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c\Google Диск\+звіти_за рік\2018\"/>
    </mc:Choice>
  </mc:AlternateContent>
  <bookViews>
    <workbookView xWindow="9420" yWindow="600" windowWidth="11070" windowHeight="7545" tabRatio="851"/>
  </bookViews>
  <sheets>
    <sheet name="01.11.2018" sheetId="1" r:id="rId1"/>
    <sheet name="стат1" sheetId="2" r:id="rId2"/>
    <sheet name="Охват" sheetId="5" r:id="rId3"/>
    <sheet name="Диаграмма1" sheetId="8" r:id="rId4"/>
    <sheet name="По препаратах" sheetId="13" state="hidden" r:id="rId5"/>
    <sheet name="Лист2" sheetId="3" r:id="rId6"/>
  </sheets>
  <externalReferences>
    <externalReference r:id="rId7"/>
  </externalReferences>
  <definedNames>
    <definedName name="_xlnm._FilterDatabase" localSheetId="0" hidden="1">'01.11.2018'!$A$2:$IE$725</definedName>
    <definedName name="_xlnm._FilterDatabase" localSheetId="5" hidden="1">Лист2!$B$2:$G$1000</definedName>
    <definedName name="_xlnm._FilterDatabase" localSheetId="2" hidden="1">Охват!$F$2:$F$682</definedName>
    <definedName name="_xlnm._FilterDatabase" localSheetId="4" hidden="1">'По препаратах'!$AB$2:$AI$27</definedName>
    <definedName name="_xlnm._FilterDatabase" localSheetId="1" hidden="1">стат1!$L$5:$O$29</definedName>
    <definedName name="_xlnm.Print_Titles" localSheetId="0">'01.11.2018'!$1:$1</definedName>
    <definedName name="_xlnm.Print_Area" localSheetId="0">'01.11.2018'!$A$1:$AI$728</definedName>
    <definedName name="сам">#REF!</definedName>
  </definedNames>
  <calcPr calcId="162913"/>
</workbook>
</file>

<file path=xl/calcChain.xml><?xml version="1.0" encoding="utf-8"?>
<calcChain xmlns="http://schemas.openxmlformats.org/spreadsheetml/2006/main">
  <c r="G1066" i="3" l="1"/>
  <c r="N1066" i="3" s="1"/>
  <c r="F1066" i="3"/>
  <c r="E1066" i="3"/>
  <c r="L1066" i="3" s="1"/>
  <c r="D1066" i="3"/>
  <c r="K1066" i="3" s="1"/>
  <c r="C1066" i="3"/>
  <c r="J1066" i="3" s="1"/>
  <c r="B1066" i="3"/>
  <c r="I1066" i="3" s="1"/>
  <c r="G1065" i="3"/>
  <c r="N1065" i="3" s="1"/>
  <c r="F1065" i="3"/>
  <c r="E1065" i="3"/>
  <c r="L1065" i="3" s="1"/>
  <c r="D1065" i="3"/>
  <c r="C1065" i="3"/>
  <c r="J1065" i="3" s="1"/>
  <c r="B1065" i="3"/>
  <c r="G1064" i="3"/>
  <c r="N1064" i="3" s="1"/>
  <c r="F1064" i="3"/>
  <c r="E1064" i="3"/>
  <c r="L1064" i="3" s="1"/>
  <c r="D1064" i="3"/>
  <c r="C1064" i="3"/>
  <c r="B1064" i="3"/>
  <c r="L1063" i="3"/>
  <c r="G1063" i="3"/>
  <c r="N1063" i="3" s="1"/>
  <c r="F1063" i="3"/>
  <c r="E1063" i="3"/>
  <c r="D1063" i="3"/>
  <c r="C1063" i="3"/>
  <c r="B1063" i="3"/>
  <c r="I1063" i="3" s="1"/>
  <c r="G1062" i="3"/>
  <c r="N1062" i="3" s="1"/>
  <c r="F1062" i="3"/>
  <c r="E1062" i="3"/>
  <c r="L1062" i="3" s="1"/>
  <c r="D1062" i="3"/>
  <c r="K1062" i="3" s="1"/>
  <c r="C1062" i="3"/>
  <c r="B1062" i="3"/>
  <c r="I1062" i="3" s="1"/>
  <c r="G1061" i="3"/>
  <c r="N1061" i="3" s="1"/>
  <c r="F1061" i="3"/>
  <c r="E1061" i="3"/>
  <c r="L1061" i="3" s="1"/>
  <c r="D1061" i="3"/>
  <c r="C1061" i="3"/>
  <c r="B1061" i="3"/>
  <c r="I1061" i="3" s="1"/>
  <c r="G1060" i="3"/>
  <c r="N1060" i="3" s="1"/>
  <c r="F1060" i="3"/>
  <c r="E1060" i="3"/>
  <c r="L1060" i="3" s="1"/>
  <c r="D1060" i="3"/>
  <c r="C1060" i="3"/>
  <c r="B1060" i="3"/>
  <c r="I1060" i="3" s="1"/>
  <c r="G1059" i="3"/>
  <c r="N1059" i="3" s="1"/>
  <c r="F1059" i="3"/>
  <c r="E1059" i="3"/>
  <c r="L1059" i="3" s="1"/>
  <c r="D1059" i="3"/>
  <c r="C1059" i="3"/>
  <c r="B1059" i="3"/>
  <c r="I1059" i="3" s="1"/>
  <c r="G1058" i="3"/>
  <c r="N1058" i="3" s="1"/>
  <c r="F1058" i="3"/>
  <c r="E1058" i="3"/>
  <c r="L1058" i="3" s="1"/>
  <c r="D1058" i="3"/>
  <c r="C1058" i="3"/>
  <c r="B1058" i="3"/>
  <c r="N1057" i="3"/>
  <c r="G1057" i="3"/>
  <c r="F1057" i="3"/>
  <c r="E1057" i="3"/>
  <c r="L1057" i="3" s="1"/>
  <c r="D1057" i="3"/>
  <c r="C1057" i="3"/>
  <c r="B1057" i="3"/>
  <c r="G1056" i="3"/>
  <c r="N1056" i="3" s="1"/>
  <c r="F1056" i="3"/>
  <c r="E1056" i="3"/>
  <c r="L1056" i="3" s="1"/>
  <c r="D1056" i="3"/>
  <c r="C1056" i="3"/>
  <c r="B1056" i="3"/>
  <c r="G1055" i="3"/>
  <c r="N1055" i="3" s="1"/>
  <c r="F1055" i="3"/>
  <c r="E1055" i="3"/>
  <c r="L1055" i="3" s="1"/>
  <c r="D1055" i="3"/>
  <c r="C1055" i="3"/>
  <c r="B1055" i="3"/>
  <c r="G1054" i="3"/>
  <c r="N1054" i="3" s="1"/>
  <c r="F1054" i="3"/>
  <c r="E1054" i="3"/>
  <c r="L1054" i="3" s="1"/>
  <c r="D1054" i="3"/>
  <c r="C1054" i="3"/>
  <c r="B1054" i="3"/>
  <c r="G1053" i="3"/>
  <c r="N1053" i="3" s="1"/>
  <c r="F1053" i="3"/>
  <c r="E1053" i="3"/>
  <c r="L1053" i="3" s="1"/>
  <c r="D1053" i="3"/>
  <c r="C1053" i="3"/>
  <c r="B1053" i="3"/>
  <c r="G1052" i="3"/>
  <c r="N1052" i="3" s="1"/>
  <c r="F1052" i="3"/>
  <c r="E1052" i="3"/>
  <c r="L1052" i="3" s="1"/>
  <c r="D1052" i="3"/>
  <c r="C1052" i="3"/>
  <c r="B1052" i="3"/>
  <c r="I1052" i="3" s="1"/>
  <c r="G1051" i="3"/>
  <c r="N1051" i="3" s="1"/>
  <c r="F1051" i="3"/>
  <c r="E1051" i="3"/>
  <c r="L1051" i="3" s="1"/>
  <c r="D1051" i="3"/>
  <c r="C1051" i="3"/>
  <c r="B1051" i="3"/>
  <c r="G1050" i="3"/>
  <c r="N1050" i="3" s="1"/>
  <c r="F1050" i="3"/>
  <c r="E1050" i="3"/>
  <c r="L1050" i="3" s="1"/>
  <c r="D1050" i="3"/>
  <c r="C1050" i="3"/>
  <c r="B1050" i="3"/>
  <c r="I1050" i="3" s="1"/>
  <c r="G1049" i="3"/>
  <c r="N1049" i="3" s="1"/>
  <c r="F1049" i="3"/>
  <c r="E1049" i="3"/>
  <c r="L1049" i="3" s="1"/>
  <c r="D1049" i="3"/>
  <c r="C1049" i="3"/>
  <c r="B1049" i="3"/>
  <c r="G1048" i="3"/>
  <c r="N1048" i="3" s="1"/>
  <c r="F1048" i="3"/>
  <c r="E1048" i="3"/>
  <c r="L1048" i="3" s="1"/>
  <c r="D1048" i="3"/>
  <c r="C1048" i="3"/>
  <c r="B1048" i="3"/>
  <c r="I1048" i="3" s="1"/>
  <c r="G1047" i="3"/>
  <c r="N1047" i="3" s="1"/>
  <c r="F1047" i="3"/>
  <c r="E1047" i="3"/>
  <c r="L1047" i="3" s="1"/>
  <c r="D1047" i="3"/>
  <c r="C1047" i="3"/>
  <c r="B1047" i="3"/>
  <c r="G1046" i="3"/>
  <c r="N1046" i="3" s="1"/>
  <c r="F1046" i="3"/>
  <c r="E1046" i="3"/>
  <c r="L1046" i="3" s="1"/>
  <c r="D1046" i="3"/>
  <c r="C1046" i="3"/>
  <c r="B1046" i="3"/>
  <c r="I1046" i="3" s="1"/>
  <c r="G1045" i="3"/>
  <c r="N1045" i="3" s="1"/>
  <c r="F1045" i="3"/>
  <c r="E1045" i="3"/>
  <c r="L1045" i="3" s="1"/>
  <c r="D1045" i="3"/>
  <c r="C1045" i="3"/>
  <c r="B1045" i="3"/>
  <c r="G1044" i="3"/>
  <c r="N1044" i="3" s="1"/>
  <c r="F1044" i="3"/>
  <c r="E1044" i="3"/>
  <c r="L1044" i="3" s="1"/>
  <c r="D1044" i="3"/>
  <c r="C1044" i="3"/>
  <c r="B1044" i="3"/>
  <c r="I1044" i="3" s="1"/>
  <c r="G1043" i="3"/>
  <c r="N1043" i="3" s="1"/>
  <c r="F1043" i="3"/>
  <c r="E1043" i="3"/>
  <c r="L1043" i="3" s="1"/>
  <c r="D1043" i="3"/>
  <c r="C1043" i="3"/>
  <c r="B1043" i="3"/>
  <c r="G1042" i="3"/>
  <c r="N1042" i="3" s="1"/>
  <c r="F1042" i="3"/>
  <c r="E1042" i="3"/>
  <c r="L1042" i="3" s="1"/>
  <c r="D1042" i="3"/>
  <c r="C1042" i="3"/>
  <c r="B1042" i="3"/>
  <c r="I1042" i="3" s="1"/>
  <c r="G1041" i="3"/>
  <c r="N1041" i="3" s="1"/>
  <c r="F1041" i="3"/>
  <c r="E1041" i="3"/>
  <c r="L1041" i="3" s="1"/>
  <c r="D1041" i="3"/>
  <c r="C1041" i="3"/>
  <c r="B1041" i="3"/>
  <c r="G1040" i="3"/>
  <c r="N1040" i="3" s="1"/>
  <c r="F1040" i="3"/>
  <c r="E1040" i="3"/>
  <c r="L1040" i="3" s="1"/>
  <c r="D1040" i="3"/>
  <c r="C1040" i="3"/>
  <c r="B1040" i="3"/>
  <c r="I1040" i="3" s="1"/>
  <c r="G1039" i="3"/>
  <c r="N1039" i="3" s="1"/>
  <c r="F1039" i="3"/>
  <c r="E1039" i="3"/>
  <c r="L1039" i="3" s="1"/>
  <c r="D1039" i="3"/>
  <c r="C1039" i="3"/>
  <c r="B1039" i="3"/>
  <c r="G1038" i="3"/>
  <c r="N1038" i="3" s="1"/>
  <c r="F1038" i="3"/>
  <c r="E1038" i="3"/>
  <c r="L1038" i="3" s="1"/>
  <c r="D1038" i="3"/>
  <c r="C1038" i="3"/>
  <c r="B1038" i="3"/>
  <c r="I1038" i="3" s="1"/>
  <c r="G1037" i="3"/>
  <c r="N1037" i="3" s="1"/>
  <c r="F1037" i="3"/>
  <c r="E1037" i="3"/>
  <c r="L1037" i="3" s="1"/>
  <c r="D1037" i="3"/>
  <c r="C1037" i="3"/>
  <c r="B1037" i="3"/>
  <c r="G1036" i="3"/>
  <c r="N1036" i="3" s="1"/>
  <c r="F1036" i="3"/>
  <c r="E1036" i="3"/>
  <c r="L1036" i="3" s="1"/>
  <c r="D1036" i="3"/>
  <c r="C1036" i="3"/>
  <c r="B1036" i="3"/>
  <c r="I1036" i="3" s="1"/>
  <c r="G1035" i="3"/>
  <c r="N1035" i="3" s="1"/>
  <c r="F1035" i="3"/>
  <c r="E1035" i="3"/>
  <c r="L1035" i="3" s="1"/>
  <c r="D1035" i="3"/>
  <c r="C1035" i="3"/>
  <c r="B1035" i="3"/>
  <c r="G1034" i="3"/>
  <c r="N1034" i="3" s="1"/>
  <c r="F1034" i="3"/>
  <c r="E1034" i="3"/>
  <c r="L1034" i="3" s="1"/>
  <c r="D1034" i="3"/>
  <c r="C1034" i="3"/>
  <c r="B1034" i="3"/>
  <c r="I1034" i="3" s="1"/>
  <c r="G1033" i="3"/>
  <c r="N1033" i="3" s="1"/>
  <c r="F1033" i="3"/>
  <c r="E1033" i="3"/>
  <c r="L1033" i="3" s="1"/>
  <c r="D1033" i="3"/>
  <c r="C1033" i="3"/>
  <c r="B1033" i="3"/>
  <c r="G1032" i="3"/>
  <c r="N1032" i="3" s="1"/>
  <c r="F1032" i="3"/>
  <c r="E1032" i="3"/>
  <c r="L1032" i="3" s="1"/>
  <c r="D1032" i="3"/>
  <c r="C1032" i="3"/>
  <c r="B1032" i="3"/>
  <c r="I1032" i="3" s="1"/>
  <c r="G1031" i="3"/>
  <c r="N1031" i="3" s="1"/>
  <c r="F1031" i="3"/>
  <c r="E1031" i="3"/>
  <c r="L1031" i="3" s="1"/>
  <c r="D1031" i="3"/>
  <c r="C1031" i="3"/>
  <c r="B1031" i="3"/>
  <c r="G1030" i="3"/>
  <c r="N1030" i="3" s="1"/>
  <c r="F1030" i="3"/>
  <c r="E1030" i="3"/>
  <c r="L1030" i="3" s="1"/>
  <c r="D1030" i="3"/>
  <c r="C1030" i="3"/>
  <c r="B1030" i="3"/>
  <c r="I1030" i="3" s="1"/>
  <c r="G1029" i="3"/>
  <c r="N1029" i="3" s="1"/>
  <c r="F1029" i="3"/>
  <c r="E1029" i="3"/>
  <c r="L1029" i="3" s="1"/>
  <c r="D1029" i="3"/>
  <c r="C1029" i="3"/>
  <c r="B1029" i="3"/>
  <c r="G1028" i="3"/>
  <c r="N1028" i="3" s="1"/>
  <c r="F1028" i="3"/>
  <c r="E1028" i="3"/>
  <c r="L1028" i="3" s="1"/>
  <c r="D1028" i="3"/>
  <c r="C1028" i="3"/>
  <c r="B1028" i="3"/>
  <c r="I1028" i="3" s="1"/>
  <c r="G1027" i="3"/>
  <c r="N1027" i="3" s="1"/>
  <c r="F1027" i="3"/>
  <c r="E1027" i="3"/>
  <c r="L1027" i="3" s="1"/>
  <c r="D1027" i="3"/>
  <c r="C1027" i="3"/>
  <c r="B1027" i="3"/>
  <c r="G1026" i="3"/>
  <c r="N1026" i="3" s="1"/>
  <c r="F1026" i="3"/>
  <c r="E1026" i="3"/>
  <c r="L1026" i="3" s="1"/>
  <c r="D1026" i="3"/>
  <c r="C1026" i="3"/>
  <c r="B1026" i="3"/>
  <c r="I1026" i="3" s="1"/>
  <c r="G1025" i="3"/>
  <c r="N1025" i="3" s="1"/>
  <c r="F1025" i="3"/>
  <c r="E1025" i="3"/>
  <c r="L1025" i="3" s="1"/>
  <c r="D1025" i="3"/>
  <c r="C1025" i="3"/>
  <c r="B1025" i="3"/>
  <c r="G1024" i="3"/>
  <c r="N1024" i="3" s="1"/>
  <c r="F1024" i="3"/>
  <c r="E1024" i="3"/>
  <c r="L1024" i="3" s="1"/>
  <c r="D1024" i="3"/>
  <c r="C1024" i="3"/>
  <c r="B1024" i="3"/>
  <c r="I1024" i="3" s="1"/>
  <c r="G1023" i="3"/>
  <c r="N1023" i="3" s="1"/>
  <c r="F1023" i="3"/>
  <c r="E1023" i="3"/>
  <c r="L1023" i="3" s="1"/>
  <c r="D1023" i="3"/>
  <c r="C1023" i="3"/>
  <c r="B1023" i="3"/>
  <c r="G1022" i="3"/>
  <c r="N1022" i="3" s="1"/>
  <c r="F1022" i="3"/>
  <c r="E1022" i="3"/>
  <c r="L1022" i="3" s="1"/>
  <c r="D1022" i="3"/>
  <c r="C1022" i="3"/>
  <c r="B1022" i="3"/>
  <c r="I1022" i="3" s="1"/>
  <c r="G1021" i="3"/>
  <c r="N1021" i="3" s="1"/>
  <c r="F1021" i="3"/>
  <c r="E1021" i="3"/>
  <c r="L1021" i="3" s="1"/>
  <c r="D1021" i="3"/>
  <c r="C1021" i="3"/>
  <c r="B1021" i="3"/>
  <c r="G1020" i="3"/>
  <c r="N1020" i="3" s="1"/>
  <c r="F1020" i="3"/>
  <c r="E1020" i="3"/>
  <c r="L1020" i="3" s="1"/>
  <c r="D1020" i="3"/>
  <c r="C1020" i="3"/>
  <c r="B1020" i="3"/>
  <c r="I1020" i="3" s="1"/>
  <c r="G1019" i="3"/>
  <c r="N1019" i="3" s="1"/>
  <c r="F1019" i="3"/>
  <c r="E1019" i="3"/>
  <c r="L1019" i="3" s="1"/>
  <c r="D1019" i="3"/>
  <c r="C1019" i="3"/>
  <c r="B1019" i="3"/>
  <c r="G1018" i="3"/>
  <c r="N1018" i="3" s="1"/>
  <c r="F1018" i="3"/>
  <c r="E1018" i="3"/>
  <c r="L1018" i="3" s="1"/>
  <c r="D1018" i="3"/>
  <c r="C1018" i="3"/>
  <c r="B1018" i="3"/>
  <c r="I1018" i="3" s="1"/>
  <c r="G1017" i="3"/>
  <c r="N1017" i="3" s="1"/>
  <c r="F1017" i="3"/>
  <c r="E1017" i="3"/>
  <c r="L1017" i="3" s="1"/>
  <c r="D1017" i="3"/>
  <c r="C1017" i="3"/>
  <c r="B1017" i="3"/>
  <c r="G1016" i="3"/>
  <c r="N1016" i="3" s="1"/>
  <c r="F1016" i="3"/>
  <c r="E1016" i="3"/>
  <c r="L1016" i="3" s="1"/>
  <c r="D1016" i="3"/>
  <c r="C1016" i="3"/>
  <c r="B1016" i="3"/>
  <c r="N1015" i="3"/>
  <c r="G1015" i="3"/>
  <c r="F1015" i="3"/>
  <c r="E1015" i="3"/>
  <c r="L1015" i="3" s="1"/>
  <c r="D1015" i="3"/>
  <c r="C1015" i="3"/>
  <c r="B1015" i="3"/>
  <c r="I1015" i="3" s="1"/>
  <c r="G1014" i="3"/>
  <c r="N1014" i="3" s="1"/>
  <c r="F1014" i="3"/>
  <c r="E1014" i="3"/>
  <c r="L1014" i="3" s="1"/>
  <c r="D1014" i="3"/>
  <c r="C1014" i="3"/>
  <c r="B1014" i="3"/>
  <c r="I1014" i="3" s="1"/>
  <c r="G1013" i="3"/>
  <c r="N1013" i="3" s="1"/>
  <c r="F1013" i="3"/>
  <c r="E1013" i="3"/>
  <c r="L1013" i="3" s="1"/>
  <c r="D1013" i="3"/>
  <c r="K1013" i="3" s="1"/>
  <c r="C1013" i="3"/>
  <c r="B1013" i="3"/>
  <c r="G1012" i="3"/>
  <c r="N1012" i="3" s="1"/>
  <c r="F1012" i="3"/>
  <c r="E1012" i="3"/>
  <c r="L1012" i="3" s="1"/>
  <c r="D1012" i="3"/>
  <c r="C1012" i="3"/>
  <c r="B1012" i="3"/>
  <c r="G1011" i="3"/>
  <c r="N1011" i="3" s="1"/>
  <c r="F1011" i="3"/>
  <c r="E1011" i="3"/>
  <c r="L1011" i="3" s="1"/>
  <c r="D1011" i="3"/>
  <c r="C1011" i="3"/>
  <c r="B1011" i="3"/>
  <c r="G1010" i="3"/>
  <c r="N1010" i="3" s="1"/>
  <c r="F1010" i="3"/>
  <c r="E1010" i="3"/>
  <c r="L1010" i="3" s="1"/>
  <c r="D1010" i="3"/>
  <c r="C1010" i="3"/>
  <c r="B1010" i="3"/>
  <c r="G1009" i="3"/>
  <c r="N1009" i="3" s="1"/>
  <c r="F1009" i="3"/>
  <c r="E1009" i="3"/>
  <c r="L1009" i="3" s="1"/>
  <c r="D1009" i="3"/>
  <c r="K1009" i="3" s="1"/>
  <c r="C1009" i="3"/>
  <c r="B1009" i="3"/>
  <c r="G1008" i="3"/>
  <c r="N1008" i="3" s="1"/>
  <c r="F1008" i="3"/>
  <c r="E1008" i="3"/>
  <c r="L1008" i="3" s="1"/>
  <c r="D1008" i="3"/>
  <c r="C1008" i="3"/>
  <c r="B1008" i="3"/>
  <c r="G1007" i="3"/>
  <c r="N1007" i="3" s="1"/>
  <c r="F1007" i="3"/>
  <c r="E1007" i="3"/>
  <c r="L1007" i="3" s="1"/>
  <c r="D1007" i="3"/>
  <c r="C1007" i="3"/>
  <c r="B1007" i="3"/>
  <c r="I1006" i="3"/>
  <c r="G1006" i="3"/>
  <c r="N1006" i="3" s="1"/>
  <c r="F1006" i="3"/>
  <c r="E1006" i="3"/>
  <c r="L1006" i="3" s="1"/>
  <c r="D1006" i="3"/>
  <c r="K1005" i="3" s="1"/>
  <c r="C1006" i="3"/>
  <c r="B1006" i="3"/>
  <c r="L1005" i="3"/>
  <c r="G1005" i="3"/>
  <c r="N1005" i="3" s="1"/>
  <c r="F1005" i="3"/>
  <c r="E1005" i="3"/>
  <c r="D1005" i="3"/>
  <c r="C1005" i="3"/>
  <c r="J1004" i="3" s="1"/>
  <c r="B1005" i="3"/>
  <c r="G1004" i="3"/>
  <c r="N1004" i="3" s="1"/>
  <c r="F1004" i="3"/>
  <c r="E1004" i="3"/>
  <c r="L1004" i="3" s="1"/>
  <c r="D1004" i="3"/>
  <c r="C1004" i="3"/>
  <c r="B1004" i="3"/>
  <c r="G1003" i="3"/>
  <c r="N1003" i="3" s="1"/>
  <c r="F1003" i="3"/>
  <c r="E1003" i="3"/>
  <c r="L1003" i="3" s="1"/>
  <c r="D1003" i="3"/>
  <c r="C1003" i="3"/>
  <c r="J1003" i="3" s="1"/>
  <c r="B1003" i="3"/>
  <c r="G1002" i="3"/>
  <c r="N1002" i="3" s="1"/>
  <c r="F1002" i="3"/>
  <c r="E1002" i="3"/>
  <c r="L1002" i="3" s="1"/>
  <c r="D1002" i="3"/>
  <c r="C1002" i="3"/>
  <c r="B1002" i="3"/>
  <c r="G1001" i="3"/>
  <c r="N1001" i="3" s="1"/>
  <c r="F1001" i="3"/>
  <c r="E1001" i="3"/>
  <c r="L1001" i="3" s="1"/>
  <c r="D1001" i="3"/>
  <c r="C1001" i="3"/>
  <c r="B1001" i="3"/>
  <c r="G1000" i="3"/>
  <c r="N1000" i="3" s="1"/>
  <c r="F1000" i="3"/>
  <c r="E1000" i="3"/>
  <c r="L1000" i="3" s="1"/>
  <c r="D1000" i="3"/>
  <c r="C1000" i="3"/>
  <c r="B1000" i="3"/>
  <c r="N999" i="3"/>
  <c r="G999" i="3"/>
  <c r="F999" i="3"/>
  <c r="E999" i="3"/>
  <c r="L999" i="3" s="1"/>
  <c r="D999" i="3"/>
  <c r="C999" i="3"/>
  <c r="B999" i="3"/>
  <c r="N998" i="3"/>
  <c r="G998" i="3"/>
  <c r="F998" i="3"/>
  <c r="E998" i="3"/>
  <c r="L998" i="3" s="1"/>
  <c r="D998" i="3"/>
  <c r="C998" i="3"/>
  <c r="B998" i="3"/>
  <c r="L997" i="3"/>
  <c r="G997" i="3"/>
  <c r="N997" i="3" s="1"/>
  <c r="F997" i="3"/>
  <c r="E997" i="3"/>
  <c r="D997" i="3"/>
  <c r="C997" i="3"/>
  <c r="B997" i="3"/>
  <c r="G996" i="3"/>
  <c r="N996" i="3" s="1"/>
  <c r="F996" i="3"/>
  <c r="E996" i="3"/>
  <c r="L996" i="3" s="1"/>
  <c r="D996" i="3"/>
  <c r="C996" i="3"/>
  <c r="B996" i="3"/>
  <c r="G995" i="3"/>
  <c r="N995" i="3" s="1"/>
  <c r="F995" i="3"/>
  <c r="E995" i="3"/>
  <c r="L995" i="3" s="1"/>
  <c r="D995" i="3"/>
  <c r="C995" i="3"/>
  <c r="B995" i="3"/>
  <c r="G994" i="3"/>
  <c r="N994" i="3" s="1"/>
  <c r="F994" i="3"/>
  <c r="E994" i="3"/>
  <c r="L994" i="3" s="1"/>
  <c r="D994" i="3"/>
  <c r="C994" i="3"/>
  <c r="B994" i="3"/>
  <c r="K993" i="3"/>
  <c r="G993" i="3"/>
  <c r="N993" i="3" s="1"/>
  <c r="F993" i="3"/>
  <c r="E993" i="3"/>
  <c r="L993" i="3" s="1"/>
  <c r="D993" i="3"/>
  <c r="C993" i="3"/>
  <c r="B993" i="3"/>
  <c r="N992" i="3"/>
  <c r="G992" i="3"/>
  <c r="F992" i="3"/>
  <c r="E992" i="3"/>
  <c r="L992" i="3" s="1"/>
  <c r="D992" i="3"/>
  <c r="C992" i="3"/>
  <c r="B992" i="3"/>
  <c r="L991" i="3"/>
  <c r="G991" i="3"/>
  <c r="N991" i="3" s="1"/>
  <c r="F991" i="3"/>
  <c r="E991" i="3"/>
  <c r="D991" i="3"/>
  <c r="C991" i="3"/>
  <c r="B991" i="3"/>
  <c r="G990" i="3"/>
  <c r="N990" i="3" s="1"/>
  <c r="F990" i="3"/>
  <c r="E990" i="3"/>
  <c r="L990" i="3" s="1"/>
  <c r="D990" i="3"/>
  <c r="K990" i="3" s="1"/>
  <c r="C990" i="3"/>
  <c r="B990" i="3"/>
  <c r="G989" i="3"/>
  <c r="N989" i="3" s="1"/>
  <c r="F989" i="3"/>
  <c r="E989" i="3"/>
  <c r="L989" i="3" s="1"/>
  <c r="D989" i="3"/>
  <c r="C989" i="3"/>
  <c r="B989" i="3"/>
  <c r="N988" i="3"/>
  <c r="G988" i="3"/>
  <c r="F988" i="3"/>
  <c r="E988" i="3"/>
  <c r="L988" i="3" s="1"/>
  <c r="D988" i="3"/>
  <c r="C988" i="3"/>
  <c r="B988" i="3"/>
  <c r="L987" i="3"/>
  <c r="G987" i="3"/>
  <c r="N987" i="3" s="1"/>
  <c r="F987" i="3"/>
  <c r="E987" i="3"/>
  <c r="D987" i="3"/>
  <c r="C987" i="3"/>
  <c r="B987" i="3"/>
  <c r="G986" i="3"/>
  <c r="N986" i="3" s="1"/>
  <c r="F986" i="3"/>
  <c r="E986" i="3"/>
  <c r="L986" i="3" s="1"/>
  <c r="D986" i="3"/>
  <c r="C986" i="3"/>
  <c r="B986" i="3"/>
  <c r="G985" i="3"/>
  <c r="N985" i="3" s="1"/>
  <c r="F985" i="3"/>
  <c r="E985" i="3"/>
  <c r="L985" i="3" s="1"/>
  <c r="D985" i="3"/>
  <c r="C985" i="3"/>
  <c r="B985" i="3"/>
  <c r="G984" i="3"/>
  <c r="N984" i="3" s="1"/>
  <c r="F984" i="3"/>
  <c r="E984" i="3"/>
  <c r="L984" i="3" s="1"/>
  <c r="D984" i="3"/>
  <c r="C984" i="3"/>
  <c r="B984" i="3"/>
  <c r="I984" i="3" s="1"/>
  <c r="G983" i="3"/>
  <c r="N983" i="3" s="1"/>
  <c r="F983" i="3"/>
  <c r="E983" i="3"/>
  <c r="L983" i="3" s="1"/>
  <c r="D983" i="3"/>
  <c r="C983" i="3"/>
  <c r="B983" i="3"/>
  <c r="G982" i="3"/>
  <c r="N982" i="3" s="1"/>
  <c r="F982" i="3"/>
  <c r="E982" i="3"/>
  <c r="L982" i="3" s="1"/>
  <c r="D982" i="3"/>
  <c r="C982" i="3"/>
  <c r="B982" i="3"/>
  <c r="G981" i="3"/>
  <c r="N981" i="3" s="1"/>
  <c r="F981" i="3"/>
  <c r="E981" i="3"/>
  <c r="L981" i="3" s="1"/>
  <c r="D981" i="3"/>
  <c r="C981" i="3"/>
  <c r="B981" i="3"/>
  <c r="N980" i="3"/>
  <c r="G980" i="3"/>
  <c r="F980" i="3"/>
  <c r="E980" i="3"/>
  <c r="L980" i="3" s="1"/>
  <c r="D980" i="3"/>
  <c r="C980" i="3"/>
  <c r="B980" i="3"/>
  <c r="L979" i="3"/>
  <c r="G979" i="3"/>
  <c r="N979" i="3" s="1"/>
  <c r="F979" i="3"/>
  <c r="E979" i="3"/>
  <c r="D979" i="3"/>
  <c r="C979" i="3"/>
  <c r="B979" i="3"/>
  <c r="G978" i="3"/>
  <c r="N978" i="3" s="1"/>
  <c r="F978" i="3"/>
  <c r="E978" i="3"/>
  <c r="L978" i="3" s="1"/>
  <c r="D978" i="3"/>
  <c r="C978" i="3"/>
  <c r="B978" i="3"/>
  <c r="G977" i="3"/>
  <c r="N977" i="3" s="1"/>
  <c r="F977" i="3"/>
  <c r="E977" i="3"/>
  <c r="L977" i="3" s="1"/>
  <c r="D977" i="3"/>
  <c r="C977" i="3"/>
  <c r="B977" i="3"/>
  <c r="G976" i="3"/>
  <c r="N976" i="3" s="1"/>
  <c r="F976" i="3"/>
  <c r="E976" i="3"/>
  <c r="L976" i="3" s="1"/>
  <c r="D976" i="3"/>
  <c r="C976" i="3"/>
  <c r="B976" i="3"/>
  <c r="I968" i="3" s="1"/>
  <c r="G975" i="3"/>
  <c r="N975" i="3" s="1"/>
  <c r="F975" i="3"/>
  <c r="E975" i="3"/>
  <c r="L975" i="3" s="1"/>
  <c r="D975" i="3"/>
  <c r="C975" i="3"/>
  <c r="B975" i="3"/>
  <c r="G974" i="3"/>
  <c r="N974" i="3" s="1"/>
  <c r="F974" i="3"/>
  <c r="E974" i="3"/>
  <c r="L974" i="3" s="1"/>
  <c r="D974" i="3"/>
  <c r="K974" i="3" s="1"/>
  <c r="C974" i="3"/>
  <c r="B974" i="3"/>
  <c r="G973" i="3"/>
  <c r="N973" i="3" s="1"/>
  <c r="F973" i="3"/>
  <c r="E973" i="3"/>
  <c r="L973" i="3" s="1"/>
  <c r="D973" i="3"/>
  <c r="C973" i="3"/>
  <c r="B973" i="3"/>
  <c r="N972" i="3"/>
  <c r="G972" i="3"/>
  <c r="F972" i="3"/>
  <c r="E972" i="3"/>
  <c r="L972" i="3" s="1"/>
  <c r="D972" i="3"/>
  <c r="C972" i="3"/>
  <c r="B972" i="3"/>
  <c r="L971" i="3"/>
  <c r="G971" i="3"/>
  <c r="N971" i="3" s="1"/>
  <c r="F971" i="3"/>
  <c r="E971" i="3"/>
  <c r="D971" i="3"/>
  <c r="C971" i="3"/>
  <c r="B971" i="3"/>
  <c r="G970" i="3"/>
  <c r="N970" i="3" s="1"/>
  <c r="F970" i="3"/>
  <c r="E970" i="3"/>
  <c r="L970" i="3" s="1"/>
  <c r="D970" i="3"/>
  <c r="C970" i="3"/>
  <c r="B970" i="3"/>
  <c r="G969" i="3"/>
  <c r="N969" i="3" s="1"/>
  <c r="F969" i="3"/>
  <c r="E969" i="3"/>
  <c r="L969" i="3" s="1"/>
  <c r="D969" i="3"/>
  <c r="C969" i="3"/>
  <c r="B969" i="3"/>
  <c r="N968" i="3"/>
  <c r="G968" i="3"/>
  <c r="F968" i="3"/>
  <c r="E968" i="3"/>
  <c r="L968" i="3" s="1"/>
  <c r="D968" i="3"/>
  <c r="C968" i="3"/>
  <c r="B968" i="3"/>
  <c r="L967" i="3"/>
  <c r="G967" i="3"/>
  <c r="N967" i="3" s="1"/>
  <c r="F967" i="3"/>
  <c r="E967" i="3"/>
  <c r="D967" i="3"/>
  <c r="C967" i="3"/>
  <c r="B967" i="3"/>
  <c r="G966" i="3"/>
  <c r="N966" i="3" s="1"/>
  <c r="F966" i="3"/>
  <c r="E966" i="3"/>
  <c r="L966" i="3" s="1"/>
  <c r="D966" i="3"/>
  <c r="C966" i="3"/>
  <c r="B966" i="3"/>
  <c r="G965" i="3"/>
  <c r="N965" i="3" s="1"/>
  <c r="F965" i="3"/>
  <c r="E965" i="3"/>
  <c r="L965" i="3" s="1"/>
  <c r="D965" i="3"/>
  <c r="C965" i="3"/>
  <c r="B965" i="3"/>
  <c r="G964" i="3"/>
  <c r="N964" i="3" s="1"/>
  <c r="F964" i="3"/>
  <c r="E964" i="3"/>
  <c r="L964" i="3" s="1"/>
  <c r="D964" i="3"/>
  <c r="C964" i="3"/>
  <c r="B964" i="3"/>
  <c r="G963" i="3"/>
  <c r="N963" i="3" s="1"/>
  <c r="F963" i="3"/>
  <c r="E963" i="3"/>
  <c r="L963" i="3" s="1"/>
  <c r="D963" i="3"/>
  <c r="C963" i="3"/>
  <c r="B963" i="3"/>
  <c r="G962" i="3"/>
  <c r="N962" i="3" s="1"/>
  <c r="F962" i="3"/>
  <c r="E962" i="3"/>
  <c r="L962" i="3" s="1"/>
  <c r="D962" i="3"/>
  <c r="C962" i="3"/>
  <c r="B962" i="3"/>
  <c r="G961" i="3"/>
  <c r="N961" i="3" s="1"/>
  <c r="F961" i="3"/>
  <c r="E961" i="3"/>
  <c r="L961" i="3" s="1"/>
  <c r="D961" i="3"/>
  <c r="C961" i="3"/>
  <c r="B961" i="3"/>
  <c r="N960" i="3"/>
  <c r="G960" i="3"/>
  <c r="F960" i="3"/>
  <c r="E960" i="3"/>
  <c r="L960" i="3" s="1"/>
  <c r="D960" i="3"/>
  <c r="C960" i="3"/>
  <c r="B960" i="3"/>
  <c r="L959" i="3"/>
  <c r="G959" i="3"/>
  <c r="N959" i="3" s="1"/>
  <c r="F959" i="3"/>
  <c r="E959" i="3"/>
  <c r="D959" i="3"/>
  <c r="C959" i="3"/>
  <c r="B959" i="3"/>
  <c r="G958" i="3"/>
  <c r="N958" i="3" s="1"/>
  <c r="F958" i="3"/>
  <c r="E958" i="3"/>
  <c r="L958" i="3" s="1"/>
  <c r="D958" i="3"/>
  <c r="K958" i="3" s="1"/>
  <c r="C958" i="3"/>
  <c r="B958" i="3"/>
  <c r="G957" i="3"/>
  <c r="N957" i="3" s="1"/>
  <c r="F957" i="3"/>
  <c r="E957" i="3"/>
  <c r="L957" i="3" s="1"/>
  <c r="D957" i="3"/>
  <c r="C957" i="3"/>
  <c r="B957" i="3"/>
  <c r="G956" i="3"/>
  <c r="N956" i="3" s="1"/>
  <c r="F956" i="3"/>
  <c r="E956" i="3"/>
  <c r="L956" i="3" s="1"/>
  <c r="D956" i="3"/>
  <c r="C956" i="3"/>
  <c r="B956" i="3"/>
  <c r="G955" i="3"/>
  <c r="N955" i="3" s="1"/>
  <c r="F955" i="3"/>
  <c r="E955" i="3"/>
  <c r="L955" i="3" s="1"/>
  <c r="D955" i="3"/>
  <c r="C955" i="3"/>
  <c r="B955" i="3"/>
  <c r="I952" i="3" s="1"/>
  <c r="G954" i="3"/>
  <c r="N954" i="3" s="1"/>
  <c r="F954" i="3"/>
  <c r="E954" i="3"/>
  <c r="L954" i="3" s="1"/>
  <c r="D954" i="3"/>
  <c r="C954" i="3"/>
  <c r="B954" i="3"/>
  <c r="G953" i="3"/>
  <c r="N953" i="3" s="1"/>
  <c r="F953" i="3"/>
  <c r="E953" i="3"/>
  <c r="L953" i="3" s="1"/>
  <c r="D953" i="3"/>
  <c r="C953" i="3"/>
  <c r="B953" i="3"/>
  <c r="G952" i="3"/>
  <c r="N952" i="3" s="1"/>
  <c r="F952" i="3"/>
  <c r="E952" i="3"/>
  <c r="L952" i="3" s="1"/>
  <c r="D952" i="3"/>
  <c r="C952" i="3"/>
  <c r="B952" i="3"/>
  <c r="G951" i="3"/>
  <c r="N951" i="3" s="1"/>
  <c r="F951" i="3"/>
  <c r="E951" i="3"/>
  <c r="L951" i="3" s="1"/>
  <c r="D951" i="3"/>
  <c r="C951" i="3"/>
  <c r="B951" i="3"/>
  <c r="G950" i="3"/>
  <c r="N950" i="3" s="1"/>
  <c r="F950" i="3"/>
  <c r="E950" i="3"/>
  <c r="L950" i="3" s="1"/>
  <c r="D950" i="3"/>
  <c r="C950" i="3"/>
  <c r="B950" i="3"/>
  <c r="G949" i="3"/>
  <c r="N949" i="3" s="1"/>
  <c r="F949" i="3"/>
  <c r="E949" i="3"/>
  <c r="L949" i="3" s="1"/>
  <c r="D949" i="3"/>
  <c r="C949" i="3"/>
  <c r="B949" i="3"/>
  <c r="N948" i="3"/>
  <c r="G948" i="3"/>
  <c r="F948" i="3"/>
  <c r="E948" i="3"/>
  <c r="L948" i="3" s="1"/>
  <c r="D948" i="3"/>
  <c r="C948" i="3"/>
  <c r="B948" i="3"/>
  <c r="L947" i="3"/>
  <c r="G947" i="3"/>
  <c r="N947" i="3" s="1"/>
  <c r="F947" i="3"/>
  <c r="E947" i="3"/>
  <c r="D947" i="3"/>
  <c r="C947" i="3"/>
  <c r="B947" i="3"/>
  <c r="G946" i="3"/>
  <c r="N946" i="3" s="1"/>
  <c r="F946" i="3"/>
  <c r="E946" i="3"/>
  <c r="L946" i="3" s="1"/>
  <c r="D946" i="3"/>
  <c r="C946" i="3"/>
  <c r="B946" i="3"/>
  <c r="G945" i="3"/>
  <c r="N945" i="3" s="1"/>
  <c r="F945" i="3"/>
  <c r="E945" i="3"/>
  <c r="L945" i="3" s="1"/>
  <c r="D945" i="3"/>
  <c r="C945" i="3"/>
  <c r="B945" i="3"/>
  <c r="G944" i="3"/>
  <c r="N944" i="3" s="1"/>
  <c r="F944" i="3"/>
  <c r="E944" i="3"/>
  <c r="L944" i="3" s="1"/>
  <c r="D944" i="3"/>
  <c r="C944" i="3"/>
  <c r="B944" i="3"/>
  <c r="G943" i="3"/>
  <c r="N943" i="3" s="1"/>
  <c r="F943" i="3"/>
  <c r="E943" i="3"/>
  <c r="L943" i="3" s="1"/>
  <c r="D943" i="3"/>
  <c r="C943" i="3"/>
  <c r="B943" i="3"/>
  <c r="G942" i="3"/>
  <c r="N942" i="3" s="1"/>
  <c r="F942" i="3"/>
  <c r="E942" i="3"/>
  <c r="L942" i="3" s="1"/>
  <c r="D942" i="3"/>
  <c r="C942" i="3"/>
  <c r="B942" i="3"/>
  <c r="G941" i="3"/>
  <c r="N941" i="3" s="1"/>
  <c r="F941" i="3"/>
  <c r="E941" i="3"/>
  <c r="L941" i="3" s="1"/>
  <c r="D941" i="3"/>
  <c r="C941" i="3"/>
  <c r="B941" i="3"/>
  <c r="N940" i="3"/>
  <c r="G940" i="3"/>
  <c r="F940" i="3"/>
  <c r="E940" i="3"/>
  <c r="L940" i="3" s="1"/>
  <c r="D940" i="3"/>
  <c r="C940" i="3"/>
  <c r="B940" i="3"/>
  <c r="L939" i="3"/>
  <c r="G939" i="3"/>
  <c r="N939" i="3" s="1"/>
  <c r="F939" i="3"/>
  <c r="E939" i="3"/>
  <c r="D939" i="3"/>
  <c r="C939" i="3"/>
  <c r="B939" i="3"/>
  <c r="G938" i="3"/>
  <c r="N938" i="3" s="1"/>
  <c r="F938" i="3"/>
  <c r="E938" i="3"/>
  <c r="L938" i="3" s="1"/>
  <c r="D938" i="3"/>
  <c r="C938" i="3"/>
  <c r="B938" i="3"/>
  <c r="G937" i="3"/>
  <c r="N937" i="3" s="1"/>
  <c r="F937" i="3"/>
  <c r="E937" i="3"/>
  <c r="L937" i="3" s="1"/>
  <c r="D937" i="3"/>
  <c r="C937" i="3"/>
  <c r="B937" i="3"/>
  <c r="G936" i="3"/>
  <c r="N936" i="3" s="1"/>
  <c r="F936" i="3"/>
  <c r="E936" i="3"/>
  <c r="L936" i="3" s="1"/>
  <c r="D936" i="3"/>
  <c r="C936" i="3"/>
  <c r="B936" i="3"/>
  <c r="G935" i="3"/>
  <c r="N935" i="3" s="1"/>
  <c r="F935" i="3"/>
  <c r="E935" i="3"/>
  <c r="L935" i="3" s="1"/>
  <c r="D935" i="3"/>
  <c r="C935" i="3"/>
  <c r="B935" i="3"/>
  <c r="G934" i="3"/>
  <c r="N934" i="3" s="1"/>
  <c r="F934" i="3"/>
  <c r="E934" i="3"/>
  <c r="L934" i="3" s="1"/>
  <c r="D934" i="3"/>
  <c r="C934" i="3"/>
  <c r="B934" i="3"/>
  <c r="G933" i="3"/>
  <c r="N933" i="3" s="1"/>
  <c r="F933" i="3"/>
  <c r="E933" i="3"/>
  <c r="L933" i="3" s="1"/>
  <c r="D933" i="3"/>
  <c r="C933" i="3"/>
  <c r="B933" i="3"/>
  <c r="N932" i="3"/>
  <c r="G932" i="3"/>
  <c r="F932" i="3"/>
  <c r="E932" i="3"/>
  <c r="L932" i="3" s="1"/>
  <c r="D932" i="3"/>
  <c r="C932" i="3"/>
  <c r="B932" i="3"/>
  <c r="L931" i="3"/>
  <c r="G931" i="3"/>
  <c r="N931" i="3" s="1"/>
  <c r="F931" i="3"/>
  <c r="E931" i="3"/>
  <c r="D931" i="3"/>
  <c r="K931" i="3" s="1"/>
  <c r="C931" i="3"/>
  <c r="B931" i="3"/>
  <c r="G930" i="3"/>
  <c r="N930" i="3" s="1"/>
  <c r="F930" i="3"/>
  <c r="E930" i="3"/>
  <c r="L930" i="3" s="1"/>
  <c r="D930" i="3"/>
  <c r="C930" i="3"/>
  <c r="B930" i="3"/>
  <c r="G929" i="3"/>
  <c r="N929" i="3" s="1"/>
  <c r="F929" i="3"/>
  <c r="E929" i="3"/>
  <c r="L929" i="3" s="1"/>
  <c r="D929" i="3"/>
  <c r="C929" i="3"/>
  <c r="B929" i="3"/>
  <c r="G928" i="3"/>
  <c r="N928" i="3" s="1"/>
  <c r="F928" i="3"/>
  <c r="E928" i="3"/>
  <c r="L928" i="3" s="1"/>
  <c r="D928" i="3"/>
  <c r="C928" i="3"/>
  <c r="B928" i="3"/>
  <c r="G927" i="3"/>
  <c r="N927" i="3" s="1"/>
  <c r="F927" i="3"/>
  <c r="E927" i="3"/>
  <c r="L927" i="3" s="1"/>
  <c r="D927" i="3"/>
  <c r="C927" i="3"/>
  <c r="B927" i="3"/>
  <c r="G926" i="3"/>
  <c r="N926" i="3" s="1"/>
  <c r="F926" i="3"/>
  <c r="E926" i="3"/>
  <c r="L926" i="3" s="1"/>
  <c r="D926" i="3"/>
  <c r="C926" i="3"/>
  <c r="B926" i="3"/>
  <c r="G925" i="3"/>
  <c r="N925" i="3" s="1"/>
  <c r="F925" i="3"/>
  <c r="E925" i="3"/>
  <c r="L925" i="3" s="1"/>
  <c r="D925" i="3"/>
  <c r="C925" i="3"/>
  <c r="B925" i="3"/>
  <c r="G924" i="3"/>
  <c r="N924" i="3" s="1"/>
  <c r="F924" i="3"/>
  <c r="E924" i="3"/>
  <c r="L924" i="3" s="1"/>
  <c r="D924" i="3"/>
  <c r="C924" i="3"/>
  <c r="B924" i="3"/>
  <c r="N923" i="3"/>
  <c r="G923" i="3"/>
  <c r="F923" i="3"/>
  <c r="E923" i="3"/>
  <c r="L923" i="3" s="1"/>
  <c r="D923" i="3"/>
  <c r="C923" i="3"/>
  <c r="B923" i="3"/>
  <c r="L922" i="3"/>
  <c r="G922" i="3"/>
  <c r="N922" i="3" s="1"/>
  <c r="F922" i="3"/>
  <c r="E922" i="3"/>
  <c r="D922" i="3"/>
  <c r="C922" i="3"/>
  <c r="B922" i="3"/>
  <c r="G921" i="3"/>
  <c r="N921" i="3" s="1"/>
  <c r="F921" i="3"/>
  <c r="E921" i="3"/>
  <c r="L921" i="3" s="1"/>
  <c r="D921" i="3"/>
  <c r="C921" i="3"/>
  <c r="B921" i="3"/>
  <c r="N920" i="3"/>
  <c r="G920" i="3"/>
  <c r="F920" i="3"/>
  <c r="E920" i="3"/>
  <c r="L920" i="3" s="1"/>
  <c r="D920" i="3"/>
  <c r="C920" i="3"/>
  <c r="B920" i="3"/>
  <c r="N919" i="3"/>
  <c r="G919" i="3"/>
  <c r="F919" i="3"/>
  <c r="E919" i="3"/>
  <c r="L919" i="3" s="1"/>
  <c r="D919" i="3"/>
  <c r="C919" i="3"/>
  <c r="B919" i="3"/>
  <c r="L918" i="3"/>
  <c r="G918" i="3"/>
  <c r="N918" i="3" s="1"/>
  <c r="F918" i="3"/>
  <c r="E918" i="3"/>
  <c r="D918" i="3"/>
  <c r="C918" i="3"/>
  <c r="B918" i="3"/>
  <c r="G917" i="3"/>
  <c r="N917" i="3" s="1"/>
  <c r="F917" i="3"/>
  <c r="E917" i="3"/>
  <c r="L917" i="3" s="1"/>
  <c r="D917" i="3"/>
  <c r="C917" i="3"/>
  <c r="B917" i="3"/>
  <c r="N916" i="3"/>
  <c r="G916" i="3"/>
  <c r="F916" i="3"/>
  <c r="E916" i="3"/>
  <c r="L916" i="3" s="1"/>
  <c r="D916" i="3"/>
  <c r="C916" i="3"/>
  <c r="B916" i="3"/>
  <c r="G915" i="3"/>
  <c r="N915" i="3" s="1"/>
  <c r="F915" i="3"/>
  <c r="E915" i="3"/>
  <c r="L915" i="3" s="1"/>
  <c r="D915" i="3"/>
  <c r="C915" i="3"/>
  <c r="J915" i="3" s="1"/>
  <c r="B915" i="3"/>
  <c r="G914" i="3"/>
  <c r="N914" i="3" s="1"/>
  <c r="F914" i="3"/>
  <c r="E914" i="3"/>
  <c r="L914" i="3" s="1"/>
  <c r="D914" i="3"/>
  <c r="C914" i="3"/>
  <c r="B914" i="3"/>
  <c r="G913" i="3"/>
  <c r="N913" i="3" s="1"/>
  <c r="F913" i="3"/>
  <c r="E913" i="3"/>
  <c r="L913" i="3" s="1"/>
  <c r="D913" i="3"/>
  <c r="C913" i="3"/>
  <c r="B913" i="3"/>
  <c r="N912" i="3"/>
  <c r="G912" i="3"/>
  <c r="F912" i="3"/>
  <c r="E912" i="3"/>
  <c r="L912" i="3" s="1"/>
  <c r="D912" i="3"/>
  <c r="C912" i="3"/>
  <c r="B912" i="3"/>
  <c r="G911" i="3"/>
  <c r="N911" i="3" s="1"/>
  <c r="F911" i="3"/>
  <c r="E911" i="3"/>
  <c r="L911" i="3" s="1"/>
  <c r="D911" i="3"/>
  <c r="C911" i="3"/>
  <c r="B911" i="3"/>
  <c r="G910" i="3"/>
  <c r="N910" i="3" s="1"/>
  <c r="F910" i="3"/>
  <c r="E910" i="3"/>
  <c r="L910" i="3" s="1"/>
  <c r="D910" i="3"/>
  <c r="C910" i="3"/>
  <c r="B910" i="3"/>
  <c r="L909" i="3"/>
  <c r="G909" i="3"/>
  <c r="N909" i="3" s="1"/>
  <c r="F909" i="3"/>
  <c r="E909" i="3"/>
  <c r="D909" i="3"/>
  <c r="C909" i="3"/>
  <c r="B909" i="3"/>
  <c r="G908" i="3"/>
  <c r="N908" i="3" s="1"/>
  <c r="F908" i="3"/>
  <c r="E908" i="3"/>
  <c r="L908" i="3" s="1"/>
  <c r="D908" i="3"/>
  <c r="C908" i="3"/>
  <c r="B908" i="3"/>
  <c r="I907" i="3"/>
  <c r="G907" i="3"/>
  <c r="N907" i="3" s="1"/>
  <c r="F907" i="3"/>
  <c r="E907" i="3"/>
  <c r="L907" i="3" s="1"/>
  <c r="D907" i="3"/>
  <c r="C907" i="3"/>
  <c r="B907" i="3"/>
  <c r="G906" i="3"/>
  <c r="N906" i="3" s="1"/>
  <c r="F906" i="3"/>
  <c r="E906" i="3"/>
  <c r="L906" i="3" s="1"/>
  <c r="D906" i="3"/>
  <c r="C906" i="3"/>
  <c r="B906" i="3"/>
  <c r="G905" i="3"/>
  <c r="N905" i="3" s="1"/>
  <c r="F905" i="3"/>
  <c r="E905" i="3"/>
  <c r="L905" i="3" s="1"/>
  <c r="D905" i="3"/>
  <c r="C905" i="3"/>
  <c r="B905" i="3"/>
  <c r="N904" i="3"/>
  <c r="G904" i="3"/>
  <c r="F904" i="3"/>
  <c r="E904" i="3"/>
  <c r="L904" i="3" s="1"/>
  <c r="D904" i="3"/>
  <c r="C904" i="3"/>
  <c r="B904" i="3"/>
  <c r="G903" i="3"/>
  <c r="N903" i="3" s="1"/>
  <c r="F903" i="3"/>
  <c r="E903" i="3"/>
  <c r="L903" i="3" s="1"/>
  <c r="D903" i="3"/>
  <c r="C903" i="3"/>
  <c r="B903" i="3"/>
  <c r="L902" i="3"/>
  <c r="G902" i="3"/>
  <c r="N902" i="3" s="1"/>
  <c r="F902" i="3"/>
  <c r="E902" i="3"/>
  <c r="D902" i="3"/>
  <c r="C902" i="3"/>
  <c r="B902" i="3"/>
  <c r="G901" i="3"/>
  <c r="N901" i="3" s="1"/>
  <c r="F901" i="3"/>
  <c r="E901" i="3"/>
  <c r="L901" i="3" s="1"/>
  <c r="D901" i="3"/>
  <c r="C901" i="3"/>
  <c r="B901" i="3"/>
  <c r="N900" i="3"/>
  <c r="G900" i="3"/>
  <c r="F900" i="3"/>
  <c r="E900" i="3"/>
  <c r="L900" i="3" s="1"/>
  <c r="D900" i="3"/>
  <c r="C900" i="3"/>
  <c r="B900" i="3"/>
  <c r="G899" i="3"/>
  <c r="N899" i="3" s="1"/>
  <c r="F899" i="3"/>
  <c r="E899" i="3"/>
  <c r="L899" i="3" s="1"/>
  <c r="D899" i="3"/>
  <c r="C899" i="3"/>
  <c r="B899" i="3"/>
  <c r="L898" i="3"/>
  <c r="G898" i="3"/>
  <c r="N898" i="3" s="1"/>
  <c r="F898" i="3"/>
  <c r="E898" i="3"/>
  <c r="D898" i="3"/>
  <c r="C898" i="3"/>
  <c r="B898" i="3"/>
  <c r="G897" i="3"/>
  <c r="N897" i="3" s="1"/>
  <c r="F897" i="3"/>
  <c r="E897" i="3"/>
  <c r="L897" i="3" s="1"/>
  <c r="D897" i="3"/>
  <c r="C897" i="3"/>
  <c r="B897" i="3"/>
  <c r="G896" i="3"/>
  <c r="N896" i="3" s="1"/>
  <c r="F896" i="3"/>
  <c r="E896" i="3"/>
  <c r="L896" i="3" s="1"/>
  <c r="D896" i="3"/>
  <c r="C896" i="3"/>
  <c r="B896" i="3"/>
  <c r="N895" i="3"/>
  <c r="G895" i="3"/>
  <c r="F895" i="3"/>
  <c r="E895" i="3"/>
  <c r="L895" i="3" s="1"/>
  <c r="D895" i="3"/>
  <c r="C895" i="3"/>
  <c r="B895" i="3"/>
  <c r="G894" i="3"/>
  <c r="N894" i="3" s="1"/>
  <c r="F894" i="3"/>
  <c r="E894" i="3"/>
  <c r="L894" i="3" s="1"/>
  <c r="D894" i="3"/>
  <c r="C894" i="3"/>
  <c r="B894" i="3"/>
  <c r="G893" i="3"/>
  <c r="N893" i="3" s="1"/>
  <c r="F893" i="3"/>
  <c r="E893" i="3"/>
  <c r="L893" i="3" s="1"/>
  <c r="D893" i="3"/>
  <c r="C893" i="3"/>
  <c r="B893" i="3"/>
  <c r="G892" i="3"/>
  <c r="N892" i="3" s="1"/>
  <c r="F892" i="3"/>
  <c r="E892" i="3"/>
  <c r="L892" i="3" s="1"/>
  <c r="D892" i="3"/>
  <c r="C892" i="3"/>
  <c r="B892" i="3"/>
  <c r="G891" i="3"/>
  <c r="N891" i="3" s="1"/>
  <c r="F891" i="3"/>
  <c r="E891" i="3"/>
  <c r="L891" i="3" s="1"/>
  <c r="D891" i="3"/>
  <c r="C891" i="3"/>
  <c r="B891" i="3"/>
  <c r="G890" i="3"/>
  <c r="N890" i="3" s="1"/>
  <c r="F890" i="3"/>
  <c r="E890" i="3"/>
  <c r="L890" i="3" s="1"/>
  <c r="D890" i="3"/>
  <c r="C890" i="3"/>
  <c r="B890" i="3"/>
  <c r="G889" i="3"/>
  <c r="N889" i="3" s="1"/>
  <c r="F889" i="3"/>
  <c r="E889" i="3"/>
  <c r="L889" i="3" s="1"/>
  <c r="D889" i="3"/>
  <c r="C889" i="3"/>
  <c r="B889" i="3"/>
  <c r="G888" i="3"/>
  <c r="N888" i="3" s="1"/>
  <c r="F888" i="3"/>
  <c r="E888" i="3"/>
  <c r="L888" i="3" s="1"/>
  <c r="D888" i="3"/>
  <c r="C888" i="3"/>
  <c r="B888" i="3"/>
  <c r="G887" i="3"/>
  <c r="N887" i="3" s="1"/>
  <c r="F887" i="3"/>
  <c r="E887" i="3"/>
  <c r="L887" i="3" s="1"/>
  <c r="D887" i="3"/>
  <c r="C887" i="3"/>
  <c r="B887" i="3"/>
  <c r="G886" i="3"/>
  <c r="N886" i="3" s="1"/>
  <c r="F886" i="3"/>
  <c r="E886" i="3"/>
  <c r="L886" i="3" s="1"/>
  <c r="D886" i="3"/>
  <c r="C886" i="3"/>
  <c r="B886" i="3"/>
  <c r="G885" i="3"/>
  <c r="N885" i="3" s="1"/>
  <c r="F885" i="3"/>
  <c r="E885" i="3"/>
  <c r="L885" i="3" s="1"/>
  <c r="D885" i="3"/>
  <c r="C885" i="3"/>
  <c r="B885" i="3"/>
  <c r="G884" i="3"/>
  <c r="N884" i="3" s="1"/>
  <c r="F884" i="3"/>
  <c r="E884" i="3"/>
  <c r="L884" i="3" s="1"/>
  <c r="D884" i="3"/>
  <c r="C884" i="3"/>
  <c r="B884" i="3"/>
  <c r="G883" i="3"/>
  <c r="N883" i="3" s="1"/>
  <c r="F883" i="3"/>
  <c r="E883" i="3"/>
  <c r="L883" i="3" s="1"/>
  <c r="D883" i="3"/>
  <c r="C883" i="3"/>
  <c r="B883" i="3"/>
  <c r="G882" i="3"/>
  <c r="N882" i="3" s="1"/>
  <c r="F882" i="3"/>
  <c r="E882" i="3"/>
  <c r="L882" i="3" s="1"/>
  <c r="D882" i="3"/>
  <c r="C882" i="3"/>
  <c r="B882" i="3"/>
  <c r="G881" i="3"/>
  <c r="N881" i="3" s="1"/>
  <c r="F881" i="3"/>
  <c r="E881" i="3"/>
  <c r="L881" i="3" s="1"/>
  <c r="D881" i="3"/>
  <c r="C881" i="3"/>
  <c r="B881" i="3"/>
  <c r="G880" i="3"/>
  <c r="N880" i="3" s="1"/>
  <c r="F880" i="3"/>
  <c r="E880" i="3"/>
  <c r="L880" i="3" s="1"/>
  <c r="D880" i="3"/>
  <c r="C880" i="3"/>
  <c r="B880" i="3"/>
  <c r="G879" i="3"/>
  <c r="N879" i="3" s="1"/>
  <c r="F879" i="3"/>
  <c r="E879" i="3"/>
  <c r="L879" i="3" s="1"/>
  <c r="D879" i="3"/>
  <c r="C879" i="3"/>
  <c r="B879" i="3"/>
  <c r="G878" i="3"/>
  <c r="N878" i="3" s="1"/>
  <c r="F878" i="3"/>
  <c r="E878" i="3"/>
  <c r="L878" i="3" s="1"/>
  <c r="D878" i="3"/>
  <c r="C878" i="3"/>
  <c r="B878" i="3"/>
  <c r="G877" i="3"/>
  <c r="N877" i="3" s="1"/>
  <c r="F877" i="3"/>
  <c r="E877" i="3"/>
  <c r="L877" i="3" s="1"/>
  <c r="D877" i="3"/>
  <c r="C877" i="3"/>
  <c r="B877" i="3"/>
  <c r="G876" i="3"/>
  <c r="N876" i="3" s="1"/>
  <c r="F876" i="3"/>
  <c r="E876" i="3"/>
  <c r="L876" i="3" s="1"/>
  <c r="D876" i="3"/>
  <c r="C876" i="3"/>
  <c r="B876" i="3"/>
  <c r="G875" i="3"/>
  <c r="N875" i="3" s="1"/>
  <c r="F875" i="3"/>
  <c r="E875" i="3"/>
  <c r="L875" i="3" s="1"/>
  <c r="D875" i="3"/>
  <c r="C875" i="3"/>
  <c r="B875" i="3"/>
  <c r="G874" i="3"/>
  <c r="N874" i="3" s="1"/>
  <c r="F874" i="3"/>
  <c r="E874" i="3"/>
  <c r="L874" i="3" s="1"/>
  <c r="D874" i="3"/>
  <c r="C874" i="3"/>
  <c r="B874" i="3"/>
  <c r="G873" i="3"/>
  <c r="N873" i="3" s="1"/>
  <c r="F873" i="3"/>
  <c r="E873" i="3"/>
  <c r="L873" i="3" s="1"/>
  <c r="D873" i="3"/>
  <c r="C873" i="3"/>
  <c r="B873" i="3"/>
  <c r="G872" i="3"/>
  <c r="N872" i="3" s="1"/>
  <c r="F872" i="3"/>
  <c r="E872" i="3"/>
  <c r="L872" i="3" s="1"/>
  <c r="D872" i="3"/>
  <c r="C872" i="3"/>
  <c r="B872" i="3"/>
  <c r="G871" i="3"/>
  <c r="N871" i="3" s="1"/>
  <c r="F871" i="3"/>
  <c r="E871" i="3"/>
  <c r="L871" i="3" s="1"/>
  <c r="D871" i="3"/>
  <c r="C871" i="3"/>
  <c r="B871" i="3"/>
  <c r="G870" i="3"/>
  <c r="N870" i="3" s="1"/>
  <c r="F870" i="3"/>
  <c r="E870" i="3"/>
  <c r="L870" i="3" s="1"/>
  <c r="D870" i="3"/>
  <c r="C870" i="3"/>
  <c r="B870" i="3"/>
  <c r="G869" i="3"/>
  <c r="N869" i="3" s="1"/>
  <c r="F869" i="3"/>
  <c r="E869" i="3"/>
  <c r="L869" i="3" s="1"/>
  <c r="D869" i="3"/>
  <c r="C869" i="3"/>
  <c r="B869" i="3"/>
  <c r="G868" i="3"/>
  <c r="N868" i="3" s="1"/>
  <c r="F868" i="3"/>
  <c r="E868" i="3"/>
  <c r="L868" i="3" s="1"/>
  <c r="D868" i="3"/>
  <c r="C868" i="3"/>
  <c r="B868" i="3"/>
  <c r="G867" i="3"/>
  <c r="N867" i="3" s="1"/>
  <c r="F867" i="3"/>
  <c r="E867" i="3"/>
  <c r="L867" i="3" s="1"/>
  <c r="D867" i="3"/>
  <c r="C867" i="3"/>
  <c r="B867" i="3"/>
  <c r="G866" i="3"/>
  <c r="N866" i="3" s="1"/>
  <c r="F866" i="3"/>
  <c r="E866" i="3"/>
  <c r="L866" i="3" s="1"/>
  <c r="D866" i="3"/>
  <c r="C866" i="3"/>
  <c r="B866" i="3"/>
  <c r="G865" i="3"/>
  <c r="N865" i="3" s="1"/>
  <c r="F865" i="3"/>
  <c r="E865" i="3"/>
  <c r="L865" i="3" s="1"/>
  <c r="D865" i="3"/>
  <c r="C865" i="3"/>
  <c r="B865" i="3"/>
  <c r="G864" i="3"/>
  <c r="N864" i="3" s="1"/>
  <c r="F864" i="3"/>
  <c r="E864" i="3"/>
  <c r="L864" i="3" s="1"/>
  <c r="D864" i="3"/>
  <c r="C864" i="3"/>
  <c r="B864" i="3"/>
  <c r="G863" i="3"/>
  <c r="N863" i="3" s="1"/>
  <c r="F863" i="3"/>
  <c r="E863" i="3"/>
  <c r="L863" i="3" s="1"/>
  <c r="D863" i="3"/>
  <c r="C863" i="3"/>
  <c r="B863" i="3"/>
  <c r="G862" i="3"/>
  <c r="N862" i="3" s="1"/>
  <c r="F862" i="3"/>
  <c r="E862" i="3"/>
  <c r="L862" i="3" s="1"/>
  <c r="D862" i="3"/>
  <c r="C862" i="3"/>
  <c r="B862" i="3"/>
  <c r="G861" i="3"/>
  <c r="N861" i="3" s="1"/>
  <c r="F861" i="3"/>
  <c r="E861" i="3"/>
  <c r="L861" i="3" s="1"/>
  <c r="D861" i="3"/>
  <c r="C861" i="3"/>
  <c r="B861" i="3"/>
  <c r="G860" i="3"/>
  <c r="N860" i="3" s="1"/>
  <c r="F860" i="3"/>
  <c r="E860" i="3"/>
  <c r="L860" i="3" s="1"/>
  <c r="D860" i="3"/>
  <c r="C860" i="3"/>
  <c r="B860" i="3"/>
  <c r="G859" i="3"/>
  <c r="N859" i="3" s="1"/>
  <c r="F859" i="3"/>
  <c r="E859" i="3"/>
  <c r="L859" i="3" s="1"/>
  <c r="D859" i="3"/>
  <c r="C859" i="3"/>
  <c r="B859" i="3"/>
  <c r="G858" i="3"/>
  <c r="N858" i="3" s="1"/>
  <c r="F858" i="3"/>
  <c r="E858" i="3"/>
  <c r="L858" i="3" s="1"/>
  <c r="D858" i="3"/>
  <c r="C858" i="3"/>
  <c r="B858" i="3"/>
  <c r="G857" i="3"/>
  <c r="N857" i="3" s="1"/>
  <c r="F857" i="3"/>
  <c r="E857" i="3"/>
  <c r="L857" i="3" s="1"/>
  <c r="D857" i="3"/>
  <c r="C857" i="3"/>
  <c r="B857" i="3"/>
  <c r="G856" i="3"/>
  <c r="N856" i="3" s="1"/>
  <c r="F856" i="3"/>
  <c r="E856" i="3"/>
  <c r="L856" i="3" s="1"/>
  <c r="D856" i="3"/>
  <c r="C856" i="3"/>
  <c r="B856" i="3"/>
  <c r="G855" i="3"/>
  <c r="N855" i="3" s="1"/>
  <c r="F855" i="3"/>
  <c r="E855" i="3"/>
  <c r="L855" i="3" s="1"/>
  <c r="D855" i="3"/>
  <c r="C855" i="3"/>
  <c r="B855" i="3"/>
  <c r="G854" i="3"/>
  <c r="N854" i="3" s="1"/>
  <c r="F854" i="3"/>
  <c r="E854" i="3"/>
  <c r="L854" i="3" s="1"/>
  <c r="D854" i="3"/>
  <c r="C854" i="3"/>
  <c r="B854" i="3"/>
  <c r="G853" i="3"/>
  <c r="N853" i="3" s="1"/>
  <c r="F853" i="3"/>
  <c r="E853" i="3"/>
  <c r="L853" i="3" s="1"/>
  <c r="D853" i="3"/>
  <c r="C853" i="3"/>
  <c r="B853" i="3"/>
  <c r="L852" i="3"/>
  <c r="G852" i="3"/>
  <c r="N852" i="3" s="1"/>
  <c r="F852" i="3"/>
  <c r="E852" i="3"/>
  <c r="D852" i="3"/>
  <c r="C852" i="3"/>
  <c r="B852" i="3"/>
  <c r="G851" i="3"/>
  <c r="N851" i="3" s="1"/>
  <c r="F851" i="3"/>
  <c r="E851" i="3"/>
  <c r="L851" i="3" s="1"/>
  <c r="D851" i="3"/>
  <c r="C851" i="3"/>
  <c r="B851" i="3"/>
  <c r="G850" i="3"/>
  <c r="N850" i="3" s="1"/>
  <c r="F850" i="3"/>
  <c r="E850" i="3"/>
  <c r="L850" i="3" s="1"/>
  <c r="D850" i="3"/>
  <c r="C850" i="3"/>
  <c r="B850" i="3"/>
  <c r="G849" i="3"/>
  <c r="N849" i="3" s="1"/>
  <c r="F849" i="3"/>
  <c r="E849" i="3"/>
  <c r="L849" i="3" s="1"/>
  <c r="D849" i="3"/>
  <c r="C849" i="3"/>
  <c r="B849" i="3"/>
  <c r="G848" i="3"/>
  <c r="N848" i="3" s="1"/>
  <c r="F848" i="3"/>
  <c r="E848" i="3"/>
  <c r="L848" i="3" s="1"/>
  <c r="D848" i="3"/>
  <c r="C848" i="3"/>
  <c r="B848" i="3"/>
  <c r="G847" i="3"/>
  <c r="N847" i="3" s="1"/>
  <c r="F847" i="3"/>
  <c r="E847" i="3"/>
  <c r="L847" i="3" s="1"/>
  <c r="D847" i="3"/>
  <c r="C847" i="3"/>
  <c r="B847" i="3"/>
  <c r="G846" i="3"/>
  <c r="N846" i="3" s="1"/>
  <c r="F846" i="3"/>
  <c r="E846" i="3"/>
  <c r="L846" i="3" s="1"/>
  <c r="D846" i="3"/>
  <c r="C846" i="3"/>
  <c r="B846" i="3"/>
  <c r="G845" i="3"/>
  <c r="N845" i="3" s="1"/>
  <c r="F845" i="3"/>
  <c r="E845" i="3"/>
  <c r="L845" i="3" s="1"/>
  <c r="D845" i="3"/>
  <c r="C845" i="3"/>
  <c r="B845" i="3"/>
  <c r="G844" i="3"/>
  <c r="N844" i="3" s="1"/>
  <c r="F844" i="3"/>
  <c r="E844" i="3"/>
  <c r="L844" i="3" s="1"/>
  <c r="D844" i="3"/>
  <c r="C844" i="3"/>
  <c r="B844" i="3"/>
  <c r="G843" i="3"/>
  <c r="N843" i="3" s="1"/>
  <c r="F843" i="3"/>
  <c r="E843" i="3"/>
  <c r="L843" i="3" s="1"/>
  <c r="D843" i="3"/>
  <c r="C843" i="3"/>
  <c r="B843" i="3"/>
  <c r="G842" i="3"/>
  <c r="N842" i="3" s="1"/>
  <c r="F842" i="3"/>
  <c r="E842" i="3"/>
  <c r="L842" i="3" s="1"/>
  <c r="D842" i="3"/>
  <c r="C842" i="3"/>
  <c r="B842" i="3"/>
  <c r="G841" i="3"/>
  <c r="N841" i="3" s="1"/>
  <c r="F841" i="3"/>
  <c r="E841" i="3"/>
  <c r="L841" i="3" s="1"/>
  <c r="D841" i="3"/>
  <c r="C841" i="3"/>
  <c r="B841" i="3"/>
  <c r="G840" i="3"/>
  <c r="N840" i="3" s="1"/>
  <c r="F840" i="3"/>
  <c r="E840" i="3"/>
  <c r="L840" i="3" s="1"/>
  <c r="D840" i="3"/>
  <c r="C840" i="3"/>
  <c r="B840" i="3"/>
  <c r="G839" i="3"/>
  <c r="N839" i="3" s="1"/>
  <c r="F839" i="3"/>
  <c r="E839" i="3"/>
  <c r="L839" i="3" s="1"/>
  <c r="D839" i="3"/>
  <c r="C839" i="3"/>
  <c r="B839" i="3"/>
  <c r="G838" i="3"/>
  <c r="N838" i="3" s="1"/>
  <c r="F838" i="3"/>
  <c r="E838" i="3"/>
  <c r="L838" i="3" s="1"/>
  <c r="D838" i="3"/>
  <c r="C838" i="3"/>
  <c r="B838" i="3"/>
  <c r="L837" i="3"/>
  <c r="G837" i="3"/>
  <c r="N837" i="3" s="1"/>
  <c r="F837" i="3"/>
  <c r="E837" i="3"/>
  <c r="D837" i="3"/>
  <c r="C837" i="3"/>
  <c r="B837" i="3"/>
  <c r="G836" i="3"/>
  <c r="N836" i="3" s="1"/>
  <c r="F836" i="3"/>
  <c r="E836" i="3"/>
  <c r="L836" i="3" s="1"/>
  <c r="D836" i="3"/>
  <c r="C836" i="3"/>
  <c r="B836" i="3"/>
  <c r="G835" i="3"/>
  <c r="N835" i="3" s="1"/>
  <c r="F835" i="3"/>
  <c r="E835" i="3"/>
  <c r="L835" i="3" s="1"/>
  <c r="D835" i="3"/>
  <c r="C835" i="3"/>
  <c r="B835" i="3"/>
  <c r="G834" i="3"/>
  <c r="N834" i="3" s="1"/>
  <c r="F834" i="3"/>
  <c r="E834" i="3"/>
  <c r="L834" i="3" s="1"/>
  <c r="D834" i="3"/>
  <c r="C834" i="3"/>
  <c r="B834" i="3"/>
  <c r="G833" i="3"/>
  <c r="N833" i="3" s="1"/>
  <c r="F833" i="3"/>
  <c r="E833" i="3"/>
  <c r="L833" i="3" s="1"/>
  <c r="D833" i="3"/>
  <c r="C833" i="3"/>
  <c r="B833" i="3"/>
  <c r="G832" i="3"/>
  <c r="N832" i="3" s="1"/>
  <c r="F832" i="3"/>
  <c r="E832" i="3"/>
  <c r="L832" i="3" s="1"/>
  <c r="D832" i="3"/>
  <c r="C832" i="3"/>
  <c r="B832" i="3"/>
  <c r="G831" i="3"/>
  <c r="N831" i="3" s="1"/>
  <c r="F831" i="3"/>
  <c r="E831" i="3"/>
  <c r="L831" i="3" s="1"/>
  <c r="D831" i="3"/>
  <c r="C831" i="3"/>
  <c r="B831" i="3"/>
  <c r="G830" i="3"/>
  <c r="N830" i="3" s="1"/>
  <c r="F830" i="3"/>
  <c r="E830" i="3"/>
  <c r="L830" i="3" s="1"/>
  <c r="D830" i="3"/>
  <c r="C830" i="3"/>
  <c r="B830" i="3"/>
  <c r="G829" i="3"/>
  <c r="N829" i="3" s="1"/>
  <c r="F829" i="3"/>
  <c r="E829" i="3"/>
  <c r="L829" i="3" s="1"/>
  <c r="D829" i="3"/>
  <c r="C829" i="3"/>
  <c r="B829" i="3"/>
  <c r="G828" i="3"/>
  <c r="N828" i="3" s="1"/>
  <c r="F828" i="3"/>
  <c r="E828" i="3"/>
  <c r="L828" i="3" s="1"/>
  <c r="D828" i="3"/>
  <c r="C828" i="3"/>
  <c r="B828" i="3"/>
  <c r="G827" i="3"/>
  <c r="N827" i="3" s="1"/>
  <c r="F827" i="3"/>
  <c r="E827" i="3"/>
  <c r="L827" i="3" s="1"/>
  <c r="D827" i="3"/>
  <c r="C827" i="3"/>
  <c r="B827" i="3"/>
  <c r="G826" i="3"/>
  <c r="N826" i="3" s="1"/>
  <c r="F826" i="3"/>
  <c r="E826" i="3"/>
  <c r="L826" i="3" s="1"/>
  <c r="D826" i="3"/>
  <c r="C826" i="3"/>
  <c r="B826" i="3"/>
  <c r="G825" i="3"/>
  <c r="N825" i="3" s="1"/>
  <c r="F825" i="3"/>
  <c r="E825" i="3"/>
  <c r="L825" i="3" s="1"/>
  <c r="D825" i="3"/>
  <c r="C825" i="3"/>
  <c r="B825" i="3"/>
  <c r="G824" i="3"/>
  <c r="N824" i="3" s="1"/>
  <c r="F824" i="3"/>
  <c r="E824" i="3"/>
  <c r="L824" i="3" s="1"/>
  <c r="D824" i="3"/>
  <c r="C824" i="3"/>
  <c r="B824" i="3"/>
  <c r="G823" i="3"/>
  <c r="N823" i="3" s="1"/>
  <c r="F823" i="3"/>
  <c r="E823" i="3"/>
  <c r="L823" i="3" s="1"/>
  <c r="D823" i="3"/>
  <c r="C823" i="3"/>
  <c r="B823" i="3"/>
  <c r="G822" i="3"/>
  <c r="N822" i="3" s="1"/>
  <c r="F822" i="3"/>
  <c r="E822" i="3"/>
  <c r="L822" i="3" s="1"/>
  <c r="D822" i="3"/>
  <c r="C822" i="3"/>
  <c r="B822" i="3"/>
  <c r="G821" i="3"/>
  <c r="N821" i="3" s="1"/>
  <c r="F821" i="3"/>
  <c r="E821" i="3"/>
  <c r="L821" i="3" s="1"/>
  <c r="D821" i="3"/>
  <c r="C821" i="3"/>
  <c r="B821" i="3"/>
  <c r="G820" i="3"/>
  <c r="N820" i="3" s="1"/>
  <c r="F820" i="3"/>
  <c r="E820" i="3"/>
  <c r="L820" i="3" s="1"/>
  <c r="D820" i="3"/>
  <c r="C820" i="3"/>
  <c r="B820" i="3"/>
  <c r="G819" i="3"/>
  <c r="N819" i="3" s="1"/>
  <c r="F819" i="3"/>
  <c r="E819" i="3"/>
  <c r="L819" i="3" s="1"/>
  <c r="D819" i="3"/>
  <c r="C819" i="3"/>
  <c r="B819" i="3"/>
  <c r="N818" i="3"/>
  <c r="G818" i="3"/>
  <c r="F818" i="3"/>
  <c r="E818" i="3"/>
  <c r="L818" i="3" s="1"/>
  <c r="D818" i="3"/>
  <c r="C818" i="3"/>
  <c r="B818" i="3"/>
  <c r="G817" i="3"/>
  <c r="N817" i="3" s="1"/>
  <c r="F817" i="3"/>
  <c r="E817" i="3"/>
  <c r="L817" i="3" s="1"/>
  <c r="D817" i="3"/>
  <c r="C817" i="3"/>
  <c r="B817" i="3"/>
  <c r="G816" i="3"/>
  <c r="N816" i="3" s="1"/>
  <c r="F816" i="3"/>
  <c r="E816" i="3"/>
  <c r="L816" i="3" s="1"/>
  <c r="D816" i="3"/>
  <c r="C816" i="3"/>
  <c r="B816" i="3"/>
  <c r="G815" i="3"/>
  <c r="N815" i="3" s="1"/>
  <c r="F815" i="3"/>
  <c r="E815" i="3"/>
  <c r="L815" i="3" s="1"/>
  <c r="D815" i="3"/>
  <c r="C815" i="3"/>
  <c r="B815" i="3"/>
  <c r="G814" i="3"/>
  <c r="N814" i="3" s="1"/>
  <c r="F814" i="3"/>
  <c r="E814" i="3"/>
  <c r="L814" i="3" s="1"/>
  <c r="D814" i="3"/>
  <c r="C814" i="3"/>
  <c r="B814" i="3"/>
  <c r="G813" i="3"/>
  <c r="N813" i="3" s="1"/>
  <c r="F813" i="3"/>
  <c r="E813" i="3"/>
  <c r="L813" i="3" s="1"/>
  <c r="D813" i="3"/>
  <c r="C813" i="3"/>
  <c r="B813" i="3"/>
  <c r="G812" i="3"/>
  <c r="N812" i="3" s="1"/>
  <c r="F812" i="3"/>
  <c r="E812" i="3"/>
  <c r="L812" i="3" s="1"/>
  <c r="D812" i="3"/>
  <c r="C812" i="3"/>
  <c r="B812" i="3"/>
  <c r="G811" i="3"/>
  <c r="N811" i="3" s="1"/>
  <c r="F811" i="3"/>
  <c r="E811" i="3"/>
  <c r="L811" i="3" s="1"/>
  <c r="D811" i="3"/>
  <c r="C811" i="3"/>
  <c r="B811" i="3"/>
  <c r="G810" i="3"/>
  <c r="N810" i="3" s="1"/>
  <c r="F810" i="3"/>
  <c r="E810" i="3"/>
  <c r="L810" i="3" s="1"/>
  <c r="D810" i="3"/>
  <c r="C810" i="3"/>
  <c r="B810" i="3"/>
  <c r="G809" i="3"/>
  <c r="N809" i="3" s="1"/>
  <c r="F809" i="3"/>
  <c r="E809" i="3"/>
  <c r="L809" i="3" s="1"/>
  <c r="D809" i="3"/>
  <c r="C809" i="3"/>
  <c r="B809" i="3"/>
  <c r="G808" i="3"/>
  <c r="N808" i="3" s="1"/>
  <c r="F808" i="3"/>
  <c r="E808" i="3"/>
  <c r="L808" i="3" s="1"/>
  <c r="D808" i="3"/>
  <c r="C808" i="3"/>
  <c r="B808" i="3"/>
  <c r="G807" i="3"/>
  <c r="N807" i="3" s="1"/>
  <c r="F807" i="3"/>
  <c r="E807" i="3"/>
  <c r="L807" i="3" s="1"/>
  <c r="D807" i="3"/>
  <c r="C807" i="3"/>
  <c r="B807" i="3"/>
  <c r="G806" i="3"/>
  <c r="N806" i="3" s="1"/>
  <c r="F806" i="3"/>
  <c r="E806" i="3"/>
  <c r="L806" i="3" s="1"/>
  <c r="D806" i="3"/>
  <c r="C806" i="3"/>
  <c r="B806" i="3"/>
  <c r="G805" i="3"/>
  <c r="N805" i="3" s="1"/>
  <c r="F805" i="3"/>
  <c r="E805" i="3"/>
  <c r="L805" i="3" s="1"/>
  <c r="D805" i="3"/>
  <c r="C805" i="3"/>
  <c r="B805" i="3"/>
  <c r="G804" i="3"/>
  <c r="N804" i="3" s="1"/>
  <c r="F804" i="3"/>
  <c r="E804" i="3"/>
  <c r="L804" i="3" s="1"/>
  <c r="D804" i="3"/>
  <c r="C804" i="3"/>
  <c r="B804" i="3"/>
  <c r="G803" i="3"/>
  <c r="N803" i="3" s="1"/>
  <c r="F803" i="3"/>
  <c r="E803" i="3"/>
  <c r="L803" i="3" s="1"/>
  <c r="D803" i="3"/>
  <c r="C803" i="3"/>
  <c r="B803" i="3"/>
  <c r="G802" i="3"/>
  <c r="N802" i="3" s="1"/>
  <c r="F802" i="3"/>
  <c r="E802" i="3"/>
  <c r="L802" i="3" s="1"/>
  <c r="D802" i="3"/>
  <c r="C802" i="3"/>
  <c r="B802" i="3"/>
  <c r="G801" i="3"/>
  <c r="N801" i="3" s="1"/>
  <c r="F801" i="3"/>
  <c r="E801" i="3"/>
  <c r="L801" i="3" s="1"/>
  <c r="D801" i="3"/>
  <c r="C801" i="3"/>
  <c r="B801" i="3"/>
  <c r="G800" i="3"/>
  <c r="N800" i="3" s="1"/>
  <c r="F800" i="3"/>
  <c r="E800" i="3"/>
  <c r="L800" i="3" s="1"/>
  <c r="D800" i="3"/>
  <c r="C800" i="3"/>
  <c r="B800" i="3"/>
  <c r="G799" i="3"/>
  <c r="N799" i="3" s="1"/>
  <c r="F799" i="3"/>
  <c r="E799" i="3"/>
  <c r="L799" i="3" s="1"/>
  <c r="D799" i="3"/>
  <c r="C799" i="3"/>
  <c r="B799" i="3"/>
  <c r="G798" i="3"/>
  <c r="N798" i="3" s="1"/>
  <c r="F798" i="3"/>
  <c r="E798" i="3"/>
  <c r="L798" i="3" s="1"/>
  <c r="D798" i="3"/>
  <c r="C798" i="3"/>
  <c r="B798" i="3"/>
  <c r="G797" i="3"/>
  <c r="N797" i="3" s="1"/>
  <c r="F797" i="3"/>
  <c r="E797" i="3"/>
  <c r="L797" i="3" s="1"/>
  <c r="D797" i="3"/>
  <c r="C797" i="3"/>
  <c r="B797" i="3"/>
  <c r="G796" i="3"/>
  <c r="N796" i="3" s="1"/>
  <c r="F796" i="3"/>
  <c r="E796" i="3"/>
  <c r="L796" i="3" s="1"/>
  <c r="D796" i="3"/>
  <c r="C796" i="3"/>
  <c r="B796" i="3"/>
  <c r="G795" i="3"/>
  <c r="N795" i="3" s="1"/>
  <c r="F795" i="3"/>
  <c r="E795" i="3"/>
  <c r="L795" i="3" s="1"/>
  <c r="D795" i="3"/>
  <c r="C795" i="3"/>
  <c r="B795" i="3"/>
  <c r="G794" i="3"/>
  <c r="N794" i="3" s="1"/>
  <c r="F794" i="3"/>
  <c r="E794" i="3"/>
  <c r="L794" i="3" s="1"/>
  <c r="D794" i="3"/>
  <c r="C794" i="3"/>
  <c r="B794" i="3"/>
  <c r="G793" i="3"/>
  <c r="N793" i="3" s="1"/>
  <c r="F793" i="3"/>
  <c r="E793" i="3"/>
  <c r="L793" i="3" s="1"/>
  <c r="D793" i="3"/>
  <c r="C793" i="3"/>
  <c r="B793" i="3"/>
  <c r="G792" i="3"/>
  <c r="N792" i="3" s="1"/>
  <c r="F792" i="3"/>
  <c r="E792" i="3"/>
  <c r="L792" i="3" s="1"/>
  <c r="D792" i="3"/>
  <c r="C792" i="3"/>
  <c r="B792" i="3"/>
  <c r="G791" i="3"/>
  <c r="N791" i="3" s="1"/>
  <c r="F791" i="3"/>
  <c r="E791" i="3"/>
  <c r="L791" i="3" s="1"/>
  <c r="D791" i="3"/>
  <c r="C791" i="3"/>
  <c r="B791" i="3"/>
  <c r="G790" i="3"/>
  <c r="N790" i="3" s="1"/>
  <c r="F790" i="3"/>
  <c r="E790" i="3"/>
  <c r="L790" i="3" s="1"/>
  <c r="D790" i="3"/>
  <c r="C790" i="3"/>
  <c r="B790" i="3"/>
  <c r="G789" i="3"/>
  <c r="N789" i="3" s="1"/>
  <c r="F789" i="3"/>
  <c r="E789" i="3"/>
  <c r="L789" i="3" s="1"/>
  <c r="D789" i="3"/>
  <c r="C789" i="3"/>
  <c r="B789" i="3"/>
  <c r="G788" i="3"/>
  <c r="N788" i="3" s="1"/>
  <c r="F788" i="3"/>
  <c r="E788" i="3"/>
  <c r="L788" i="3" s="1"/>
  <c r="D788" i="3"/>
  <c r="C788" i="3"/>
  <c r="B788" i="3"/>
  <c r="G787" i="3"/>
  <c r="N787" i="3" s="1"/>
  <c r="F787" i="3"/>
  <c r="E787" i="3"/>
  <c r="L787" i="3" s="1"/>
  <c r="D787" i="3"/>
  <c r="C787" i="3"/>
  <c r="B787" i="3"/>
  <c r="G786" i="3"/>
  <c r="N786" i="3" s="1"/>
  <c r="F786" i="3"/>
  <c r="E786" i="3"/>
  <c r="L786" i="3" s="1"/>
  <c r="D786" i="3"/>
  <c r="C786" i="3"/>
  <c r="B786" i="3"/>
  <c r="G785" i="3"/>
  <c r="N785" i="3" s="1"/>
  <c r="F785" i="3"/>
  <c r="E785" i="3"/>
  <c r="L785" i="3" s="1"/>
  <c r="D785" i="3"/>
  <c r="C785" i="3"/>
  <c r="B785" i="3"/>
  <c r="G784" i="3"/>
  <c r="N784" i="3" s="1"/>
  <c r="F784" i="3"/>
  <c r="E784" i="3"/>
  <c r="L784" i="3" s="1"/>
  <c r="D784" i="3"/>
  <c r="C784" i="3"/>
  <c r="B784" i="3"/>
  <c r="G783" i="3"/>
  <c r="N783" i="3" s="1"/>
  <c r="F783" i="3"/>
  <c r="E783" i="3"/>
  <c r="L783" i="3" s="1"/>
  <c r="D783" i="3"/>
  <c r="C783" i="3"/>
  <c r="B783" i="3"/>
  <c r="G782" i="3"/>
  <c r="N782" i="3" s="1"/>
  <c r="F782" i="3"/>
  <c r="E782" i="3"/>
  <c r="L782" i="3" s="1"/>
  <c r="D782" i="3"/>
  <c r="C782" i="3"/>
  <c r="B782" i="3"/>
  <c r="G781" i="3"/>
  <c r="N781" i="3" s="1"/>
  <c r="F781" i="3"/>
  <c r="E781" i="3"/>
  <c r="L781" i="3" s="1"/>
  <c r="D781" i="3"/>
  <c r="C781" i="3"/>
  <c r="B781" i="3"/>
  <c r="G780" i="3"/>
  <c r="N780" i="3" s="1"/>
  <c r="F780" i="3"/>
  <c r="E780" i="3"/>
  <c r="L780" i="3" s="1"/>
  <c r="D780" i="3"/>
  <c r="C780" i="3"/>
  <c r="B780" i="3"/>
  <c r="G779" i="3"/>
  <c r="N779" i="3" s="1"/>
  <c r="F779" i="3"/>
  <c r="E779" i="3"/>
  <c r="L779" i="3" s="1"/>
  <c r="D779" i="3"/>
  <c r="C779" i="3"/>
  <c r="B779" i="3"/>
  <c r="G778" i="3"/>
  <c r="N778" i="3" s="1"/>
  <c r="F778" i="3"/>
  <c r="E778" i="3"/>
  <c r="L778" i="3" s="1"/>
  <c r="D778" i="3"/>
  <c r="C778" i="3"/>
  <c r="B778" i="3"/>
  <c r="G777" i="3"/>
  <c r="N777" i="3" s="1"/>
  <c r="F777" i="3"/>
  <c r="E777" i="3"/>
  <c r="L777" i="3" s="1"/>
  <c r="D777" i="3"/>
  <c r="C777" i="3"/>
  <c r="B777" i="3"/>
  <c r="G776" i="3"/>
  <c r="N776" i="3" s="1"/>
  <c r="F776" i="3"/>
  <c r="E776" i="3"/>
  <c r="L776" i="3" s="1"/>
  <c r="D776" i="3"/>
  <c r="C776" i="3"/>
  <c r="B776" i="3"/>
  <c r="G775" i="3"/>
  <c r="N775" i="3" s="1"/>
  <c r="F775" i="3"/>
  <c r="E775" i="3"/>
  <c r="L775" i="3" s="1"/>
  <c r="D775" i="3"/>
  <c r="C775" i="3"/>
  <c r="B775" i="3"/>
  <c r="G774" i="3"/>
  <c r="N774" i="3" s="1"/>
  <c r="F774" i="3"/>
  <c r="E774" i="3"/>
  <c r="L774" i="3" s="1"/>
  <c r="D774" i="3"/>
  <c r="C774" i="3"/>
  <c r="B774" i="3"/>
  <c r="G773" i="3"/>
  <c r="N773" i="3" s="1"/>
  <c r="F773" i="3"/>
  <c r="E773" i="3"/>
  <c r="L773" i="3" s="1"/>
  <c r="D773" i="3"/>
  <c r="C773" i="3"/>
  <c r="B773" i="3"/>
  <c r="G772" i="3"/>
  <c r="N772" i="3" s="1"/>
  <c r="F772" i="3"/>
  <c r="E772" i="3"/>
  <c r="L772" i="3" s="1"/>
  <c r="D772" i="3"/>
  <c r="C772" i="3"/>
  <c r="B772" i="3"/>
  <c r="G771" i="3"/>
  <c r="N771" i="3" s="1"/>
  <c r="F771" i="3"/>
  <c r="E771" i="3"/>
  <c r="L771" i="3" s="1"/>
  <c r="D771" i="3"/>
  <c r="C771" i="3"/>
  <c r="B771" i="3"/>
  <c r="G770" i="3"/>
  <c r="N770" i="3" s="1"/>
  <c r="F770" i="3"/>
  <c r="E770" i="3"/>
  <c r="L770" i="3" s="1"/>
  <c r="D770" i="3"/>
  <c r="C770" i="3"/>
  <c r="B770" i="3"/>
  <c r="G769" i="3"/>
  <c r="N769" i="3" s="1"/>
  <c r="F769" i="3"/>
  <c r="E769" i="3"/>
  <c r="L769" i="3" s="1"/>
  <c r="D769" i="3"/>
  <c r="C769" i="3"/>
  <c r="B769" i="3"/>
  <c r="G768" i="3"/>
  <c r="N768" i="3" s="1"/>
  <c r="F768" i="3"/>
  <c r="E768" i="3"/>
  <c r="L768" i="3" s="1"/>
  <c r="D768" i="3"/>
  <c r="C768" i="3"/>
  <c r="B768" i="3"/>
  <c r="G767" i="3"/>
  <c r="N767" i="3" s="1"/>
  <c r="F767" i="3"/>
  <c r="E767" i="3"/>
  <c r="L767" i="3" s="1"/>
  <c r="D767" i="3"/>
  <c r="C767" i="3"/>
  <c r="B767" i="3"/>
  <c r="G766" i="3"/>
  <c r="N766" i="3" s="1"/>
  <c r="F766" i="3"/>
  <c r="E766" i="3"/>
  <c r="L766" i="3" s="1"/>
  <c r="D766" i="3"/>
  <c r="C766" i="3"/>
  <c r="B766" i="3"/>
  <c r="G765" i="3"/>
  <c r="N765" i="3" s="1"/>
  <c r="F765" i="3"/>
  <c r="E765" i="3"/>
  <c r="L765" i="3" s="1"/>
  <c r="D765" i="3"/>
  <c r="C765" i="3"/>
  <c r="B765" i="3"/>
  <c r="G764" i="3"/>
  <c r="N764" i="3" s="1"/>
  <c r="F764" i="3"/>
  <c r="E764" i="3"/>
  <c r="L764" i="3" s="1"/>
  <c r="D764" i="3"/>
  <c r="C764" i="3"/>
  <c r="B764" i="3"/>
  <c r="G763" i="3"/>
  <c r="N763" i="3" s="1"/>
  <c r="F763" i="3"/>
  <c r="E763" i="3"/>
  <c r="L763" i="3" s="1"/>
  <c r="D763" i="3"/>
  <c r="C763" i="3"/>
  <c r="B763" i="3"/>
  <c r="G762" i="3"/>
  <c r="N762" i="3" s="1"/>
  <c r="F762" i="3"/>
  <c r="E762" i="3"/>
  <c r="L762" i="3" s="1"/>
  <c r="D762" i="3"/>
  <c r="C762" i="3"/>
  <c r="B762" i="3"/>
  <c r="G761" i="3"/>
  <c r="N761" i="3" s="1"/>
  <c r="F761" i="3"/>
  <c r="E761" i="3"/>
  <c r="L761" i="3" s="1"/>
  <c r="D761" i="3"/>
  <c r="C761" i="3"/>
  <c r="B761" i="3"/>
  <c r="G760" i="3"/>
  <c r="N760" i="3" s="1"/>
  <c r="F760" i="3"/>
  <c r="E760" i="3"/>
  <c r="L760" i="3" s="1"/>
  <c r="D760" i="3"/>
  <c r="C760" i="3"/>
  <c r="B760" i="3"/>
  <c r="G759" i="3"/>
  <c r="N759" i="3" s="1"/>
  <c r="F759" i="3"/>
  <c r="E759" i="3"/>
  <c r="L759" i="3" s="1"/>
  <c r="D759" i="3"/>
  <c r="C759" i="3"/>
  <c r="B759" i="3"/>
  <c r="G758" i="3"/>
  <c r="N758" i="3" s="1"/>
  <c r="F758" i="3"/>
  <c r="E758" i="3"/>
  <c r="L758" i="3" s="1"/>
  <c r="D758" i="3"/>
  <c r="C758" i="3"/>
  <c r="B758" i="3"/>
  <c r="G757" i="3"/>
  <c r="N757" i="3" s="1"/>
  <c r="F757" i="3"/>
  <c r="E757" i="3"/>
  <c r="L757" i="3" s="1"/>
  <c r="D757" i="3"/>
  <c r="C757" i="3"/>
  <c r="B757" i="3"/>
  <c r="G756" i="3"/>
  <c r="N756" i="3" s="1"/>
  <c r="F756" i="3"/>
  <c r="E756" i="3"/>
  <c r="L756" i="3" s="1"/>
  <c r="D756" i="3"/>
  <c r="C756" i="3"/>
  <c r="B756" i="3"/>
  <c r="G755" i="3"/>
  <c r="N755" i="3" s="1"/>
  <c r="F755" i="3"/>
  <c r="E755" i="3"/>
  <c r="L755" i="3" s="1"/>
  <c r="D755" i="3"/>
  <c r="C755" i="3"/>
  <c r="B755" i="3"/>
  <c r="G754" i="3"/>
  <c r="N754" i="3" s="1"/>
  <c r="F754" i="3"/>
  <c r="E754" i="3"/>
  <c r="L754" i="3" s="1"/>
  <c r="D754" i="3"/>
  <c r="C754" i="3"/>
  <c r="B754" i="3"/>
  <c r="G753" i="3"/>
  <c r="N753" i="3" s="1"/>
  <c r="F753" i="3"/>
  <c r="E753" i="3"/>
  <c r="L753" i="3" s="1"/>
  <c r="D753" i="3"/>
  <c r="C753" i="3"/>
  <c r="B753" i="3"/>
  <c r="G752" i="3"/>
  <c r="N752" i="3" s="1"/>
  <c r="F752" i="3"/>
  <c r="E752" i="3"/>
  <c r="L752" i="3" s="1"/>
  <c r="D752" i="3"/>
  <c r="C752" i="3"/>
  <c r="B752" i="3"/>
  <c r="G751" i="3"/>
  <c r="N751" i="3" s="1"/>
  <c r="F751" i="3"/>
  <c r="E751" i="3"/>
  <c r="L751" i="3" s="1"/>
  <c r="D751" i="3"/>
  <c r="C751" i="3"/>
  <c r="B751" i="3"/>
  <c r="G750" i="3"/>
  <c r="N750" i="3" s="1"/>
  <c r="F750" i="3"/>
  <c r="E750" i="3"/>
  <c r="L750" i="3" s="1"/>
  <c r="D750" i="3"/>
  <c r="C750" i="3"/>
  <c r="B750" i="3"/>
  <c r="G749" i="3"/>
  <c r="N749" i="3" s="1"/>
  <c r="F749" i="3"/>
  <c r="E749" i="3"/>
  <c r="L749" i="3" s="1"/>
  <c r="D749" i="3"/>
  <c r="C749" i="3"/>
  <c r="B749" i="3"/>
  <c r="G748" i="3"/>
  <c r="N748" i="3" s="1"/>
  <c r="F748" i="3"/>
  <c r="E748" i="3"/>
  <c r="L748" i="3" s="1"/>
  <c r="D748" i="3"/>
  <c r="C748" i="3"/>
  <c r="B748" i="3"/>
  <c r="G747" i="3"/>
  <c r="N747" i="3" s="1"/>
  <c r="F747" i="3"/>
  <c r="E747" i="3"/>
  <c r="L747" i="3" s="1"/>
  <c r="D747" i="3"/>
  <c r="C747" i="3"/>
  <c r="B747" i="3"/>
  <c r="G746" i="3"/>
  <c r="N746" i="3" s="1"/>
  <c r="F746" i="3"/>
  <c r="E746" i="3"/>
  <c r="L746" i="3" s="1"/>
  <c r="D746" i="3"/>
  <c r="C746" i="3"/>
  <c r="B746" i="3"/>
  <c r="G745" i="3"/>
  <c r="N745" i="3" s="1"/>
  <c r="F745" i="3"/>
  <c r="E745" i="3"/>
  <c r="L745" i="3" s="1"/>
  <c r="D745" i="3"/>
  <c r="C745" i="3"/>
  <c r="B745" i="3"/>
  <c r="G744" i="3"/>
  <c r="N744" i="3" s="1"/>
  <c r="F744" i="3"/>
  <c r="E744" i="3"/>
  <c r="L744" i="3" s="1"/>
  <c r="D744" i="3"/>
  <c r="C744" i="3"/>
  <c r="B744" i="3"/>
  <c r="G743" i="3"/>
  <c r="N743" i="3" s="1"/>
  <c r="F743" i="3"/>
  <c r="E743" i="3"/>
  <c r="L743" i="3" s="1"/>
  <c r="D743" i="3"/>
  <c r="C743" i="3"/>
  <c r="B743" i="3"/>
  <c r="G742" i="3"/>
  <c r="N742" i="3" s="1"/>
  <c r="F742" i="3"/>
  <c r="E742" i="3"/>
  <c r="L742" i="3" s="1"/>
  <c r="D742" i="3"/>
  <c r="C742" i="3"/>
  <c r="B742" i="3"/>
  <c r="G741" i="3"/>
  <c r="N741" i="3" s="1"/>
  <c r="F741" i="3"/>
  <c r="E741" i="3"/>
  <c r="L741" i="3" s="1"/>
  <c r="D741" i="3"/>
  <c r="C741" i="3"/>
  <c r="B741" i="3"/>
  <c r="G740" i="3"/>
  <c r="N740" i="3" s="1"/>
  <c r="F740" i="3"/>
  <c r="E740" i="3"/>
  <c r="L740" i="3" s="1"/>
  <c r="D740" i="3"/>
  <c r="C740" i="3"/>
  <c r="B740" i="3"/>
  <c r="G739" i="3"/>
  <c r="N739" i="3" s="1"/>
  <c r="F739" i="3"/>
  <c r="E739" i="3"/>
  <c r="L739" i="3" s="1"/>
  <c r="D739" i="3"/>
  <c r="C739" i="3"/>
  <c r="B739" i="3"/>
  <c r="G738" i="3"/>
  <c r="N738" i="3" s="1"/>
  <c r="F738" i="3"/>
  <c r="E738" i="3"/>
  <c r="L738" i="3" s="1"/>
  <c r="D738" i="3"/>
  <c r="C738" i="3"/>
  <c r="B738" i="3"/>
  <c r="G737" i="3"/>
  <c r="N737" i="3" s="1"/>
  <c r="F737" i="3"/>
  <c r="E737" i="3"/>
  <c r="L737" i="3" s="1"/>
  <c r="D737" i="3"/>
  <c r="C737" i="3"/>
  <c r="B737" i="3"/>
  <c r="G736" i="3"/>
  <c r="N736" i="3" s="1"/>
  <c r="F736" i="3"/>
  <c r="E736" i="3"/>
  <c r="L736" i="3" s="1"/>
  <c r="D736" i="3"/>
  <c r="C736" i="3"/>
  <c r="B736" i="3"/>
  <c r="G735" i="3"/>
  <c r="N735" i="3" s="1"/>
  <c r="F735" i="3"/>
  <c r="E735" i="3"/>
  <c r="L735" i="3" s="1"/>
  <c r="D735" i="3"/>
  <c r="C735" i="3"/>
  <c r="B735" i="3"/>
  <c r="G734" i="3"/>
  <c r="N734" i="3" s="1"/>
  <c r="F734" i="3"/>
  <c r="E734" i="3"/>
  <c r="L734" i="3" s="1"/>
  <c r="D734" i="3"/>
  <c r="C734" i="3"/>
  <c r="B734" i="3"/>
  <c r="G733" i="3"/>
  <c r="N733" i="3" s="1"/>
  <c r="F733" i="3"/>
  <c r="E733" i="3"/>
  <c r="L733" i="3" s="1"/>
  <c r="D733" i="3"/>
  <c r="C733" i="3"/>
  <c r="B733" i="3"/>
  <c r="G732" i="3"/>
  <c r="N732" i="3" s="1"/>
  <c r="F732" i="3"/>
  <c r="E732" i="3"/>
  <c r="L732" i="3" s="1"/>
  <c r="D732" i="3"/>
  <c r="C732" i="3"/>
  <c r="B732" i="3"/>
  <c r="G731" i="3"/>
  <c r="N731" i="3" s="1"/>
  <c r="F731" i="3"/>
  <c r="E731" i="3"/>
  <c r="L731" i="3" s="1"/>
  <c r="D731" i="3"/>
  <c r="C731" i="3"/>
  <c r="B731" i="3"/>
  <c r="G730" i="3"/>
  <c r="N730" i="3" s="1"/>
  <c r="F730" i="3"/>
  <c r="E730" i="3"/>
  <c r="L730" i="3" s="1"/>
  <c r="D730" i="3"/>
  <c r="C730" i="3"/>
  <c r="B730" i="3"/>
  <c r="G729" i="3"/>
  <c r="N729" i="3" s="1"/>
  <c r="F729" i="3"/>
  <c r="E729" i="3"/>
  <c r="L729" i="3" s="1"/>
  <c r="D729" i="3"/>
  <c r="C729" i="3"/>
  <c r="B729" i="3"/>
  <c r="G728" i="3"/>
  <c r="N728" i="3" s="1"/>
  <c r="F728" i="3"/>
  <c r="E728" i="3"/>
  <c r="L728" i="3" s="1"/>
  <c r="D728" i="3"/>
  <c r="C728" i="3"/>
  <c r="B728" i="3"/>
  <c r="G727" i="3"/>
  <c r="N727" i="3" s="1"/>
  <c r="F727" i="3"/>
  <c r="E727" i="3"/>
  <c r="L727" i="3" s="1"/>
  <c r="D727" i="3"/>
  <c r="C727" i="3"/>
  <c r="B727" i="3"/>
  <c r="G726" i="3"/>
  <c r="N726" i="3" s="1"/>
  <c r="F726" i="3"/>
  <c r="E726" i="3"/>
  <c r="L726" i="3" s="1"/>
  <c r="D726" i="3"/>
  <c r="C726" i="3"/>
  <c r="B726" i="3"/>
  <c r="G725" i="3"/>
  <c r="N725" i="3" s="1"/>
  <c r="F725" i="3"/>
  <c r="E725" i="3"/>
  <c r="L725" i="3" s="1"/>
  <c r="D725" i="3"/>
  <c r="C725" i="3"/>
  <c r="B725" i="3"/>
  <c r="G724" i="3"/>
  <c r="N724" i="3" s="1"/>
  <c r="F724" i="3"/>
  <c r="E724" i="3"/>
  <c r="L724" i="3" s="1"/>
  <c r="D724" i="3"/>
  <c r="C724" i="3"/>
  <c r="B724" i="3"/>
  <c r="G723" i="3"/>
  <c r="N723" i="3" s="1"/>
  <c r="F723" i="3"/>
  <c r="E723" i="3"/>
  <c r="L723" i="3" s="1"/>
  <c r="D723" i="3"/>
  <c r="C723" i="3"/>
  <c r="B723" i="3"/>
  <c r="G722" i="3"/>
  <c r="N722" i="3" s="1"/>
  <c r="F722" i="3"/>
  <c r="E722" i="3"/>
  <c r="L722" i="3" s="1"/>
  <c r="D722" i="3"/>
  <c r="C722" i="3"/>
  <c r="B722" i="3"/>
  <c r="G721" i="3"/>
  <c r="N721" i="3" s="1"/>
  <c r="F721" i="3"/>
  <c r="E721" i="3"/>
  <c r="L721" i="3" s="1"/>
  <c r="D721" i="3"/>
  <c r="C721" i="3"/>
  <c r="B721" i="3"/>
  <c r="G720" i="3"/>
  <c r="N720" i="3" s="1"/>
  <c r="F720" i="3"/>
  <c r="E720" i="3"/>
  <c r="L720" i="3" s="1"/>
  <c r="D720" i="3"/>
  <c r="C720" i="3"/>
  <c r="B720" i="3"/>
  <c r="G719" i="3"/>
  <c r="N719" i="3" s="1"/>
  <c r="F719" i="3"/>
  <c r="E719" i="3"/>
  <c r="L719" i="3" s="1"/>
  <c r="D719" i="3"/>
  <c r="C719" i="3"/>
  <c r="B719" i="3"/>
  <c r="G718" i="3"/>
  <c r="N718" i="3" s="1"/>
  <c r="F718" i="3"/>
  <c r="E718" i="3"/>
  <c r="L718" i="3" s="1"/>
  <c r="D718" i="3"/>
  <c r="C718" i="3"/>
  <c r="B718" i="3"/>
  <c r="G717" i="3"/>
  <c r="N717" i="3" s="1"/>
  <c r="F717" i="3"/>
  <c r="E717" i="3"/>
  <c r="L717" i="3" s="1"/>
  <c r="D717" i="3"/>
  <c r="C717" i="3"/>
  <c r="B717" i="3"/>
  <c r="G716" i="3"/>
  <c r="N716" i="3" s="1"/>
  <c r="F716" i="3"/>
  <c r="E716" i="3"/>
  <c r="L716" i="3" s="1"/>
  <c r="D716" i="3"/>
  <c r="C716" i="3"/>
  <c r="B716" i="3"/>
  <c r="G715" i="3"/>
  <c r="N715" i="3" s="1"/>
  <c r="F715" i="3"/>
  <c r="E715" i="3"/>
  <c r="L715" i="3" s="1"/>
  <c r="D715" i="3"/>
  <c r="C715" i="3"/>
  <c r="B715" i="3"/>
  <c r="G714" i="3"/>
  <c r="N714" i="3" s="1"/>
  <c r="F714" i="3"/>
  <c r="E714" i="3"/>
  <c r="L714" i="3" s="1"/>
  <c r="D714" i="3"/>
  <c r="C714" i="3"/>
  <c r="B714" i="3"/>
  <c r="G713" i="3"/>
  <c r="N713" i="3" s="1"/>
  <c r="F713" i="3"/>
  <c r="E713" i="3"/>
  <c r="L713" i="3" s="1"/>
  <c r="D713" i="3"/>
  <c r="C713" i="3"/>
  <c r="B713" i="3"/>
  <c r="G712" i="3"/>
  <c r="N712" i="3" s="1"/>
  <c r="F712" i="3"/>
  <c r="E712" i="3"/>
  <c r="L712" i="3" s="1"/>
  <c r="D712" i="3"/>
  <c r="C712" i="3"/>
  <c r="B712" i="3"/>
  <c r="G711" i="3"/>
  <c r="N711" i="3" s="1"/>
  <c r="F711" i="3"/>
  <c r="E711" i="3"/>
  <c r="L711" i="3" s="1"/>
  <c r="D711" i="3"/>
  <c r="C711" i="3"/>
  <c r="B711" i="3"/>
  <c r="G710" i="3"/>
  <c r="N710" i="3" s="1"/>
  <c r="F710" i="3"/>
  <c r="E710" i="3"/>
  <c r="L710" i="3" s="1"/>
  <c r="D710" i="3"/>
  <c r="C710" i="3"/>
  <c r="B710" i="3"/>
  <c r="G709" i="3"/>
  <c r="N709" i="3" s="1"/>
  <c r="F709" i="3"/>
  <c r="E709" i="3"/>
  <c r="L709" i="3" s="1"/>
  <c r="D709" i="3"/>
  <c r="C709" i="3"/>
  <c r="B709" i="3"/>
  <c r="G708" i="3"/>
  <c r="N708" i="3" s="1"/>
  <c r="F708" i="3"/>
  <c r="E708" i="3"/>
  <c r="L708" i="3" s="1"/>
  <c r="D708" i="3"/>
  <c r="C708" i="3"/>
  <c r="B708" i="3"/>
  <c r="G707" i="3"/>
  <c r="N707" i="3" s="1"/>
  <c r="F707" i="3"/>
  <c r="E707" i="3"/>
  <c r="L707" i="3" s="1"/>
  <c r="D707" i="3"/>
  <c r="C707" i="3"/>
  <c r="B707" i="3"/>
  <c r="G706" i="3"/>
  <c r="N706" i="3" s="1"/>
  <c r="F706" i="3"/>
  <c r="E706" i="3"/>
  <c r="L706" i="3" s="1"/>
  <c r="D706" i="3"/>
  <c r="C706" i="3"/>
  <c r="B706" i="3"/>
  <c r="G705" i="3"/>
  <c r="N705" i="3" s="1"/>
  <c r="F705" i="3"/>
  <c r="E705" i="3"/>
  <c r="L705" i="3" s="1"/>
  <c r="D705" i="3"/>
  <c r="C705" i="3"/>
  <c r="B705" i="3"/>
  <c r="G704" i="3"/>
  <c r="N704" i="3" s="1"/>
  <c r="F704" i="3"/>
  <c r="E704" i="3"/>
  <c r="L704" i="3" s="1"/>
  <c r="D704" i="3"/>
  <c r="C704" i="3"/>
  <c r="B704" i="3"/>
  <c r="G703" i="3"/>
  <c r="N703" i="3" s="1"/>
  <c r="F703" i="3"/>
  <c r="E703" i="3"/>
  <c r="L703" i="3" s="1"/>
  <c r="D703" i="3"/>
  <c r="C703" i="3"/>
  <c r="B703" i="3"/>
  <c r="G702" i="3"/>
  <c r="N702" i="3" s="1"/>
  <c r="F702" i="3"/>
  <c r="E702" i="3"/>
  <c r="L702" i="3" s="1"/>
  <c r="D702" i="3"/>
  <c r="C702" i="3"/>
  <c r="B702" i="3"/>
  <c r="G701" i="3"/>
  <c r="N701" i="3" s="1"/>
  <c r="F701" i="3"/>
  <c r="E701" i="3"/>
  <c r="L701" i="3" s="1"/>
  <c r="D701" i="3"/>
  <c r="C701" i="3"/>
  <c r="B701" i="3"/>
  <c r="G700" i="3"/>
  <c r="N700" i="3" s="1"/>
  <c r="F700" i="3"/>
  <c r="E700" i="3"/>
  <c r="L700" i="3" s="1"/>
  <c r="D700" i="3"/>
  <c r="C700" i="3"/>
  <c r="B700" i="3"/>
  <c r="G699" i="3"/>
  <c r="N699" i="3" s="1"/>
  <c r="F699" i="3"/>
  <c r="E699" i="3"/>
  <c r="L699" i="3" s="1"/>
  <c r="D699" i="3"/>
  <c r="C699" i="3"/>
  <c r="B699" i="3"/>
  <c r="G698" i="3"/>
  <c r="N698" i="3" s="1"/>
  <c r="F698" i="3"/>
  <c r="E698" i="3"/>
  <c r="L698" i="3" s="1"/>
  <c r="D698" i="3"/>
  <c r="C698" i="3"/>
  <c r="B698" i="3"/>
  <c r="G697" i="3"/>
  <c r="N697" i="3" s="1"/>
  <c r="F697" i="3"/>
  <c r="E697" i="3"/>
  <c r="L697" i="3" s="1"/>
  <c r="D697" i="3"/>
  <c r="C697" i="3"/>
  <c r="B697" i="3"/>
  <c r="G696" i="3"/>
  <c r="N696" i="3" s="1"/>
  <c r="F696" i="3"/>
  <c r="E696" i="3"/>
  <c r="L696" i="3" s="1"/>
  <c r="D696" i="3"/>
  <c r="C696" i="3"/>
  <c r="B696" i="3"/>
  <c r="G695" i="3"/>
  <c r="N695" i="3" s="1"/>
  <c r="F695" i="3"/>
  <c r="E695" i="3"/>
  <c r="L695" i="3" s="1"/>
  <c r="D695" i="3"/>
  <c r="C695" i="3"/>
  <c r="B695" i="3"/>
  <c r="G694" i="3"/>
  <c r="N694" i="3" s="1"/>
  <c r="F694" i="3"/>
  <c r="E694" i="3"/>
  <c r="L694" i="3" s="1"/>
  <c r="D694" i="3"/>
  <c r="C694" i="3"/>
  <c r="B694" i="3"/>
  <c r="G693" i="3"/>
  <c r="N693" i="3" s="1"/>
  <c r="F693" i="3"/>
  <c r="E693" i="3"/>
  <c r="L693" i="3" s="1"/>
  <c r="D693" i="3"/>
  <c r="C693" i="3"/>
  <c r="B693" i="3"/>
  <c r="G692" i="3"/>
  <c r="N692" i="3" s="1"/>
  <c r="F692" i="3"/>
  <c r="E692" i="3"/>
  <c r="L692" i="3" s="1"/>
  <c r="D692" i="3"/>
  <c r="C692" i="3"/>
  <c r="B692" i="3"/>
  <c r="G691" i="3"/>
  <c r="N691" i="3" s="1"/>
  <c r="F691" i="3"/>
  <c r="E691" i="3"/>
  <c r="L691" i="3" s="1"/>
  <c r="D691" i="3"/>
  <c r="C691" i="3"/>
  <c r="B691" i="3"/>
  <c r="G690" i="3"/>
  <c r="N690" i="3" s="1"/>
  <c r="F690" i="3"/>
  <c r="E690" i="3"/>
  <c r="L690" i="3" s="1"/>
  <c r="D690" i="3"/>
  <c r="C690" i="3"/>
  <c r="B690" i="3"/>
  <c r="G689" i="3"/>
  <c r="N689" i="3" s="1"/>
  <c r="F689" i="3"/>
  <c r="E689" i="3"/>
  <c r="L689" i="3" s="1"/>
  <c r="D689" i="3"/>
  <c r="C689" i="3"/>
  <c r="B689" i="3"/>
  <c r="G688" i="3"/>
  <c r="N688" i="3" s="1"/>
  <c r="F688" i="3"/>
  <c r="E688" i="3"/>
  <c r="L688" i="3" s="1"/>
  <c r="D688" i="3"/>
  <c r="C688" i="3"/>
  <c r="B688" i="3"/>
  <c r="G687" i="3"/>
  <c r="N687" i="3" s="1"/>
  <c r="F687" i="3"/>
  <c r="E687" i="3"/>
  <c r="L687" i="3" s="1"/>
  <c r="D687" i="3"/>
  <c r="C687" i="3"/>
  <c r="B687" i="3"/>
  <c r="G686" i="3"/>
  <c r="N686" i="3" s="1"/>
  <c r="F686" i="3"/>
  <c r="E686" i="3"/>
  <c r="L686" i="3" s="1"/>
  <c r="D686" i="3"/>
  <c r="C686" i="3"/>
  <c r="B686" i="3"/>
  <c r="G685" i="3"/>
  <c r="N685" i="3" s="1"/>
  <c r="F685" i="3"/>
  <c r="E685" i="3"/>
  <c r="L685" i="3" s="1"/>
  <c r="D685" i="3"/>
  <c r="C685" i="3"/>
  <c r="B685" i="3"/>
  <c r="G684" i="3"/>
  <c r="N684" i="3" s="1"/>
  <c r="F684" i="3"/>
  <c r="E684" i="3"/>
  <c r="L684" i="3" s="1"/>
  <c r="D684" i="3"/>
  <c r="C684" i="3"/>
  <c r="B684" i="3"/>
  <c r="G683" i="3"/>
  <c r="N683" i="3" s="1"/>
  <c r="F683" i="3"/>
  <c r="E683" i="3"/>
  <c r="L683" i="3" s="1"/>
  <c r="D683" i="3"/>
  <c r="C683" i="3"/>
  <c r="B683" i="3"/>
  <c r="N682" i="3"/>
  <c r="G682" i="3"/>
  <c r="F682" i="3"/>
  <c r="E682" i="3"/>
  <c r="L682" i="3" s="1"/>
  <c r="D682" i="3"/>
  <c r="C682" i="3"/>
  <c r="B682" i="3"/>
  <c r="G681" i="3"/>
  <c r="N681" i="3" s="1"/>
  <c r="F681" i="3"/>
  <c r="E681" i="3"/>
  <c r="L681" i="3" s="1"/>
  <c r="D681" i="3"/>
  <c r="C681" i="3"/>
  <c r="B681" i="3"/>
  <c r="G680" i="3"/>
  <c r="N680" i="3" s="1"/>
  <c r="F680" i="3"/>
  <c r="E680" i="3"/>
  <c r="L680" i="3" s="1"/>
  <c r="D680" i="3"/>
  <c r="C680" i="3"/>
  <c r="B680" i="3"/>
  <c r="G679" i="3"/>
  <c r="N679" i="3" s="1"/>
  <c r="F679" i="3"/>
  <c r="E679" i="3"/>
  <c r="L679" i="3" s="1"/>
  <c r="D679" i="3"/>
  <c r="C679" i="3"/>
  <c r="B679" i="3"/>
  <c r="G678" i="3"/>
  <c r="N678" i="3" s="1"/>
  <c r="F678" i="3"/>
  <c r="E678" i="3"/>
  <c r="L678" i="3" s="1"/>
  <c r="D678" i="3"/>
  <c r="C678" i="3"/>
  <c r="B678" i="3"/>
  <c r="G677" i="3"/>
  <c r="N677" i="3" s="1"/>
  <c r="F677" i="3"/>
  <c r="E677" i="3"/>
  <c r="L677" i="3" s="1"/>
  <c r="D677" i="3"/>
  <c r="C677" i="3"/>
  <c r="B677" i="3"/>
  <c r="G676" i="3"/>
  <c r="N676" i="3" s="1"/>
  <c r="F676" i="3"/>
  <c r="E676" i="3"/>
  <c r="L676" i="3" s="1"/>
  <c r="D676" i="3"/>
  <c r="C676" i="3"/>
  <c r="B676" i="3"/>
  <c r="G675" i="3"/>
  <c r="N675" i="3" s="1"/>
  <c r="F675" i="3"/>
  <c r="E675" i="3"/>
  <c r="L675" i="3" s="1"/>
  <c r="D675" i="3"/>
  <c r="C675" i="3"/>
  <c r="B675" i="3"/>
  <c r="G674" i="3"/>
  <c r="N674" i="3" s="1"/>
  <c r="F674" i="3"/>
  <c r="E674" i="3"/>
  <c r="L674" i="3" s="1"/>
  <c r="D674" i="3"/>
  <c r="C674" i="3"/>
  <c r="B674" i="3"/>
  <c r="G673" i="3"/>
  <c r="N673" i="3" s="1"/>
  <c r="F673" i="3"/>
  <c r="E673" i="3"/>
  <c r="L673" i="3" s="1"/>
  <c r="D673" i="3"/>
  <c r="C673" i="3"/>
  <c r="B673" i="3"/>
  <c r="G672" i="3"/>
  <c r="N672" i="3" s="1"/>
  <c r="F672" i="3"/>
  <c r="E672" i="3"/>
  <c r="L672" i="3" s="1"/>
  <c r="D672" i="3"/>
  <c r="C672" i="3"/>
  <c r="B672" i="3"/>
  <c r="G671" i="3"/>
  <c r="N671" i="3" s="1"/>
  <c r="F671" i="3"/>
  <c r="E671" i="3"/>
  <c r="L671" i="3" s="1"/>
  <c r="D671" i="3"/>
  <c r="C671" i="3"/>
  <c r="B671" i="3"/>
  <c r="G670" i="3"/>
  <c r="N670" i="3" s="1"/>
  <c r="F670" i="3"/>
  <c r="E670" i="3"/>
  <c r="L670" i="3" s="1"/>
  <c r="D670" i="3"/>
  <c r="C670" i="3"/>
  <c r="B670" i="3"/>
  <c r="G669" i="3"/>
  <c r="N669" i="3" s="1"/>
  <c r="F669" i="3"/>
  <c r="E669" i="3"/>
  <c r="L669" i="3" s="1"/>
  <c r="D669" i="3"/>
  <c r="C669" i="3"/>
  <c r="B669" i="3"/>
  <c r="G668" i="3"/>
  <c r="N668" i="3" s="1"/>
  <c r="F668" i="3"/>
  <c r="E668" i="3"/>
  <c r="L668" i="3" s="1"/>
  <c r="D668" i="3"/>
  <c r="C668" i="3"/>
  <c r="B668" i="3"/>
  <c r="G667" i="3"/>
  <c r="N667" i="3" s="1"/>
  <c r="F667" i="3"/>
  <c r="E667" i="3"/>
  <c r="L667" i="3" s="1"/>
  <c r="D667" i="3"/>
  <c r="C667" i="3"/>
  <c r="B667" i="3"/>
  <c r="G666" i="3"/>
  <c r="N666" i="3" s="1"/>
  <c r="F666" i="3"/>
  <c r="E666" i="3"/>
  <c r="L666" i="3" s="1"/>
  <c r="D666" i="3"/>
  <c r="C666" i="3"/>
  <c r="B666" i="3"/>
  <c r="G665" i="3"/>
  <c r="N665" i="3" s="1"/>
  <c r="F665" i="3"/>
  <c r="E665" i="3"/>
  <c r="L665" i="3" s="1"/>
  <c r="D665" i="3"/>
  <c r="C665" i="3"/>
  <c r="B665" i="3"/>
  <c r="G664" i="3"/>
  <c r="N664" i="3" s="1"/>
  <c r="F664" i="3"/>
  <c r="E664" i="3"/>
  <c r="L664" i="3" s="1"/>
  <c r="D664" i="3"/>
  <c r="C664" i="3"/>
  <c r="B664" i="3"/>
  <c r="G663" i="3"/>
  <c r="N663" i="3" s="1"/>
  <c r="F663" i="3"/>
  <c r="E663" i="3"/>
  <c r="L663" i="3" s="1"/>
  <c r="D663" i="3"/>
  <c r="C663" i="3"/>
  <c r="B663" i="3"/>
  <c r="G662" i="3"/>
  <c r="N662" i="3" s="1"/>
  <c r="F662" i="3"/>
  <c r="E662" i="3"/>
  <c r="L662" i="3" s="1"/>
  <c r="D662" i="3"/>
  <c r="C662" i="3"/>
  <c r="B662" i="3"/>
  <c r="G661" i="3"/>
  <c r="N661" i="3" s="1"/>
  <c r="F661" i="3"/>
  <c r="E661" i="3"/>
  <c r="L661" i="3" s="1"/>
  <c r="D661" i="3"/>
  <c r="C661" i="3"/>
  <c r="B661" i="3"/>
  <c r="G660" i="3"/>
  <c r="N660" i="3" s="1"/>
  <c r="F660" i="3"/>
  <c r="E660" i="3"/>
  <c r="L660" i="3" s="1"/>
  <c r="D660" i="3"/>
  <c r="C660" i="3"/>
  <c r="B660" i="3"/>
  <c r="G659" i="3"/>
  <c r="N659" i="3" s="1"/>
  <c r="F659" i="3"/>
  <c r="E659" i="3"/>
  <c r="L659" i="3" s="1"/>
  <c r="D659" i="3"/>
  <c r="C659" i="3"/>
  <c r="B659" i="3"/>
  <c r="G658" i="3"/>
  <c r="N658" i="3" s="1"/>
  <c r="F658" i="3"/>
  <c r="E658" i="3"/>
  <c r="L658" i="3" s="1"/>
  <c r="D658" i="3"/>
  <c r="C658" i="3"/>
  <c r="B658" i="3"/>
  <c r="G657" i="3"/>
  <c r="N657" i="3" s="1"/>
  <c r="F657" i="3"/>
  <c r="E657" i="3"/>
  <c r="L657" i="3" s="1"/>
  <c r="D657" i="3"/>
  <c r="C657" i="3"/>
  <c r="B657" i="3"/>
  <c r="G656" i="3"/>
  <c r="N656" i="3" s="1"/>
  <c r="F656" i="3"/>
  <c r="E656" i="3"/>
  <c r="L656" i="3" s="1"/>
  <c r="D656" i="3"/>
  <c r="C656" i="3"/>
  <c r="B656" i="3"/>
  <c r="G655" i="3"/>
  <c r="N655" i="3" s="1"/>
  <c r="F655" i="3"/>
  <c r="E655" i="3"/>
  <c r="L655" i="3" s="1"/>
  <c r="D655" i="3"/>
  <c r="C655" i="3"/>
  <c r="B655" i="3"/>
  <c r="G654" i="3"/>
  <c r="N654" i="3" s="1"/>
  <c r="F654" i="3"/>
  <c r="E654" i="3"/>
  <c r="L654" i="3" s="1"/>
  <c r="D654" i="3"/>
  <c r="C654" i="3"/>
  <c r="B654" i="3"/>
  <c r="G653" i="3"/>
  <c r="N653" i="3" s="1"/>
  <c r="F653" i="3"/>
  <c r="E653" i="3"/>
  <c r="L653" i="3" s="1"/>
  <c r="D653" i="3"/>
  <c r="C653" i="3"/>
  <c r="B653" i="3"/>
  <c r="G652" i="3"/>
  <c r="N652" i="3" s="1"/>
  <c r="F652" i="3"/>
  <c r="E652" i="3"/>
  <c r="L652" i="3" s="1"/>
  <c r="D652" i="3"/>
  <c r="C652" i="3"/>
  <c r="B652" i="3"/>
  <c r="G651" i="3"/>
  <c r="N651" i="3" s="1"/>
  <c r="F651" i="3"/>
  <c r="E651" i="3"/>
  <c r="L651" i="3" s="1"/>
  <c r="D651" i="3"/>
  <c r="C651" i="3"/>
  <c r="B651" i="3"/>
  <c r="G650" i="3"/>
  <c r="N650" i="3" s="1"/>
  <c r="F650" i="3"/>
  <c r="E650" i="3"/>
  <c r="L650" i="3" s="1"/>
  <c r="D650" i="3"/>
  <c r="C650" i="3"/>
  <c r="B650" i="3"/>
  <c r="G649" i="3"/>
  <c r="N649" i="3" s="1"/>
  <c r="F649" i="3"/>
  <c r="E649" i="3"/>
  <c r="L649" i="3" s="1"/>
  <c r="D649" i="3"/>
  <c r="C649" i="3"/>
  <c r="B649" i="3"/>
  <c r="G648" i="3"/>
  <c r="N648" i="3" s="1"/>
  <c r="F648" i="3"/>
  <c r="E648" i="3"/>
  <c r="L648" i="3" s="1"/>
  <c r="D648" i="3"/>
  <c r="C648" i="3"/>
  <c r="B648" i="3"/>
  <c r="G647" i="3"/>
  <c r="N647" i="3" s="1"/>
  <c r="F647" i="3"/>
  <c r="E647" i="3"/>
  <c r="L647" i="3" s="1"/>
  <c r="D647" i="3"/>
  <c r="C647" i="3"/>
  <c r="B647" i="3"/>
  <c r="G646" i="3"/>
  <c r="N646" i="3" s="1"/>
  <c r="F646" i="3"/>
  <c r="E646" i="3"/>
  <c r="L646" i="3" s="1"/>
  <c r="D646" i="3"/>
  <c r="C646" i="3"/>
  <c r="B646" i="3"/>
  <c r="G645" i="3"/>
  <c r="N645" i="3" s="1"/>
  <c r="F645" i="3"/>
  <c r="E645" i="3"/>
  <c r="L645" i="3" s="1"/>
  <c r="D645" i="3"/>
  <c r="C645" i="3"/>
  <c r="B645" i="3"/>
  <c r="G644" i="3"/>
  <c r="N644" i="3" s="1"/>
  <c r="F644" i="3"/>
  <c r="E644" i="3"/>
  <c r="L644" i="3" s="1"/>
  <c r="D644" i="3"/>
  <c r="C644" i="3"/>
  <c r="B644" i="3"/>
  <c r="G643" i="3"/>
  <c r="N643" i="3" s="1"/>
  <c r="F643" i="3"/>
  <c r="E643" i="3"/>
  <c r="L643" i="3" s="1"/>
  <c r="D643" i="3"/>
  <c r="C643" i="3"/>
  <c r="B643" i="3"/>
  <c r="G642" i="3"/>
  <c r="N642" i="3" s="1"/>
  <c r="F642" i="3"/>
  <c r="E642" i="3"/>
  <c r="L642" i="3" s="1"/>
  <c r="D642" i="3"/>
  <c r="C642" i="3"/>
  <c r="B642" i="3"/>
  <c r="G641" i="3"/>
  <c r="N641" i="3" s="1"/>
  <c r="F641" i="3"/>
  <c r="E641" i="3"/>
  <c r="L641" i="3" s="1"/>
  <c r="D641" i="3"/>
  <c r="C641" i="3"/>
  <c r="B641" i="3"/>
  <c r="G640" i="3"/>
  <c r="N640" i="3" s="1"/>
  <c r="F640" i="3"/>
  <c r="E640" i="3"/>
  <c r="L640" i="3" s="1"/>
  <c r="D640" i="3"/>
  <c r="C640" i="3"/>
  <c r="B640" i="3"/>
  <c r="G639" i="3"/>
  <c r="N639" i="3" s="1"/>
  <c r="F639" i="3"/>
  <c r="E639" i="3"/>
  <c r="L639" i="3" s="1"/>
  <c r="D639" i="3"/>
  <c r="C639" i="3"/>
  <c r="B639" i="3"/>
  <c r="G638" i="3"/>
  <c r="N638" i="3" s="1"/>
  <c r="F638" i="3"/>
  <c r="E638" i="3"/>
  <c r="L638" i="3" s="1"/>
  <c r="D638" i="3"/>
  <c r="C638" i="3"/>
  <c r="B638" i="3"/>
  <c r="G637" i="3"/>
  <c r="N637" i="3" s="1"/>
  <c r="F637" i="3"/>
  <c r="E637" i="3"/>
  <c r="L637" i="3" s="1"/>
  <c r="D637" i="3"/>
  <c r="C637" i="3"/>
  <c r="B637" i="3"/>
  <c r="G636" i="3"/>
  <c r="N636" i="3" s="1"/>
  <c r="F636" i="3"/>
  <c r="E636" i="3"/>
  <c r="L636" i="3" s="1"/>
  <c r="D636" i="3"/>
  <c r="C636" i="3"/>
  <c r="B636" i="3"/>
  <c r="G635" i="3"/>
  <c r="N635" i="3" s="1"/>
  <c r="F635" i="3"/>
  <c r="E635" i="3"/>
  <c r="L635" i="3" s="1"/>
  <c r="D635" i="3"/>
  <c r="C635" i="3"/>
  <c r="B635" i="3"/>
  <c r="G634" i="3"/>
  <c r="N634" i="3" s="1"/>
  <c r="F634" i="3"/>
  <c r="E634" i="3"/>
  <c r="L634" i="3" s="1"/>
  <c r="D634" i="3"/>
  <c r="C634" i="3"/>
  <c r="B634" i="3"/>
  <c r="G633" i="3"/>
  <c r="N633" i="3" s="1"/>
  <c r="F633" i="3"/>
  <c r="E633" i="3"/>
  <c r="L633" i="3" s="1"/>
  <c r="D633" i="3"/>
  <c r="C633" i="3"/>
  <c r="B633" i="3"/>
  <c r="G632" i="3"/>
  <c r="N632" i="3" s="1"/>
  <c r="F632" i="3"/>
  <c r="E632" i="3"/>
  <c r="L632" i="3" s="1"/>
  <c r="D632" i="3"/>
  <c r="C632" i="3"/>
  <c r="B632" i="3"/>
  <c r="G631" i="3"/>
  <c r="N631" i="3" s="1"/>
  <c r="F631" i="3"/>
  <c r="E631" i="3"/>
  <c r="L631" i="3" s="1"/>
  <c r="D631" i="3"/>
  <c r="C631" i="3"/>
  <c r="B631" i="3"/>
  <c r="G630" i="3"/>
  <c r="N630" i="3" s="1"/>
  <c r="F630" i="3"/>
  <c r="E630" i="3"/>
  <c r="L630" i="3" s="1"/>
  <c r="D630" i="3"/>
  <c r="C630" i="3"/>
  <c r="B630" i="3"/>
  <c r="G629" i="3"/>
  <c r="N629" i="3" s="1"/>
  <c r="F629" i="3"/>
  <c r="E629" i="3"/>
  <c r="L629" i="3" s="1"/>
  <c r="D629" i="3"/>
  <c r="C629" i="3"/>
  <c r="B629" i="3"/>
  <c r="G628" i="3"/>
  <c r="N628" i="3" s="1"/>
  <c r="F628" i="3"/>
  <c r="E628" i="3"/>
  <c r="L628" i="3" s="1"/>
  <c r="D628" i="3"/>
  <c r="C628" i="3"/>
  <c r="B628" i="3"/>
  <c r="G627" i="3"/>
  <c r="N627" i="3" s="1"/>
  <c r="F627" i="3"/>
  <c r="E627" i="3"/>
  <c r="L627" i="3" s="1"/>
  <c r="D627" i="3"/>
  <c r="C627" i="3"/>
  <c r="B627" i="3"/>
  <c r="G626" i="3"/>
  <c r="N626" i="3" s="1"/>
  <c r="F626" i="3"/>
  <c r="E626" i="3"/>
  <c r="L626" i="3" s="1"/>
  <c r="D626" i="3"/>
  <c r="C626" i="3"/>
  <c r="B626" i="3"/>
  <c r="G625" i="3"/>
  <c r="N625" i="3" s="1"/>
  <c r="F625" i="3"/>
  <c r="E625" i="3"/>
  <c r="L625" i="3" s="1"/>
  <c r="D625" i="3"/>
  <c r="C625" i="3"/>
  <c r="B625" i="3"/>
  <c r="G624" i="3"/>
  <c r="N624" i="3" s="1"/>
  <c r="F624" i="3"/>
  <c r="E624" i="3"/>
  <c r="L624" i="3" s="1"/>
  <c r="D624" i="3"/>
  <c r="C624" i="3"/>
  <c r="B624" i="3"/>
  <c r="G623" i="3"/>
  <c r="N623" i="3" s="1"/>
  <c r="F623" i="3"/>
  <c r="E623" i="3"/>
  <c r="L623" i="3" s="1"/>
  <c r="D623" i="3"/>
  <c r="C623" i="3"/>
  <c r="B623" i="3"/>
  <c r="G622" i="3"/>
  <c r="N622" i="3" s="1"/>
  <c r="F622" i="3"/>
  <c r="E622" i="3"/>
  <c r="L622" i="3" s="1"/>
  <c r="D622" i="3"/>
  <c r="C622" i="3"/>
  <c r="B622" i="3"/>
  <c r="G621" i="3"/>
  <c r="N621" i="3" s="1"/>
  <c r="F621" i="3"/>
  <c r="E621" i="3"/>
  <c r="L621" i="3" s="1"/>
  <c r="D621" i="3"/>
  <c r="C621" i="3"/>
  <c r="B621" i="3"/>
  <c r="G620" i="3"/>
  <c r="N620" i="3" s="1"/>
  <c r="F620" i="3"/>
  <c r="E620" i="3"/>
  <c r="L620" i="3" s="1"/>
  <c r="D620" i="3"/>
  <c r="C620" i="3"/>
  <c r="B620" i="3"/>
  <c r="G619" i="3"/>
  <c r="N619" i="3" s="1"/>
  <c r="F619" i="3"/>
  <c r="E619" i="3"/>
  <c r="L619" i="3" s="1"/>
  <c r="D619" i="3"/>
  <c r="C619" i="3"/>
  <c r="B619" i="3"/>
  <c r="G618" i="3"/>
  <c r="N618" i="3" s="1"/>
  <c r="F618" i="3"/>
  <c r="E618" i="3"/>
  <c r="L618" i="3" s="1"/>
  <c r="D618" i="3"/>
  <c r="C618" i="3"/>
  <c r="B618" i="3"/>
  <c r="G617" i="3"/>
  <c r="N617" i="3" s="1"/>
  <c r="F617" i="3"/>
  <c r="E617" i="3"/>
  <c r="L617" i="3" s="1"/>
  <c r="D617" i="3"/>
  <c r="C617" i="3"/>
  <c r="B617" i="3"/>
  <c r="N616" i="3"/>
  <c r="G616" i="3"/>
  <c r="F616" i="3"/>
  <c r="E616" i="3"/>
  <c r="L616" i="3" s="1"/>
  <c r="D616" i="3"/>
  <c r="C616" i="3"/>
  <c r="B616" i="3"/>
  <c r="G615" i="3"/>
  <c r="N615" i="3" s="1"/>
  <c r="F615" i="3"/>
  <c r="E615" i="3"/>
  <c r="L615" i="3" s="1"/>
  <c r="D615" i="3"/>
  <c r="C615" i="3"/>
  <c r="B615" i="3"/>
  <c r="G614" i="3"/>
  <c r="N614" i="3" s="1"/>
  <c r="F614" i="3"/>
  <c r="E614" i="3"/>
  <c r="L614" i="3" s="1"/>
  <c r="D614" i="3"/>
  <c r="C614" i="3"/>
  <c r="B614" i="3"/>
  <c r="G613" i="3"/>
  <c r="N613" i="3" s="1"/>
  <c r="F613" i="3"/>
  <c r="E613" i="3"/>
  <c r="L613" i="3" s="1"/>
  <c r="D613" i="3"/>
  <c r="C613" i="3"/>
  <c r="B613" i="3"/>
  <c r="G612" i="3"/>
  <c r="N612" i="3" s="1"/>
  <c r="F612" i="3"/>
  <c r="E612" i="3"/>
  <c r="L612" i="3" s="1"/>
  <c r="D612" i="3"/>
  <c r="C612" i="3"/>
  <c r="B612" i="3"/>
  <c r="G611" i="3"/>
  <c r="N611" i="3" s="1"/>
  <c r="F611" i="3"/>
  <c r="E611" i="3"/>
  <c r="L611" i="3" s="1"/>
  <c r="D611" i="3"/>
  <c r="C611" i="3"/>
  <c r="B611" i="3"/>
  <c r="G610" i="3"/>
  <c r="N610" i="3" s="1"/>
  <c r="F610" i="3"/>
  <c r="E610" i="3"/>
  <c r="L610" i="3" s="1"/>
  <c r="D610" i="3"/>
  <c r="C610" i="3"/>
  <c r="B610" i="3"/>
  <c r="G609" i="3"/>
  <c r="N609" i="3" s="1"/>
  <c r="F609" i="3"/>
  <c r="E609" i="3"/>
  <c r="L609" i="3" s="1"/>
  <c r="D609" i="3"/>
  <c r="C609" i="3"/>
  <c r="B609" i="3"/>
  <c r="G608" i="3"/>
  <c r="N608" i="3" s="1"/>
  <c r="F608" i="3"/>
  <c r="E608" i="3"/>
  <c r="L608" i="3" s="1"/>
  <c r="D608" i="3"/>
  <c r="C608" i="3"/>
  <c r="B608" i="3"/>
  <c r="G607" i="3"/>
  <c r="N607" i="3" s="1"/>
  <c r="F607" i="3"/>
  <c r="E607" i="3"/>
  <c r="L607" i="3" s="1"/>
  <c r="D607" i="3"/>
  <c r="C607" i="3"/>
  <c r="B607" i="3"/>
  <c r="G606" i="3"/>
  <c r="N606" i="3" s="1"/>
  <c r="F606" i="3"/>
  <c r="E606" i="3"/>
  <c r="L606" i="3" s="1"/>
  <c r="D606" i="3"/>
  <c r="C606" i="3"/>
  <c r="B606" i="3"/>
  <c r="G605" i="3"/>
  <c r="N605" i="3" s="1"/>
  <c r="F605" i="3"/>
  <c r="E605" i="3"/>
  <c r="L605" i="3" s="1"/>
  <c r="D605" i="3"/>
  <c r="C605" i="3"/>
  <c r="B605" i="3"/>
  <c r="G604" i="3"/>
  <c r="N604" i="3" s="1"/>
  <c r="F604" i="3"/>
  <c r="E604" i="3"/>
  <c r="L604" i="3" s="1"/>
  <c r="D604" i="3"/>
  <c r="C604" i="3"/>
  <c r="B604" i="3"/>
  <c r="G603" i="3"/>
  <c r="N603" i="3" s="1"/>
  <c r="F603" i="3"/>
  <c r="E603" i="3"/>
  <c r="L603" i="3" s="1"/>
  <c r="D603" i="3"/>
  <c r="C603" i="3"/>
  <c r="B603" i="3"/>
  <c r="G602" i="3"/>
  <c r="N602" i="3" s="1"/>
  <c r="F602" i="3"/>
  <c r="E602" i="3"/>
  <c r="L602" i="3" s="1"/>
  <c r="D602" i="3"/>
  <c r="C602" i="3"/>
  <c r="B602" i="3"/>
  <c r="G601" i="3"/>
  <c r="N601" i="3" s="1"/>
  <c r="F601" i="3"/>
  <c r="E601" i="3"/>
  <c r="L601" i="3" s="1"/>
  <c r="D601" i="3"/>
  <c r="C601" i="3"/>
  <c r="B601" i="3"/>
  <c r="G600" i="3"/>
  <c r="N600" i="3" s="1"/>
  <c r="F600" i="3"/>
  <c r="E600" i="3"/>
  <c r="L600" i="3" s="1"/>
  <c r="D600" i="3"/>
  <c r="C600" i="3"/>
  <c r="B600" i="3"/>
  <c r="G599" i="3"/>
  <c r="N599" i="3" s="1"/>
  <c r="F599" i="3"/>
  <c r="E599" i="3"/>
  <c r="L599" i="3" s="1"/>
  <c r="D599" i="3"/>
  <c r="C599" i="3"/>
  <c r="B599" i="3"/>
  <c r="G598" i="3"/>
  <c r="N598" i="3" s="1"/>
  <c r="F598" i="3"/>
  <c r="E598" i="3"/>
  <c r="L598" i="3" s="1"/>
  <c r="D598" i="3"/>
  <c r="C598" i="3"/>
  <c r="B598" i="3"/>
  <c r="G597" i="3"/>
  <c r="N597" i="3" s="1"/>
  <c r="F597" i="3"/>
  <c r="E597" i="3"/>
  <c r="L597" i="3" s="1"/>
  <c r="D597" i="3"/>
  <c r="C597" i="3"/>
  <c r="B597" i="3"/>
  <c r="G596" i="3"/>
  <c r="N596" i="3" s="1"/>
  <c r="F596" i="3"/>
  <c r="E596" i="3"/>
  <c r="L596" i="3" s="1"/>
  <c r="D596" i="3"/>
  <c r="C596" i="3"/>
  <c r="B596" i="3"/>
  <c r="G595" i="3"/>
  <c r="N595" i="3" s="1"/>
  <c r="F595" i="3"/>
  <c r="E595" i="3"/>
  <c r="L595" i="3" s="1"/>
  <c r="D595" i="3"/>
  <c r="C595" i="3"/>
  <c r="B595" i="3"/>
  <c r="G594" i="3"/>
  <c r="N594" i="3" s="1"/>
  <c r="F594" i="3"/>
  <c r="E594" i="3"/>
  <c r="L594" i="3" s="1"/>
  <c r="D594" i="3"/>
  <c r="C594" i="3"/>
  <c r="B594" i="3"/>
  <c r="G593" i="3"/>
  <c r="N593" i="3" s="1"/>
  <c r="F593" i="3"/>
  <c r="E593" i="3"/>
  <c r="L593" i="3" s="1"/>
  <c r="D593" i="3"/>
  <c r="C593" i="3"/>
  <c r="B593" i="3"/>
  <c r="G592" i="3"/>
  <c r="N592" i="3" s="1"/>
  <c r="F592" i="3"/>
  <c r="E592" i="3"/>
  <c r="L592" i="3" s="1"/>
  <c r="D592" i="3"/>
  <c r="C592" i="3"/>
  <c r="B592" i="3"/>
  <c r="G591" i="3"/>
  <c r="N591" i="3" s="1"/>
  <c r="F591" i="3"/>
  <c r="E591" i="3"/>
  <c r="L591" i="3" s="1"/>
  <c r="D591" i="3"/>
  <c r="C591" i="3"/>
  <c r="B591" i="3"/>
  <c r="G590" i="3"/>
  <c r="N590" i="3" s="1"/>
  <c r="F590" i="3"/>
  <c r="E590" i="3"/>
  <c r="L590" i="3" s="1"/>
  <c r="D590" i="3"/>
  <c r="C590" i="3"/>
  <c r="B590" i="3"/>
  <c r="G589" i="3"/>
  <c r="N589" i="3" s="1"/>
  <c r="F589" i="3"/>
  <c r="E589" i="3"/>
  <c r="L589" i="3" s="1"/>
  <c r="D589" i="3"/>
  <c r="C589" i="3"/>
  <c r="B589" i="3"/>
  <c r="G588" i="3"/>
  <c r="N588" i="3" s="1"/>
  <c r="F588" i="3"/>
  <c r="E588" i="3"/>
  <c r="L588" i="3" s="1"/>
  <c r="D588" i="3"/>
  <c r="C588" i="3"/>
  <c r="B588" i="3"/>
  <c r="G587" i="3"/>
  <c r="N587" i="3" s="1"/>
  <c r="F587" i="3"/>
  <c r="E587" i="3"/>
  <c r="L587" i="3" s="1"/>
  <c r="D587" i="3"/>
  <c r="C587" i="3"/>
  <c r="B587" i="3"/>
  <c r="G586" i="3"/>
  <c r="N586" i="3" s="1"/>
  <c r="F586" i="3"/>
  <c r="E586" i="3"/>
  <c r="L586" i="3" s="1"/>
  <c r="D586" i="3"/>
  <c r="C586" i="3"/>
  <c r="B586" i="3"/>
  <c r="G585" i="3"/>
  <c r="N585" i="3" s="1"/>
  <c r="F585" i="3"/>
  <c r="E585" i="3"/>
  <c r="L585" i="3" s="1"/>
  <c r="D585" i="3"/>
  <c r="C585" i="3"/>
  <c r="B585" i="3"/>
  <c r="G584" i="3"/>
  <c r="N584" i="3" s="1"/>
  <c r="F584" i="3"/>
  <c r="E584" i="3"/>
  <c r="L584" i="3" s="1"/>
  <c r="D584" i="3"/>
  <c r="C584" i="3"/>
  <c r="B584" i="3"/>
  <c r="G583" i="3"/>
  <c r="N583" i="3" s="1"/>
  <c r="F583" i="3"/>
  <c r="E583" i="3"/>
  <c r="L583" i="3" s="1"/>
  <c r="D583" i="3"/>
  <c r="C583" i="3"/>
  <c r="B583" i="3"/>
  <c r="G582" i="3"/>
  <c r="N582" i="3" s="1"/>
  <c r="F582" i="3"/>
  <c r="E582" i="3"/>
  <c r="L582" i="3" s="1"/>
  <c r="D582" i="3"/>
  <c r="C582" i="3"/>
  <c r="B582" i="3"/>
  <c r="G581" i="3"/>
  <c r="N581" i="3" s="1"/>
  <c r="F581" i="3"/>
  <c r="E581" i="3"/>
  <c r="L581" i="3" s="1"/>
  <c r="D581" i="3"/>
  <c r="C581" i="3"/>
  <c r="B581" i="3"/>
  <c r="G580" i="3"/>
  <c r="N580" i="3" s="1"/>
  <c r="F580" i="3"/>
  <c r="E580" i="3"/>
  <c r="L580" i="3" s="1"/>
  <c r="D580" i="3"/>
  <c r="C580" i="3"/>
  <c r="B580" i="3"/>
  <c r="G579" i="3"/>
  <c r="N579" i="3" s="1"/>
  <c r="F579" i="3"/>
  <c r="E579" i="3"/>
  <c r="L579" i="3" s="1"/>
  <c r="D579" i="3"/>
  <c r="C579" i="3"/>
  <c r="B579" i="3"/>
  <c r="G578" i="3"/>
  <c r="N578" i="3" s="1"/>
  <c r="F578" i="3"/>
  <c r="E578" i="3"/>
  <c r="L578" i="3" s="1"/>
  <c r="D578" i="3"/>
  <c r="C578" i="3"/>
  <c r="B578" i="3"/>
  <c r="G577" i="3"/>
  <c r="N577" i="3" s="1"/>
  <c r="F577" i="3"/>
  <c r="E577" i="3"/>
  <c r="L577" i="3" s="1"/>
  <c r="D577" i="3"/>
  <c r="C577" i="3"/>
  <c r="B577" i="3"/>
  <c r="G576" i="3"/>
  <c r="N576" i="3" s="1"/>
  <c r="F576" i="3"/>
  <c r="E576" i="3"/>
  <c r="L576" i="3" s="1"/>
  <c r="D576" i="3"/>
  <c r="C576" i="3"/>
  <c r="B576" i="3"/>
  <c r="G575" i="3"/>
  <c r="N575" i="3" s="1"/>
  <c r="F575" i="3"/>
  <c r="E575" i="3"/>
  <c r="L575" i="3" s="1"/>
  <c r="D575" i="3"/>
  <c r="C575" i="3"/>
  <c r="B575" i="3"/>
  <c r="G574" i="3"/>
  <c r="N574" i="3" s="1"/>
  <c r="F574" i="3"/>
  <c r="E574" i="3"/>
  <c r="L574" i="3" s="1"/>
  <c r="D574" i="3"/>
  <c r="C574" i="3"/>
  <c r="B574" i="3"/>
  <c r="G573" i="3"/>
  <c r="N573" i="3" s="1"/>
  <c r="F573" i="3"/>
  <c r="E573" i="3"/>
  <c r="L573" i="3" s="1"/>
  <c r="D573" i="3"/>
  <c r="C573" i="3"/>
  <c r="B573" i="3"/>
  <c r="G572" i="3"/>
  <c r="N572" i="3" s="1"/>
  <c r="F572" i="3"/>
  <c r="E572" i="3"/>
  <c r="L572" i="3" s="1"/>
  <c r="D572" i="3"/>
  <c r="C572" i="3"/>
  <c r="B572" i="3"/>
  <c r="G571" i="3"/>
  <c r="N571" i="3" s="1"/>
  <c r="F571" i="3"/>
  <c r="E571" i="3"/>
  <c r="L571" i="3" s="1"/>
  <c r="D571" i="3"/>
  <c r="C571" i="3"/>
  <c r="B571" i="3"/>
  <c r="G570" i="3"/>
  <c r="N570" i="3" s="1"/>
  <c r="F570" i="3"/>
  <c r="E570" i="3"/>
  <c r="L570" i="3" s="1"/>
  <c r="D570" i="3"/>
  <c r="C570" i="3"/>
  <c r="B570" i="3"/>
  <c r="G569" i="3"/>
  <c r="N569" i="3" s="1"/>
  <c r="F569" i="3"/>
  <c r="E569" i="3"/>
  <c r="L569" i="3" s="1"/>
  <c r="D569" i="3"/>
  <c r="C569" i="3"/>
  <c r="B569" i="3"/>
  <c r="G568" i="3"/>
  <c r="N568" i="3" s="1"/>
  <c r="F568" i="3"/>
  <c r="E568" i="3"/>
  <c r="L568" i="3" s="1"/>
  <c r="D568" i="3"/>
  <c r="C568" i="3"/>
  <c r="B568" i="3"/>
  <c r="G567" i="3"/>
  <c r="N567" i="3" s="1"/>
  <c r="F567" i="3"/>
  <c r="E567" i="3"/>
  <c r="L567" i="3" s="1"/>
  <c r="D567" i="3"/>
  <c r="C567" i="3"/>
  <c r="B567" i="3"/>
  <c r="G566" i="3"/>
  <c r="N566" i="3" s="1"/>
  <c r="F566" i="3"/>
  <c r="E566" i="3"/>
  <c r="L566" i="3" s="1"/>
  <c r="D566" i="3"/>
  <c r="C566" i="3"/>
  <c r="B566" i="3"/>
  <c r="G565" i="3"/>
  <c r="N565" i="3" s="1"/>
  <c r="F565" i="3"/>
  <c r="E565" i="3"/>
  <c r="L565" i="3" s="1"/>
  <c r="D565" i="3"/>
  <c r="C565" i="3"/>
  <c r="B565" i="3"/>
  <c r="G564" i="3"/>
  <c r="N564" i="3" s="1"/>
  <c r="F564" i="3"/>
  <c r="E564" i="3"/>
  <c r="L564" i="3" s="1"/>
  <c r="D564" i="3"/>
  <c r="C564" i="3"/>
  <c r="B564" i="3"/>
  <c r="G563" i="3"/>
  <c r="N563" i="3" s="1"/>
  <c r="F563" i="3"/>
  <c r="E563" i="3"/>
  <c r="L563" i="3" s="1"/>
  <c r="D563" i="3"/>
  <c r="C563" i="3"/>
  <c r="B563" i="3"/>
  <c r="G562" i="3"/>
  <c r="N562" i="3" s="1"/>
  <c r="F562" i="3"/>
  <c r="E562" i="3"/>
  <c r="L562" i="3" s="1"/>
  <c r="D562" i="3"/>
  <c r="C562" i="3"/>
  <c r="B562" i="3"/>
  <c r="G561" i="3"/>
  <c r="N561" i="3" s="1"/>
  <c r="F561" i="3"/>
  <c r="E561" i="3"/>
  <c r="L561" i="3" s="1"/>
  <c r="D561" i="3"/>
  <c r="C561" i="3"/>
  <c r="B561" i="3"/>
  <c r="G560" i="3"/>
  <c r="N560" i="3" s="1"/>
  <c r="F560" i="3"/>
  <c r="E560" i="3"/>
  <c r="L560" i="3" s="1"/>
  <c r="D560" i="3"/>
  <c r="C560" i="3"/>
  <c r="B560" i="3"/>
  <c r="G559" i="3"/>
  <c r="N559" i="3" s="1"/>
  <c r="F559" i="3"/>
  <c r="E559" i="3"/>
  <c r="L559" i="3" s="1"/>
  <c r="D559" i="3"/>
  <c r="C559" i="3"/>
  <c r="B559" i="3"/>
  <c r="G558" i="3"/>
  <c r="N558" i="3" s="1"/>
  <c r="F558" i="3"/>
  <c r="E558" i="3"/>
  <c r="L558" i="3" s="1"/>
  <c r="D558" i="3"/>
  <c r="C558" i="3"/>
  <c r="B558" i="3"/>
  <c r="G557" i="3"/>
  <c r="N557" i="3" s="1"/>
  <c r="F557" i="3"/>
  <c r="E557" i="3"/>
  <c r="L557" i="3" s="1"/>
  <c r="D557" i="3"/>
  <c r="C557" i="3"/>
  <c r="B557" i="3"/>
  <c r="G556" i="3"/>
  <c r="N556" i="3" s="1"/>
  <c r="F556" i="3"/>
  <c r="E556" i="3"/>
  <c r="L556" i="3" s="1"/>
  <c r="D556" i="3"/>
  <c r="C556" i="3"/>
  <c r="B556" i="3"/>
  <c r="G555" i="3"/>
  <c r="N555" i="3" s="1"/>
  <c r="F555" i="3"/>
  <c r="E555" i="3"/>
  <c r="L555" i="3" s="1"/>
  <c r="D555" i="3"/>
  <c r="C555" i="3"/>
  <c r="B555" i="3"/>
  <c r="G554" i="3"/>
  <c r="N554" i="3" s="1"/>
  <c r="F554" i="3"/>
  <c r="E554" i="3"/>
  <c r="L554" i="3" s="1"/>
  <c r="D554" i="3"/>
  <c r="C554" i="3"/>
  <c r="B554" i="3"/>
  <c r="G553" i="3"/>
  <c r="N553" i="3" s="1"/>
  <c r="F553" i="3"/>
  <c r="E553" i="3"/>
  <c r="L553" i="3" s="1"/>
  <c r="D553" i="3"/>
  <c r="C553" i="3"/>
  <c r="B553" i="3"/>
  <c r="G552" i="3"/>
  <c r="N552" i="3" s="1"/>
  <c r="F552" i="3"/>
  <c r="E552" i="3"/>
  <c r="L552" i="3" s="1"/>
  <c r="D552" i="3"/>
  <c r="C552" i="3"/>
  <c r="B552" i="3"/>
  <c r="G551" i="3"/>
  <c r="N551" i="3" s="1"/>
  <c r="F551" i="3"/>
  <c r="E551" i="3"/>
  <c r="L551" i="3" s="1"/>
  <c r="D551" i="3"/>
  <c r="C551" i="3"/>
  <c r="B551" i="3"/>
  <c r="G550" i="3"/>
  <c r="N550" i="3" s="1"/>
  <c r="F550" i="3"/>
  <c r="E550" i="3"/>
  <c r="L550" i="3" s="1"/>
  <c r="D550" i="3"/>
  <c r="C550" i="3"/>
  <c r="B550" i="3"/>
  <c r="G549" i="3"/>
  <c r="N549" i="3" s="1"/>
  <c r="F549" i="3"/>
  <c r="E549" i="3"/>
  <c r="L549" i="3" s="1"/>
  <c r="D549" i="3"/>
  <c r="C549" i="3"/>
  <c r="B549" i="3"/>
  <c r="G548" i="3"/>
  <c r="N548" i="3" s="1"/>
  <c r="F548" i="3"/>
  <c r="E548" i="3"/>
  <c r="L548" i="3" s="1"/>
  <c r="D548" i="3"/>
  <c r="C548" i="3"/>
  <c r="B548" i="3"/>
  <c r="G547" i="3"/>
  <c r="N547" i="3" s="1"/>
  <c r="F547" i="3"/>
  <c r="E547" i="3"/>
  <c r="L547" i="3" s="1"/>
  <c r="D547" i="3"/>
  <c r="C547" i="3"/>
  <c r="B547" i="3"/>
  <c r="G546" i="3"/>
  <c r="N546" i="3" s="1"/>
  <c r="F546" i="3"/>
  <c r="E546" i="3"/>
  <c r="L546" i="3" s="1"/>
  <c r="D546" i="3"/>
  <c r="C546" i="3"/>
  <c r="B546" i="3"/>
  <c r="G545" i="3"/>
  <c r="N545" i="3" s="1"/>
  <c r="F545" i="3"/>
  <c r="E545" i="3"/>
  <c r="L545" i="3" s="1"/>
  <c r="D545" i="3"/>
  <c r="C545" i="3"/>
  <c r="B545" i="3"/>
  <c r="G544" i="3"/>
  <c r="N544" i="3" s="1"/>
  <c r="F544" i="3"/>
  <c r="E544" i="3"/>
  <c r="L544" i="3" s="1"/>
  <c r="D544" i="3"/>
  <c r="C544" i="3"/>
  <c r="B544" i="3"/>
  <c r="G543" i="3"/>
  <c r="N543" i="3" s="1"/>
  <c r="F543" i="3"/>
  <c r="E543" i="3"/>
  <c r="L543" i="3" s="1"/>
  <c r="D543" i="3"/>
  <c r="C543" i="3"/>
  <c r="B543" i="3"/>
  <c r="G542" i="3"/>
  <c r="N542" i="3" s="1"/>
  <c r="F542" i="3"/>
  <c r="E542" i="3"/>
  <c r="L542" i="3" s="1"/>
  <c r="D542" i="3"/>
  <c r="C542" i="3"/>
  <c r="B542" i="3"/>
  <c r="G541" i="3"/>
  <c r="N541" i="3" s="1"/>
  <c r="F541" i="3"/>
  <c r="E541" i="3"/>
  <c r="L541" i="3" s="1"/>
  <c r="D541" i="3"/>
  <c r="C541" i="3"/>
  <c r="B541" i="3"/>
  <c r="G540" i="3"/>
  <c r="N540" i="3" s="1"/>
  <c r="F540" i="3"/>
  <c r="E540" i="3"/>
  <c r="L540" i="3" s="1"/>
  <c r="D540" i="3"/>
  <c r="C540" i="3"/>
  <c r="B540" i="3"/>
  <c r="G539" i="3"/>
  <c r="N539" i="3" s="1"/>
  <c r="F539" i="3"/>
  <c r="E539" i="3"/>
  <c r="L539" i="3" s="1"/>
  <c r="D539" i="3"/>
  <c r="C539" i="3"/>
  <c r="B539" i="3"/>
  <c r="G538" i="3"/>
  <c r="N538" i="3" s="1"/>
  <c r="F538" i="3"/>
  <c r="E538" i="3"/>
  <c r="L538" i="3" s="1"/>
  <c r="D538" i="3"/>
  <c r="C538" i="3"/>
  <c r="B538" i="3"/>
  <c r="G537" i="3"/>
  <c r="N537" i="3" s="1"/>
  <c r="F537" i="3"/>
  <c r="E537" i="3"/>
  <c r="L537" i="3" s="1"/>
  <c r="D537" i="3"/>
  <c r="C537" i="3"/>
  <c r="B537" i="3"/>
  <c r="G536" i="3"/>
  <c r="N536" i="3" s="1"/>
  <c r="F536" i="3"/>
  <c r="E536" i="3"/>
  <c r="L536" i="3" s="1"/>
  <c r="D536" i="3"/>
  <c r="C536" i="3"/>
  <c r="B536" i="3"/>
  <c r="G535" i="3"/>
  <c r="N535" i="3" s="1"/>
  <c r="F535" i="3"/>
  <c r="E535" i="3"/>
  <c r="L535" i="3" s="1"/>
  <c r="D535" i="3"/>
  <c r="C535" i="3"/>
  <c r="B535" i="3"/>
  <c r="G534" i="3"/>
  <c r="N534" i="3" s="1"/>
  <c r="F534" i="3"/>
  <c r="E534" i="3"/>
  <c r="L534" i="3" s="1"/>
  <c r="D534" i="3"/>
  <c r="C534" i="3"/>
  <c r="B534" i="3"/>
  <c r="G533" i="3"/>
  <c r="N533" i="3" s="1"/>
  <c r="F533" i="3"/>
  <c r="E533" i="3"/>
  <c r="L533" i="3" s="1"/>
  <c r="D533" i="3"/>
  <c r="C533" i="3"/>
  <c r="B533" i="3"/>
  <c r="G532" i="3"/>
  <c r="N532" i="3" s="1"/>
  <c r="F532" i="3"/>
  <c r="E532" i="3"/>
  <c r="L532" i="3" s="1"/>
  <c r="D532" i="3"/>
  <c r="C532" i="3"/>
  <c r="B532" i="3"/>
  <c r="G531" i="3"/>
  <c r="N531" i="3" s="1"/>
  <c r="F531" i="3"/>
  <c r="E531" i="3"/>
  <c r="L531" i="3" s="1"/>
  <c r="D531" i="3"/>
  <c r="C531" i="3"/>
  <c r="B531" i="3"/>
  <c r="G530" i="3"/>
  <c r="N530" i="3" s="1"/>
  <c r="F530" i="3"/>
  <c r="E530" i="3"/>
  <c r="L530" i="3" s="1"/>
  <c r="D530" i="3"/>
  <c r="C530" i="3"/>
  <c r="B530" i="3"/>
  <c r="G529" i="3"/>
  <c r="N529" i="3" s="1"/>
  <c r="F529" i="3"/>
  <c r="E529" i="3"/>
  <c r="L529" i="3" s="1"/>
  <c r="D529" i="3"/>
  <c r="C529" i="3"/>
  <c r="B529" i="3"/>
  <c r="G528" i="3"/>
  <c r="N528" i="3" s="1"/>
  <c r="F528" i="3"/>
  <c r="E528" i="3"/>
  <c r="L528" i="3" s="1"/>
  <c r="D528" i="3"/>
  <c r="C528" i="3"/>
  <c r="B528" i="3"/>
  <c r="G527" i="3"/>
  <c r="N527" i="3" s="1"/>
  <c r="F527" i="3"/>
  <c r="E527" i="3"/>
  <c r="L527" i="3" s="1"/>
  <c r="D527" i="3"/>
  <c r="C527" i="3"/>
  <c r="B527" i="3"/>
  <c r="G526" i="3"/>
  <c r="N526" i="3" s="1"/>
  <c r="F526" i="3"/>
  <c r="E526" i="3"/>
  <c r="L526" i="3" s="1"/>
  <c r="D526" i="3"/>
  <c r="C526" i="3"/>
  <c r="B526" i="3"/>
  <c r="G525" i="3"/>
  <c r="N525" i="3" s="1"/>
  <c r="F525" i="3"/>
  <c r="E525" i="3"/>
  <c r="L525" i="3" s="1"/>
  <c r="D525" i="3"/>
  <c r="C525" i="3"/>
  <c r="B525" i="3"/>
  <c r="G524" i="3"/>
  <c r="N524" i="3" s="1"/>
  <c r="F524" i="3"/>
  <c r="E524" i="3"/>
  <c r="L524" i="3" s="1"/>
  <c r="D524" i="3"/>
  <c r="C524" i="3"/>
  <c r="B524" i="3"/>
  <c r="G523" i="3"/>
  <c r="N523" i="3" s="1"/>
  <c r="F523" i="3"/>
  <c r="E523" i="3"/>
  <c r="L523" i="3" s="1"/>
  <c r="D523" i="3"/>
  <c r="C523" i="3"/>
  <c r="B523" i="3"/>
  <c r="G522" i="3"/>
  <c r="N522" i="3" s="1"/>
  <c r="F522" i="3"/>
  <c r="E522" i="3"/>
  <c r="L522" i="3" s="1"/>
  <c r="D522" i="3"/>
  <c r="C522" i="3"/>
  <c r="B522" i="3"/>
  <c r="G521" i="3"/>
  <c r="N521" i="3" s="1"/>
  <c r="F521" i="3"/>
  <c r="E521" i="3"/>
  <c r="L521" i="3" s="1"/>
  <c r="D521" i="3"/>
  <c r="C521" i="3"/>
  <c r="B521" i="3"/>
  <c r="G520" i="3"/>
  <c r="N520" i="3" s="1"/>
  <c r="F520" i="3"/>
  <c r="E520" i="3"/>
  <c r="L520" i="3" s="1"/>
  <c r="D520" i="3"/>
  <c r="C520" i="3"/>
  <c r="B520" i="3"/>
  <c r="G519" i="3"/>
  <c r="N519" i="3" s="1"/>
  <c r="F519" i="3"/>
  <c r="E519" i="3"/>
  <c r="L519" i="3" s="1"/>
  <c r="D519" i="3"/>
  <c r="C519" i="3"/>
  <c r="B519" i="3"/>
  <c r="G518" i="3"/>
  <c r="N518" i="3" s="1"/>
  <c r="F518" i="3"/>
  <c r="E518" i="3"/>
  <c r="L518" i="3" s="1"/>
  <c r="D518" i="3"/>
  <c r="C518" i="3"/>
  <c r="B518" i="3"/>
  <c r="G517" i="3"/>
  <c r="N517" i="3" s="1"/>
  <c r="F517" i="3"/>
  <c r="E517" i="3"/>
  <c r="L517" i="3" s="1"/>
  <c r="D517" i="3"/>
  <c r="C517" i="3"/>
  <c r="B517" i="3"/>
  <c r="G516" i="3"/>
  <c r="N516" i="3" s="1"/>
  <c r="F516" i="3"/>
  <c r="E516" i="3"/>
  <c r="L516" i="3" s="1"/>
  <c r="D516" i="3"/>
  <c r="C516" i="3"/>
  <c r="B516" i="3"/>
  <c r="G515" i="3"/>
  <c r="N515" i="3" s="1"/>
  <c r="F515" i="3"/>
  <c r="E515" i="3"/>
  <c r="L515" i="3" s="1"/>
  <c r="D515" i="3"/>
  <c r="C515" i="3"/>
  <c r="B515" i="3"/>
  <c r="G514" i="3"/>
  <c r="N514" i="3" s="1"/>
  <c r="F514" i="3"/>
  <c r="E514" i="3"/>
  <c r="L514" i="3" s="1"/>
  <c r="D514" i="3"/>
  <c r="C514" i="3"/>
  <c r="B514" i="3"/>
  <c r="G513" i="3"/>
  <c r="N513" i="3" s="1"/>
  <c r="F513" i="3"/>
  <c r="E513" i="3"/>
  <c r="L513" i="3" s="1"/>
  <c r="D513" i="3"/>
  <c r="C513" i="3"/>
  <c r="B513" i="3"/>
  <c r="G512" i="3"/>
  <c r="N512" i="3" s="1"/>
  <c r="F512" i="3"/>
  <c r="E512" i="3"/>
  <c r="L512" i="3" s="1"/>
  <c r="D512" i="3"/>
  <c r="C512" i="3"/>
  <c r="B512" i="3"/>
  <c r="G511" i="3"/>
  <c r="N511" i="3" s="1"/>
  <c r="F511" i="3"/>
  <c r="E511" i="3"/>
  <c r="L511" i="3" s="1"/>
  <c r="D511" i="3"/>
  <c r="C511" i="3"/>
  <c r="B511" i="3"/>
  <c r="G510" i="3"/>
  <c r="N510" i="3" s="1"/>
  <c r="F510" i="3"/>
  <c r="E510" i="3"/>
  <c r="L510" i="3" s="1"/>
  <c r="D510" i="3"/>
  <c r="C510" i="3"/>
  <c r="B510" i="3"/>
  <c r="G509" i="3"/>
  <c r="N509" i="3" s="1"/>
  <c r="F509" i="3"/>
  <c r="E509" i="3"/>
  <c r="L509" i="3" s="1"/>
  <c r="D509" i="3"/>
  <c r="C509" i="3"/>
  <c r="B509" i="3"/>
  <c r="G508" i="3"/>
  <c r="N508" i="3" s="1"/>
  <c r="F508" i="3"/>
  <c r="E508" i="3"/>
  <c r="L508" i="3" s="1"/>
  <c r="D508" i="3"/>
  <c r="C508" i="3"/>
  <c r="B508" i="3"/>
  <c r="G507" i="3"/>
  <c r="N507" i="3" s="1"/>
  <c r="F507" i="3"/>
  <c r="E507" i="3"/>
  <c r="L507" i="3" s="1"/>
  <c r="D507" i="3"/>
  <c r="C507" i="3"/>
  <c r="B507" i="3"/>
  <c r="G506" i="3"/>
  <c r="N506" i="3" s="1"/>
  <c r="F506" i="3"/>
  <c r="E506" i="3"/>
  <c r="L506" i="3" s="1"/>
  <c r="D506" i="3"/>
  <c r="C506" i="3"/>
  <c r="B506" i="3"/>
  <c r="G505" i="3"/>
  <c r="N505" i="3" s="1"/>
  <c r="F505" i="3"/>
  <c r="E505" i="3"/>
  <c r="L505" i="3" s="1"/>
  <c r="D505" i="3"/>
  <c r="C505" i="3"/>
  <c r="B505" i="3"/>
  <c r="G504" i="3"/>
  <c r="N504" i="3" s="1"/>
  <c r="F504" i="3"/>
  <c r="E504" i="3"/>
  <c r="L504" i="3" s="1"/>
  <c r="D504" i="3"/>
  <c r="C504" i="3"/>
  <c r="B504" i="3"/>
  <c r="G503" i="3"/>
  <c r="N503" i="3" s="1"/>
  <c r="F503" i="3"/>
  <c r="E503" i="3"/>
  <c r="L503" i="3" s="1"/>
  <c r="D503" i="3"/>
  <c r="C503" i="3"/>
  <c r="B503" i="3"/>
  <c r="G502" i="3"/>
  <c r="N502" i="3" s="1"/>
  <c r="F502" i="3"/>
  <c r="E502" i="3"/>
  <c r="L502" i="3" s="1"/>
  <c r="D502" i="3"/>
  <c r="C502" i="3"/>
  <c r="B502" i="3"/>
  <c r="G501" i="3"/>
  <c r="N501" i="3" s="1"/>
  <c r="F501" i="3"/>
  <c r="E501" i="3"/>
  <c r="L501" i="3" s="1"/>
  <c r="D501" i="3"/>
  <c r="C501" i="3"/>
  <c r="B501" i="3"/>
  <c r="G500" i="3"/>
  <c r="N500" i="3" s="1"/>
  <c r="F500" i="3"/>
  <c r="E500" i="3"/>
  <c r="L500" i="3" s="1"/>
  <c r="D500" i="3"/>
  <c r="C500" i="3"/>
  <c r="B500" i="3"/>
  <c r="G499" i="3"/>
  <c r="N499" i="3" s="1"/>
  <c r="F499" i="3"/>
  <c r="E499" i="3"/>
  <c r="L499" i="3" s="1"/>
  <c r="D499" i="3"/>
  <c r="C499" i="3"/>
  <c r="B499" i="3"/>
  <c r="G498" i="3"/>
  <c r="N498" i="3" s="1"/>
  <c r="F498" i="3"/>
  <c r="E498" i="3"/>
  <c r="L498" i="3" s="1"/>
  <c r="D498" i="3"/>
  <c r="C498" i="3"/>
  <c r="B498" i="3"/>
  <c r="G497" i="3"/>
  <c r="N497" i="3" s="1"/>
  <c r="F497" i="3"/>
  <c r="E497" i="3"/>
  <c r="L497" i="3" s="1"/>
  <c r="D497" i="3"/>
  <c r="C497" i="3"/>
  <c r="B497" i="3"/>
  <c r="G496" i="3"/>
  <c r="N496" i="3" s="1"/>
  <c r="F496" i="3"/>
  <c r="E496" i="3"/>
  <c r="L496" i="3" s="1"/>
  <c r="D496" i="3"/>
  <c r="C496" i="3"/>
  <c r="B496" i="3"/>
  <c r="G495" i="3"/>
  <c r="N495" i="3" s="1"/>
  <c r="F495" i="3"/>
  <c r="E495" i="3"/>
  <c r="L495" i="3" s="1"/>
  <c r="D495" i="3"/>
  <c r="C495" i="3"/>
  <c r="B495" i="3"/>
  <c r="G494" i="3"/>
  <c r="N494" i="3" s="1"/>
  <c r="F494" i="3"/>
  <c r="E494" i="3"/>
  <c r="L494" i="3" s="1"/>
  <c r="D494" i="3"/>
  <c r="C494" i="3"/>
  <c r="B494" i="3"/>
  <c r="G493" i="3"/>
  <c r="N493" i="3" s="1"/>
  <c r="F493" i="3"/>
  <c r="E493" i="3"/>
  <c r="L493" i="3" s="1"/>
  <c r="D493" i="3"/>
  <c r="C493" i="3"/>
  <c r="B493" i="3"/>
  <c r="G492" i="3"/>
  <c r="N492" i="3" s="1"/>
  <c r="F492" i="3"/>
  <c r="E492" i="3"/>
  <c r="L492" i="3" s="1"/>
  <c r="D492" i="3"/>
  <c r="C492" i="3"/>
  <c r="B492" i="3"/>
  <c r="G491" i="3"/>
  <c r="N491" i="3" s="1"/>
  <c r="F491" i="3"/>
  <c r="E491" i="3"/>
  <c r="L491" i="3" s="1"/>
  <c r="D491" i="3"/>
  <c r="C491" i="3"/>
  <c r="B491" i="3"/>
  <c r="G490" i="3"/>
  <c r="N490" i="3" s="1"/>
  <c r="F490" i="3"/>
  <c r="E490" i="3"/>
  <c r="L490" i="3" s="1"/>
  <c r="D490" i="3"/>
  <c r="C490" i="3"/>
  <c r="B490" i="3"/>
  <c r="G489" i="3"/>
  <c r="N489" i="3" s="1"/>
  <c r="F489" i="3"/>
  <c r="E489" i="3"/>
  <c r="L489" i="3" s="1"/>
  <c r="D489" i="3"/>
  <c r="C489" i="3"/>
  <c r="B489" i="3"/>
  <c r="G488" i="3"/>
  <c r="N488" i="3" s="1"/>
  <c r="F488" i="3"/>
  <c r="E488" i="3"/>
  <c r="L488" i="3" s="1"/>
  <c r="D488" i="3"/>
  <c r="C488" i="3"/>
  <c r="B488" i="3"/>
  <c r="G487" i="3"/>
  <c r="N487" i="3" s="1"/>
  <c r="F487" i="3"/>
  <c r="E487" i="3"/>
  <c r="L487" i="3" s="1"/>
  <c r="D487" i="3"/>
  <c r="C487" i="3"/>
  <c r="B487" i="3"/>
  <c r="G486" i="3"/>
  <c r="N486" i="3" s="1"/>
  <c r="F486" i="3"/>
  <c r="E486" i="3"/>
  <c r="L486" i="3" s="1"/>
  <c r="D486" i="3"/>
  <c r="C486" i="3"/>
  <c r="B486" i="3"/>
  <c r="G485" i="3"/>
  <c r="N485" i="3" s="1"/>
  <c r="F485" i="3"/>
  <c r="E485" i="3"/>
  <c r="L485" i="3" s="1"/>
  <c r="D485" i="3"/>
  <c r="C485" i="3"/>
  <c r="B485" i="3"/>
  <c r="G484" i="3"/>
  <c r="N484" i="3" s="1"/>
  <c r="F484" i="3"/>
  <c r="E484" i="3"/>
  <c r="L484" i="3" s="1"/>
  <c r="D484" i="3"/>
  <c r="C484" i="3"/>
  <c r="B484" i="3"/>
  <c r="G483" i="3"/>
  <c r="N483" i="3" s="1"/>
  <c r="F483" i="3"/>
  <c r="E483" i="3"/>
  <c r="L483" i="3" s="1"/>
  <c r="D483" i="3"/>
  <c r="C483" i="3"/>
  <c r="B483" i="3"/>
  <c r="G482" i="3"/>
  <c r="N482" i="3" s="1"/>
  <c r="F482" i="3"/>
  <c r="E482" i="3"/>
  <c r="L482" i="3" s="1"/>
  <c r="D482" i="3"/>
  <c r="C482" i="3"/>
  <c r="B482" i="3"/>
  <c r="G481" i="3"/>
  <c r="N481" i="3" s="1"/>
  <c r="F481" i="3"/>
  <c r="E481" i="3"/>
  <c r="L481" i="3" s="1"/>
  <c r="D481" i="3"/>
  <c r="C481" i="3"/>
  <c r="B481" i="3"/>
  <c r="G480" i="3"/>
  <c r="N480" i="3" s="1"/>
  <c r="F480" i="3"/>
  <c r="E480" i="3"/>
  <c r="L480" i="3" s="1"/>
  <c r="D480" i="3"/>
  <c r="C480" i="3"/>
  <c r="B480" i="3"/>
  <c r="G479" i="3"/>
  <c r="N479" i="3" s="1"/>
  <c r="F479" i="3"/>
  <c r="E479" i="3"/>
  <c r="L479" i="3" s="1"/>
  <c r="D479" i="3"/>
  <c r="C479" i="3"/>
  <c r="B479" i="3"/>
  <c r="G478" i="3"/>
  <c r="N478" i="3" s="1"/>
  <c r="F478" i="3"/>
  <c r="E478" i="3"/>
  <c r="L478" i="3" s="1"/>
  <c r="D478" i="3"/>
  <c r="C478" i="3"/>
  <c r="B478" i="3"/>
  <c r="G477" i="3"/>
  <c r="N477" i="3" s="1"/>
  <c r="F477" i="3"/>
  <c r="E477" i="3"/>
  <c r="L477" i="3" s="1"/>
  <c r="D477" i="3"/>
  <c r="C477" i="3"/>
  <c r="B477" i="3"/>
  <c r="G476" i="3"/>
  <c r="N476" i="3" s="1"/>
  <c r="F476" i="3"/>
  <c r="E476" i="3"/>
  <c r="L476" i="3" s="1"/>
  <c r="D476" i="3"/>
  <c r="C476" i="3"/>
  <c r="B476" i="3"/>
  <c r="G475" i="3"/>
  <c r="N475" i="3" s="1"/>
  <c r="F475" i="3"/>
  <c r="E475" i="3"/>
  <c r="L475" i="3" s="1"/>
  <c r="D475" i="3"/>
  <c r="C475" i="3"/>
  <c r="B475" i="3"/>
  <c r="G474" i="3"/>
  <c r="N474" i="3" s="1"/>
  <c r="F474" i="3"/>
  <c r="E474" i="3"/>
  <c r="L474" i="3" s="1"/>
  <c r="D474" i="3"/>
  <c r="C474" i="3"/>
  <c r="B474" i="3"/>
  <c r="G473" i="3"/>
  <c r="N473" i="3" s="1"/>
  <c r="F473" i="3"/>
  <c r="E473" i="3"/>
  <c r="L473" i="3" s="1"/>
  <c r="D473" i="3"/>
  <c r="C473" i="3"/>
  <c r="B473" i="3"/>
  <c r="G472" i="3"/>
  <c r="N472" i="3" s="1"/>
  <c r="F472" i="3"/>
  <c r="E472" i="3"/>
  <c r="L472" i="3" s="1"/>
  <c r="D472" i="3"/>
  <c r="C472" i="3"/>
  <c r="B472" i="3"/>
  <c r="G471" i="3"/>
  <c r="N471" i="3" s="1"/>
  <c r="F471" i="3"/>
  <c r="E471" i="3"/>
  <c r="L471" i="3" s="1"/>
  <c r="D471" i="3"/>
  <c r="C471" i="3"/>
  <c r="B471" i="3"/>
  <c r="G470" i="3"/>
  <c r="N470" i="3" s="1"/>
  <c r="F470" i="3"/>
  <c r="E470" i="3"/>
  <c r="L470" i="3" s="1"/>
  <c r="D470" i="3"/>
  <c r="C470" i="3"/>
  <c r="B470" i="3"/>
  <c r="G469" i="3"/>
  <c r="N469" i="3" s="1"/>
  <c r="F469" i="3"/>
  <c r="E469" i="3"/>
  <c r="L469" i="3" s="1"/>
  <c r="D469" i="3"/>
  <c r="C469" i="3"/>
  <c r="B469" i="3"/>
  <c r="G468" i="3"/>
  <c r="N468" i="3" s="1"/>
  <c r="F468" i="3"/>
  <c r="E468" i="3"/>
  <c r="L468" i="3" s="1"/>
  <c r="D468" i="3"/>
  <c r="C468" i="3"/>
  <c r="B468" i="3"/>
  <c r="G467" i="3"/>
  <c r="N467" i="3" s="1"/>
  <c r="F467" i="3"/>
  <c r="E467" i="3"/>
  <c r="L467" i="3" s="1"/>
  <c r="D467" i="3"/>
  <c r="C467" i="3"/>
  <c r="B467" i="3"/>
  <c r="G466" i="3"/>
  <c r="N466" i="3" s="1"/>
  <c r="F466" i="3"/>
  <c r="E466" i="3"/>
  <c r="L466" i="3" s="1"/>
  <c r="D466" i="3"/>
  <c r="C466" i="3"/>
  <c r="B466" i="3"/>
  <c r="G465" i="3"/>
  <c r="N465" i="3" s="1"/>
  <c r="F465" i="3"/>
  <c r="E465" i="3"/>
  <c r="L465" i="3" s="1"/>
  <c r="D465" i="3"/>
  <c r="C465" i="3"/>
  <c r="B465" i="3"/>
  <c r="G464" i="3"/>
  <c r="N464" i="3" s="1"/>
  <c r="F464" i="3"/>
  <c r="E464" i="3"/>
  <c r="L464" i="3" s="1"/>
  <c r="D464" i="3"/>
  <c r="C464" i="3"/>
  <c r="B464" i="3"/>
  <c r="G463" i="3"/>
  <c r="N463" i="3" s="1"/>
  <c r="F463" i="3"/>
  <c r="E463" i="3"/>
  <c r="L463" i="3" s="1"/>
  <c r="D463" i="3"/>
  <c r="C463" i="3"/>
  <c r="B463" i="3"/>
  <c r="G462" i="3"/>
  <c r="N462" i="3" s="1"/>
  <c r="F462" i="3"/>
  <c r="E462" i="3"/>
  <c r="L462" i="3" s="1"/>
  <c r="D462" i="3"/>
  <c r="C462" i="3"/>
  <c r="B462" i="3"/>
  <c r="G461" i="3"/>
  <c r="N461" i="3" s="1"/>
  <c r="F461" i="3"/>
  <c r="E461" i="3"/>
  <c r="L461" i="3" s="1"/>
  <c r="D461" i="3"/>
  <c r="C461" i="3"/>
  <c r="B461" i="3"/>
  <c r="G460" i="3"/>
  <c r="N460" i="3" s="1"/>
  <c r="F460" i="3"/>
  <c r="E460" i="3"/>
  <c r="L460" i="3" s="1"/>
  <c r="D460" i="3"/>
  <c r="C460" i="3"/>
  <c r="B460" i="3"/>
  <c r="G459" i="3"/>
  <c r="N459" i="3" s="1"/>
  <c r="F459" i="3"/>
  <c r="E459" i="3"/>
  <c r="L459" i="3" s="1"/>
  <c r="D459" i="3"/>
  <c r="C459" i="3"/>
  <c r="B459" i="3"/>
  <c r="G458" i="3"/>
  <c r="N458" i="3" s="1"/>
  <c r="F458" i="3"/>
  <c r="E458" i="3"/>
  <c r="L458" i="3" s="1"/>
  <c r="D458" i="3"/>
  <c r="C458" i="3"/>
  <c r="B458" i="3"/>
  <c r="G457" i="3"/>
  <c r="N457" i="3" s="1"/>
  <c r="F457" i="3"/>
  <c r="E457" i="3"/>
  <c r="L457" i="3" s="1"/>
  <c r="D457" i="3"/>
  <c r="C457" i="3"/>
  <c r="B457" i="3"/>
  <c r="G456" i="3"/>
  <c r="N456" i="3" s="1"/>
  <c r="F456" i="3"/>
  <c r="E456" i="3"/>
  <c r="L456" i="3" s="1"/>
  <c r="D456" i="3"/>
  <c r="C456" i="3"/>
  <c r="B456" i="3"/>
  <c r="G455" i="3"/>
  <c r="N455" i="3" s="1"/>
  <c r="F455" i="3"/>
  <c r="E455" i="3"/>
  <c r="L455" i="3" s="1"/>
  <c r="D455" i="3"/>
  <c r="C455" i="3"/>
  <c r="B455" i="3"/>
  <c r="G454" i="3"/>
  <c r="N454" i="3" s="1"/>
  <c r="F454" i="3"/>
  <c r="E454" i="3"/>
  <c r="L454" i="3" s="1"/>
  <c r="D454" i="3"/>
  <c r="C454" i="3"/>
  <c r="B454" i="3"/>
  <c r="G453" i="3"/>
  <c r="N453" i="3" s="1"/>
  <c r="F453" i="3"/>
  <c r="E453" i="3"/>
  <c r="L453" i="3" s="1"/>
  <c r="D453" i="3"/>
  <c r="C453" i="3"/>
  <c r="B453" i="3"/>
  <c r="N452" i="3"/>
  <c r="G452" i="3"/>
  <c r="F452" i="3"/>
  <c r="E452" i="3"/>
  <c r="L452" i="3" s="1"/>
  <c r="D452" i="3"/>
  <c r="C452" i="3"/>
  <c r="B452" i="3"/>
  <c r="G451" i="3"/>
  <c r="N451" i="3" s="1"/>
  <c r="F451" i="3"/>
  <c r="E451" i="3"/>
  <c r="L451" i="3" s="1"/>
  <c r="D451" i="3"/>
  <c r="C451" i="3"/>
  <c r="B451" i="3"/>
  <c r="G450" i="3"/>
  <c r="N450" i="3" s="1"/>
  <c r="F450" i="3"/>
  <c r="E450" i="3"/>
  <c r="L450" i="3" s="1"/>
  <c r="D450" i="3"/>
  <c r="C450" i="3"/>
  <c r="B450" i="3"/>
  <c r="G449" i="3"/>
  <c r="N449" i="3" s="1"/>
  <c r="F449" i="3"/>
  <c r="E449" i="3"/>
  <c r="L449" i="3" s="1"/>
  <c r="D449" i="3"/>
  <c r="C449" i="3"/>
  <c r="B449" i="3"/>
  <c r="G448" i="3"/>
  <c r="N448" i="3" s="1"/>
  <c r="F448" i="3"/>
  <c r="E448" i="3"/>
  <c r="L448" i="3" s="1"/>
  <c r="D448" i="3"/>
  <c r="C448" i="3"/>
  <c r="B448" i="3"/>
  <c r="G447" i="3"/>
  <c r="N447" i="3" s="1"/>
  <c r="F447" i="3"/>
  <c r="E447" i="3"/>
  <c r="L447" i="3" s="1"/>
  <c r="D447" i="3"/>
  <c r="C447" i="3"/>
  <c r="B447" i="3"/>
  <c r="G446" i="3"/>
  <c r="N446" i="3" s="1"/>
  <c r="F446" i="3"/>
  <c r="E446" i="3"/>
  <c r="L446" i="3" s="1"/>
  <c r="D446" i="3"/>
  <c r="C446" i="3"/>
  <c r="B446" i="3"/>
  <c r="G445" i="3"/>
  <c r="N445" i="3" s="1"/>
  <c r="F445" i="3"/>
  <c r="E445" i="3"/>
  <c r="L445" i="3" s="1"/>
  <c r="D445" i="3"/>
  <c r="C445" i="3"/>
  <c r="B445" i="3"/>
  <c r="G444" i="3"/>
  <c r="N444" i="3" s="1"/>
  <c r="F444" i="3"/>
  <c r="E444" i="3"/>
  <c r="L444" i="3" s="1"/>
  <c r="D444" i="3"/>
  <c r="C444" i="3"/>
  <c r="B444" i="3"/>
  <c r="G443" i="3"/>
  <c r="N443" i="3" s="1"/>
  <c r="F443" i="3"/>
  <c r="E443" i="3"/>
  <c r="L443" i="3" s="1"/>
  <c r="D443" i="3"/>
  <c r="C443" i="3"/>
  <c r="B443" i="3"/>
  <c r="G442" i="3"/>
  <c r="N442" i="3" s="1"/>
  <c r="F442" i="3"/>
  <c r="E442" i="3"/>
  <c r="L442" i="3" s="1"/>
  <c r="D442" i="3"/>
  <c r="C442" i="3"/>
  <c r="B442" i="3"/>
  <c r="G441" i="3"/>
  <c r="N441" i="3" s="1"/>
  <c r="F441" i="3"/>
  <c r="E441" i="3"/>
  <c r="L441" i="3" s="1"/>
  <c r="D441" i="3"/>
  <c r="C441" i="3"/>
  <c r="B441" i="3"/>
  <c r="G440" i="3"/>
  <c r="N440" i="3" s="1"/>
  <c r="F440" i="3"/>
  <c r="E440" i="3"/>
  <c r="L440" i="3" s="1"/>
  <c r="D440" i="3"/>
  <c r="C440" i="3"/>
  <c r="B440" i="3"/>
  <c r="G439" i="3"/>
  <c r="N439" i="3" s="1"/>
  <c r="F439" i="3"/>
  <c r="E439" i="3"/>
  <c r="L439" i="3" s="1"/>
  <c r="D439" i="3"/>
  <c r="C439" i="3"/>
  <c r="B439" i="3"/>
  <c r="G438" i="3"/>
  <c r="N438" i="3" s="1"/>
  <c r="F438" i="3"/>
  <c r="E438" i="3"/>
  <c r="L438" i="3" s="1"/>
  <c r="D438" i="3"/>
  <c r="C438" i="3"/>
  <c r="B438" i="3"/>
  <c r="G437" i="3"/>
  <c r="N437" i="3" s="1"/>
  <c r="F437" i="3"/>
  <c r="E437" i="3"/>
  <c r="L437" i="3" s="1"/>
  <c r="D437" i="3"/>
  <c r="C437" i="3"/>
  <c r="B437" i="3"/>
  <c r="G436" i="3"/>
  <c r="N436" i="3" s="1"/>
  <c r="F436" i="3"/>
  <c r="E436" i="3"/>
  <c r="L436" i="3" s="1"/>
  <c r="D436" i="3"/>
  <c r="C436" i="3"/>
  <c r="B436" i="3"/>
  <c r="G435" i="3"/>
  <c r="N435" i="3" s="1"/>
  <c r="F435" i="3"/>
  <c r="E435" i="3"/>
  <c r="L435" i="3" s="1"/>
  <c r="D435" i="3"/>
  <c r="C435" i="3"/>
  <c r="B435" i="3"/>
  <c r="G434" i="3"/>
  <c r="N434" i="3" s="1"/>
  <c r="F434" i="3"/>
  <c r="E434" i="3"/>
  <c r="L434" i="3" s="1"/>
  <c r="D434" i="3"/>
  <c r="C434" i="3"/>
  <c r="B434" i="3"/>
  <c r="G433" i="3"/>
  <c r="N433" i="3" s="1"/>
  <c r="F433" i="3"/>
  <c r="E433" i="3"/>
  <c r="L433" i="3" s="1"/>
  <c r="D433" i="3"/>
  <c r="C433" i="3"/>
  <c r="B433" i="3"/>
  <c r="G432" i="3"/>
  <c r="N432" i="3" s="1"/>
  <c r="F432" i="3"/>
  <c r="E432" i="3"/>
  <c r="L432" i="3" s="1"/>
  <c r="D432" i="3"/>
  <c r="C432" i="3"/>
  <c r="B432" i="3"/>
  <c r="G431" i="3"/>
  <c r="N431" i="3" s="1"/>
  <c r="F431" i="3"/>
  <c r="E431" i="3"/>
  <c r="L431" i="3" s="1"/>
  <c r="D431" i="3"/>
  <c r="C431" i="3"/>
  <c r="B431" i="3"/>
  <c r="G430" i="3"/>
  <c r="N430" i="3" s="1"/>
  <c r="F430" i="3"/>
  <c r="E430" i="3"/>
  <c r="L430" i="3" s="1"/>
  <c r="D430" i="3"/>
  <c r="C430" i="3"/>
  <c r="B430" i="3"/>
  <c r="G429" i="3"/>
  <c r="N429" i="3" s="1"/>
  <c r="F429" i="3"/>
  <c r="E429" i="3"/>
  <c r="L429" i="3" s="1"/>
  <c r="D429" i="3"/>
  <c r="C429" i="3"/>
  <c r="B429" i="3"/>
  <c r="G428" i="3"/>
  <c r="N428" i="3" s="1"/>
  <c r="F428" i="3"/>
  <c r="E428" i="3"/>
  <c r="L428" i="3" s="1"/>
  <c r="D428" i="3"/>
  <c r="C428" i="3"/>
  <c r="B428" i="3"/>
  <c r="G427" i="3"/>
  <c r="N427" i="3" s="1"/>
  <c r="F427" i="3"/>
  <c r="E427" i="3"/>
  <c r="L427" i="3" s="1"/>
  <c r="D427" i="3"/>
  <c r="C427" i="3"/>
  <c r="B427" i="3"/>
  <c r="G426" i="3"/>
  <c r="N426" i="3" s="1"/>
  <c r="F426" i="3"/>
  <c r="E426" i="3"/>
  <c r="L426" i="3" s="1"/>
  <c r="D426" i="3"/>
  <c r="C426" i="3"/>
  <c r="B426" i="3"/>
  <c r="G425" i="3"/>
  <c r="N425" i="3" s="1"/>
  <c r="F425" i="3"/>
  <c r="E425" i="3"/>
  <c r="L425" i="3" s="1"/>
  <c r="D425" i="3"/>
  <c r="C425" i="3"/>
  <c r="B425" i="3"/>
  <c r="G424" i="3"/>
  <c r="N424" i="3" s="1"/>
  <c r="F424" i="3"/>
  <c r="E424" i="3"/>
  <c r="L424" i="3" s="1"/>
  <c r="D424" i="3"/>
  <c r="C424" i="3"/>
  <c r="B424" i="3"/>
  <c r="G423" i="3"/>
  <c r="N423" i="3" s="1"/>
  <c r="F423" i="3"/>
  <c r="E423" i="3"/>
  <c r="L423" i="3" s="1"/>
  <c r="D423" i="3"/>
  <c r="C423" i="3"/>
  <c r="B423" i="3"/>
  <c r="G422" i="3"/>
  <c r="N422" i="3" s="1"/>
  <c r="F422" i="3"/>
  <c r="E422" i="3"/>
  <c r="L422" i="3" s="1"/>
  <c r="D422" i="3"/>
  <c r="C422" i="3"/>
  <c r="B422" i="3"/>
  <c r="G421" i="3"/>
  <c r="N421" i="3" s="1"/>
  <c r="F421" i="3"/>
  <c r="E421" i="3"/>
  <c r="L421" i="3" s="1"/>
  <c r="D421" i="3"/>
  <c r="C421" i="3"/>
  <c r="B421" i="3"/>
  <c r="G420" i="3"/>
  <c r="N420" i="3" s="1"/>
  <c r="F420" i="3"/>
  <c r="E420" i="3"/>
  <c r="L420" i="3" s="1"/>
  <c r="D420" i="3"/>
  <c r="C420" i="3"/>
  <c r="B420" i="3"/>
  <c r="G419" i="3"/>
  <c r="N419" i="3" s="1"/>
  <c r="F419" i="3"/>
  <c r="E419" i="3"/>
  <c r="L419" i="3" s="1"/>
  <c r="D419" i="3"/>
  <c r="C419" i="3"/>
  <c r="B419" i="3"/>
  <c r="G418" i="3"/>
  <c r="N418" i="3" s="1"/>
  <c r="F418" i="3"/>
  <c r="E418" i="3"/>
  <c r="L418" i="3" s="1"/>
  <c r="D418" i="3"/>
  <c r="C418" i="3"/>
  <c r="B418" i="3"/>
  <c r="G417" i="3"/>
  <c r="N417" i="3" s="1"/>
  <c r="F417" i="3"/>
  <c r="E417" i="3"/>
  <c r="L417" i="3" s="1"/>
  <c r="D417" i="3"/>
  <c r="C417" i="3"/>
  <c r="B417" i="3"/>
  <c r="G416" i="3"/>
  <c r="N416" i="3" s="1"/>
  <c r="F416" i="3"/>
  <c r="E416" i="3"/>
  <c r="L416" i="3" s="1"/>
  <c r="D416" i="3"/>
  <c r="C416" i="3"/>
  <c r="B416" i="3"/>
  <c r="G415" i="3"/>
  <c r="N415" i="3" s="1"/>
  <c r="F415" i="3"/>
  <c r="E415" i="3"/>
  <c r="L415" i="3" s="1"/>
  <c r="D415" i="3"/>
  <c r="C415" i="3"/>
  <c r="B415" i="3"/>
  <c r="G414" i="3"/>
  <c r="N414" i="3" s="1"/>
  <c r="F414" i="3"/>
  <c r="E414" i="3"/>
  <c r="L414" i="3" s="1"/>
  <c r="D414" i="3"/>
  <c r="C414" i="3"/>
  <c r="B414" i="3"/>
  <c r="G413" i="3"/>
  <c r="N413" i="3" s="1"/>
  <c r="F413" i="3"/>
  <c r="E413" i="3"/>
  <c r="L413" i="3" s="1"/>
  <c r="D413" i="3"/>
  <c r="C413" i="3"/>
  <c r="B413" i="3"/>
  <c r="G412" i="3"/>
  <c r="N412" i="3" s="1"/>
  <c r="F412" i="3"/>
  <c r="E412" i="3"/>
  <c r="L412" i="3" s="1"/>
  <c r="D412" i="3"/>
  <c r="C412" i="3"/>
  <c r="B412" i="3"/>
  <c r="G411" i="3"/>
  <c r="N411" i="3" s="1"/>
  <c r="F411" i="3"/>
  <c r="E411" i="3"/>
  <c r="L411" i="3" s="1"/>
  <c r="D411" i="3"/>
  <c r="C411" i="3"/>
  <c r="B411" i="3"/>
  <c r="G410" i="3"/>
  <c r="N410" i="3" s="1"/>
  <c r="F410" i="3"/>
  <c r="E410" i="3"/>
  <c r="L410" i="3" s="1"/>
  <c r="D410" i="3"/>
  <c r="C410" i="3"/>
  <c r="B410" i="3"/>
  <c r="G409" i="3"/>
  <c r="N409" i="3" s="1"/>
  <c r="F409" i="3"/>
  <c r="E409" i="3"/>
  <c r="L409" i="3" s="1"/>
  <c r="D409" i="3"/>
  <c r="C409" i="3"/>
  <c r="B409" i="3"/>
  <c r="G408" i="3"/>
  <c r="N408" i="3" s="1"/>
  <c r="F408" i="3"/>
  <c r="E408" i="3"/>
  <c r="L408" i="3" s="1"/>
  <c r="D408" i="3"/>
  <c r="C408" i="3"/>
  <c r="B408" i="3"/>
  <c r="G407" i="3"/>
  <c r="N407" i="3" s="1"/>
  <c r="F407" i="3"/>
  <c r="E407" i="3"/>
  <c r="L407" i="3" s="1"/>
  <c r="D407" i="3"/>
  <c r="C407" i="3"/>
  <c r="B407" i="3"/>
  <c r="G406" i="3"/>
  <c r="N406" i="3" s="1"/>
  <c r="F406" i="3"/>
  <c r="E406" i="3"/>
  <c r="L406" i="3" s="1"/>
  <c r="D406" i="3"/>
  <c r="C406" i="3"/>
  <c r="B406" i="3"/>
  <c r="G405" i="3"/>
  <c r="N405" i="3" s="1"/>
  <c r="F405" i="3"/>
  <c r="E405" i="3"/>
  <c r="L405" i="3" s="1"/>
  <c r="D405" i="3"/>
  <c r="C405" i="3"/>
  <c r="B405" i="3"/>
  <c r="G404" i="3"/>
  <c r="N404" i="3" s="1"/>
  <c r="F404" i="3"/>
  <c r="E404" i="3"/>
  <c r="L404" i="3" s="1"/>
  <c r="D404" i="3"/>
  <c r="C404" i="3"/>
  <c r="B404" i="3"/>
  <c r="G403" i="3"/>
  <c r="N403" i="3" s="1"/>
  <c r="F403" i="3"/>
  <c r="E403" i="3"/>
  <c r="L403" i="3" s="1"/>
  <c r="D403" i="3"/>
  <c r="C403" i="3"/>
  <c r="B403" i="3"/>
  <c r="G402" i="3"/>
  <c r="N402" i="3" s="1"/>
  <c r="F402" i="3"/>
  <c r="E402" i="3"/>
  <c r="L402" i="3" s="1"/>
  <c r="D402" i="3"/>
  <c r="C402" i="3"/>
  <c r="B402" i="3"/>
  <c r="G401" i="3"/>
  <c r="N401" i="3" s="1"/>
  <c r="F401" i="3"/>
  <c r="E401" i="3"/>
  <c r="L401" i="3" s="1"/>
  <c r="D401" i="3"/>
  <c r="C401" i="3"/>
  <c r="B401" i="3"/>
  <c r="G400" i="3"/>
  <c r="N400" i="3" s="1"/>
  <c r="F400" i="3"/>
  <c r="E400" i="3"/>
  <c r="L400" i="3" s="1"/>
  <c r="D400" i="3"/>
  <c r="C400" i="3"/>
  <c r="B400" i="3"/>
  <c r="G399" i="3"/>
  <c r="N399" i="3" s="1"/>
  <c r="F399" i="3"/>
  <c r="E399" i="3"/>
  <c r="L399" i="3" s="1"/>
  <c r="D399" i="3"/>
  <c r="C399" i="3"/>
  <c r="B399" i="3"/>
  <c r="G398" i="3"/>
  <c r="N398" i="3" s="1"/>
  <c r="F398" i="3"/>
  <c r="E398" i="3"/>
  <c r="L398" i="3" s="1"/>
  <c r="D398" i="3"/>
  <c r="C398" i="3"/>
  <c r="B398" i="3"/>
  <c r="G397" i="3"/>
  <c r="N397" i="3" s="1"/>
  <c r="F397" i="3"/>
  <c r="E397" i="3"/>
  <c r="L397" i="3" s="1"/>
  <c r="D397" i="3"/>
  <c r="C397" i="3"/>
  <c r="B397" i="3"/>
  <c r="G396" i="3"/>
  <c r="N396" i="3" s="1"/>
  <c r="F396" i="3"/>
  <c r="E396" i="3"/>
  <c r="L396" i="3" s="1"/>
  <c r="D396" i="3"/>
  <c r="C396" i="3"/>
  <c r="B396" i="3"/>
  <c r="G395" i="3"/>
  <c r="N395" i="3" s="1"/>
  <c r="F395" i="3"/>
  <c r="E395" i="3"/>
  <c r="L395" i="3" s="1"/>
  <c r="D395" i="3"/>
  <c r="C395" i="3"/>
  <c r="B395" i="3"/>
  <c r="G394" i="3"/>
  <c r="N394" i="3" s="1"/>
  <c r="F394" i="3"/>
  <c r="E394" i="3"/>
  <c r="L394" i="3" s="1"/>
  <c r="D394" i="3"/>
  <c r="C394" i="3"/>
  <c r="B394" i="3"/>
  <c r="G393" i="3"/>
  <c r="N393" i="3" s="1"/>
  <c r="F393" i="3"/>
  <c r="E393" i="3"/>
  <c r="L393" i="3" s="1"/>
  <c r="D393" i="3"/>
  <c r="C393" i="3"/>
  <c r="B393" i="3"/>
  <c r="G392" i="3"/>
  <c r="N392" i="3" s="1"/>
  <c r="F392" i="3"/>
  <c r="E392" i="3"/>
  <c r="L392" i="3" s="1"/>
  <c r="D392" i="3"/>
  <c r="C392" i="3"/>
  <c r="B392" i="3"/>
  <c r="G391" i="3"/>
  <c r="N391" i="3" s="1"/>
  <c r="F391" i="3"/>
  <c r="E391" i="3"/>
  <c r="L391" i="3" s="1"/>
  <c r="D391" i="3"/>
  <c r="C391" i="3"/>
  <c r="B391" i="3"/>
  <c r="G390" i="3"/>
  <c r="N390" i="3" s="1"/>
  <c r="F390" i="3"/>
  <c r="E390" i="3"/>
  <c r="L390" i="3" s="1"/>
  <c r="D390" i="3"/>
  <c r="C390" i="3"/>
  <c r="B390" i="3"/>
  <c r="G389" i="3"/>
  <c r="N389" i="3" s="1"/>
  <c r="F389" i="3"/>
  <c r="E389" i="3"/>
  <c r="L389" i="3" s="1"/>
  <c r="D389" i="3"/>
  <c r="C389" i="3"/>
  <c r="B389" i="3"/>
  <c r="G388" i="3"/>
  <c r="N388" i="3" s="1"/>
  <c r="F388" i="3"/>
  <c r="E388" i="3"/>
  <c r="L388" i="3" s="1"/>
  <c r="D388" i="3"/>
  <c r="C388" i="3"/>
  <c r="B388" i="3"/>
  <c r="G387" i="3"/>
  <c r="N387" i="3" s="1"/>
  <c r="F387" i="3"/>
  <c r="E387" i="3"/>
  <c r="L387" i="3" s="1"/>
  <c r="D387" i="3"/>
  <c r="C387" i="3"/>
  <c r="B387" i="3"/>
  <c r="G386" i="3"/>
  <c r="N386" i="3" s="1"/>
  <c r="F386" i="3"/>
  <c r="E386" i="3"/>
  <c r="L386" i="3" s="1"/>
  <c r="D386" i="3"/>
  <c r="C386" i="3"/>
  <c r="B386" i="3"/>
  <c r="G385" i="3"/>
  <c r="N385" i="3" s="1"/>
  <c r="F385" i="3"/>
  <c r="E385" i="3"/>
  <c r="L385" i="3" s="1"/>
  <c r="D385" i="3"/>
  <c r="C385" i="3"/>
  <c r="B385" i="3"/>
  <c r="G384" i="3"/>
  <c r="N384" i="3" s="1"/>
  <c r="F384" i="3"/>
  <c r="E384" i="3"/>
  <c r="L384" i="3" s="1"/>
  <c r="D384" i="3"/>
  <c r="C384" i="3"/>
  <c r="B384" i="3"/>
  <c r="G383" i="3"/>
  <c r="N383" i="3" s="1"/>
  <c r="F383" i="3"/>
  <c r="E383" i="3"/>
  <c r="L383" i="3" s="1"/>
  <c r="D383" i="3"/>
  <c r="C383" i="3"/>
  <c r="B383" i="3"/>
  <c r="G382" i="3"/>
  <c r="N382" i="3" s="1"/>
  <c r="F382" i="3"/>
  <c r="E382" i="3"/>
  <c r="L382" i="3" s="1"/>
  <c r="D382" i="3"/>
  <c r="C382" i="3"/>
  <c r="B382" i="3"/>
  <c r="G381" i="3"/>
  <c r="N381" i="3" s="1"/>
  <c r="F381" i="3"/>
  <c r="E381" i="3"/>
  <c r="L381" i="3" s="1"/>
  <c r="D381" i="3"/>
  <c r="C381" i="3"/>
  <c r="B381" i="3"/>
  <c r="G380" i="3"/>
  <c r="N380" i="3" s="1"/>
  <c r="F380" i="3"/>
  <c r="E380" i="3"/>
  <c r="L380" i="3" s="1"/>
  <c r="D380" i="3"/>
  <c r="C380" i="3"/>
  <c r="B380" i="3"/>
  <c r="G379" i="3"/>
  <c r="N379" i="3" s="1"/>
  <c r="F379" i="3"/>
  <c r="E379" i="3"/>
  <c r="L379" i="3" s="1"/>
  <c r="D379" i="3"/>
  <c r="C379" i="3"/>
  <c r="B379" i="3"/>
  <c r="G378" i="3"/>
  <c r="N378" i="3" s="1"/>
  <c r="F378" i="3"/>
  <c r="E378" i="3"/>
  <c r="L378" i="3" s="1"/>
  <c r="D378" i="3"/>
  <c r="C378" i="3"/>
  <c r="B378" i="3"/>
  <c r="G377" i="3"/>
  <c r="N377" i="3" s="1"/>
  <c r="F377" i="3"/>
  <c r="E377" i="3"/>
  <c r="L377" i="3" s="1"/>
  <c r="D377" i="3"/>
  <c r="C377" i="3"/>
  <c r="B377" i="3"/>
  <c r="G376" i="3"/>
  <c r="N376" i="3" s="1"/>
  <c r="F376" i="3"/>
  <c r="E376" i="3"/>
  <c r="L376" i="3" s="1"/>
  <c r="D376" i="3"/>
  <c r="C376" i="3"/>
  <c r="B376" i="3"/>
  <c r="G375" i="3"/>
  <c r="N375" i="3" s="1"/>
  <c r="F375" i="3"/>
  <c r="E375" i="3"/>
  <c r="L375" i="3" s="1"/>
  <c r="D375" i="3"/>
  <c r="C375" i="3"/>
  <c r="B375" i="3"/>
  <c r="G374" i="3"/>
  <c r="N374" i="3" s="1"/>
  <c r="F374" i="3"/>
  <c r="E374" i="3"/>
  <c r="L374" i="3" s="1"/>
  <c r="D374" i="3"/>
  <c r="C374" i="3"/>
  <c r="B374" i="3"/>
  <c r="G373" i="3"/>
  <c r="N373" i="3" s="1"/>
  <c r="F373" i="3"/>
  <c r="E373" i="3"/>
  <c r="L373" i="3" s="1"/>
  <c r="D373" i="3"/>
  <c r="C373" i="3"/>
  <c r="B373" i="3"/>
  <c r="G372" i="3"/>
  <c r="N372" i="3" s="1"/>
  <c r="F372" i="3"/>
  <c r="E372" i="3"/>
  <c r="L372" i="3" s="1"/>
  <c r="D372" i="3"/>
  <c r="C372" i="3"/>
  <c r="B372" i="3"/>
  <c r="G371" i="3"/>
  <c r="N371" i="3" s="1"/>
  <c r="F371" i="3"/>
  <c r="E371" i="3"/>
  <c r="L371" i="3" s="1"/>
  <c r="D371" i="3"/>
  <c r="C371" i="3"/>
  <c r="B371" i="3"/>
  <c r="G370" i="3"/>
  <c r="N370" i="3" s="1"/>
  <c r="F370" i="3"/>
  <c r="E370" i="3"/>
  <c r="L370" i="3" s="1"/>
  <c r="D370" i="3"/>
  <c r="C370" i="3"/>
  <c r="B370" i="3"/>
  <c r="G369" i="3"/>
  <c r="N369" i="3" s="1"/>
  <c r="F369" i="3"/>
  <c r="E369" i="3"/>
  <c r="L369" i="3" s="1"/>
  <c r="D369" i="3"/>
  <c r="C369" i="3"/>
  <c r="B369" i="3"/>
  <c r="G368" i="3"/>
  <c r="N368" i="3" s="1"/>
  <c r="F368" i="3"/>
  <c r="E368" i="3"/>
  <c r="L368" i="3" s="1"/>
  <c r="D368" i="3"/>
  <c r="C368" i="3"/>
  <c r="B368" i="3"/>
  <c r="G367" i="3"/>
  <c r="N367" i="3" s="1"/>
  <c r="F367" i="3"/>
  <c r="E367" i="3"/>
  <c r="L367" i="3" s="1"/>
  <c r="D367" i="3"/>
  <c r="C367" i="3"/>
  <c r="B367" i="3"/>
  <c r="G366" i="3"/>
  <c r="N366" i="3" s="1"/>
  <c r="F366" i="3"/>
  <c r="E366" i="3"/>
  <c r="L366" i="3" s="1"/>
  <c r="D366" i="3"/>
  <c r="C366" i="3"/>
  <c r="B366" i="3"/>
  <c r="G365" i="3"/>
  <c r="N365" i="3" s="1"/>
  <c r="F365" i="3"/>
  <c r="E365" i="3"/>
  <c r="L365" i="3" s="1"/>
  <c r="D365" i="3"/>
  <c r="C365" i="3"/>
  <c r="B365" i="3"/>
  <c r="G364" i="3"/>
  <c r="N364" i="3" s="1"/>
  <c r="F364" i="3"/>
  <c r="E364" i="3"/>
  <c r="L364" i="3" s="1"/>
  <c r="D364" i="3"/>
  <c r="C364" i="3"/>
  <c r="B364" i="3"/>
  <c r="G363" i="3"/>
  <c r="N363" i="3" s="1"/>
  <c r="F363" i="3"/>
  <c r="E363" i="3"/>
  <c r="L363" i="3" s="1"/>
  <c r="D363" i="3"/>
  <c r="C363" i="3"/>
  <c r="B363" i="3"/>
  <c r="G362" i="3"/>
  <c r="N362" i="3" s="1"/>
  <c r="F362" i="3"/>
  <c r="E362" i="3"/>
  <c r="L362" i="3" s="1"/>
  <c r="D362" i="3"/>
  <c r="C362" i="3"/>
  <c r="B362" i="3"/>
  <c r="G361" i="3"/>
  <c r="N361" i="3" s="1"/>
  <c r="F361" i="3"/>
  <c r="E361" i="3"/>
  <c r="L361" i="3" s="1"/>
  <c r="D361" i="3"/>
  <c r="C361" i="3"/>
  <c r="B361" i="3"/>
  <c r="G360" i="3"/>
  <c r="N360" i="3" s="1"/>
  <c r="F360" i="3"/>
  <c r="E360" i="3"/>
  <c r="L360" i="3" s="1"/>
  <c r="D360" i="3"/>
  <c r="C360" i="3"/>
  <c r="B360" i="3"/>
  <c r="G359" i="3"/>
  <c r="N359" i="3" s="1"/>
  <c r="F359" i="3"/>
  <c r="E359" i="3"/>
  <c r="L359" i="3" s="1"/>
  <c r="D359" i="3"/>
  <c r="C359" i="3"/>
  <c r="B359" i="3"/>
  <c r="G358" i="3"/>
  <c r="N358" i="3" s="1"/>
  <c r="F358" i="3"/>
  <c r="E358" i="3"/>
  <c r="L358" i="3" s="1"/>
  <c r="D358" i="3"/>
  <c r="C358" i="3"/>
  <c r="B358" i="3"/>
  <c r="G357" i="3"/>
  <c r="N357" i="3" s="1"/>
  <c r="F357" i="3"/>
  <c r="E357" i="3"/>
  <c r="L357" i="3" s="1"/>
  <c r="D357" i="3"/>
  <c r="C357" i="3"/>
  <c r="B357" i="3"/>
  <c r="G356" i="3"/>
  <c r="N356" i="3" s="1"/>
  <c r="F356" i="3"/>
  <c r="E356" i="3"/>
  <c r="L356" i="3" s="1"/>
  <c r="D356" i="3"/>
  <c r="C356" i="3"/>
  <c r="B356" i="3"/>
  <c r="G355" i="3"/>
  <c r="N355" i="3" s="1"/>
  <c r="F355" i="3"/>
  <c r="E355" i="3"/>
  <c r="L355" i="3" s="1"/>
  <c r="D355" i="3"/>
  <c r="C355" i="3"/>
  <c r="B355" i="3"/>
  <c r="G354" i="3"/>
  <c r="N354" i="3" s="1"/>
  <c r="F354" i="3"/>
  <c r="E354" i="3"/>
  <c r="L354" i="3" s="1"/>
  <c r="D354" i="3"/>
  <c r="C354" i="3"/>
  <c r="B354" i="3"/>
  <c r="G353" i="3"/>
  <c r="N353" i="3" s="1"/>
  <c r="F353" i="3"/>
  <c r="E353" i="3"/>
  <c r="L353" i="3" s="1"/>
  <c r="D353" i="3"/>
  <c r="C353" i="3"/>
  <c r="B353" i="3"/>
  <c r="G352" i="3"/>
  <c r="N352" i="3" s="1"/>
  <c r="F352" i="3"/>
  <c r="E352" i="3"/>
  <c r="L352" i="3" s="1"/>
  <c r="D352" i="3"/>
  <c r="C352" i="3"/>
  <c r="B352" i="3"/>
  <c r="G351" i="3"/>
  <c r="N351" i="3" s="1"/>
  <c r="F351" i="3"/>
  <c r="E351" i="3"/>
  <c r="L351" i="3" s="1"/>
  <c r="D351" i="3"/>
  <c r="C351" i="3"/>
  <c r="B351" i="3"/>
  <c r="G350" i="3"/>
  <c r="N350" i="3" s="1"/>
  <c r="F350" i="3"/>
  <c r="E350" i="3"/>
  <c r="L350" i="3" s="1"/>
  <c r="D350" i="3"/>
  <c r="C350" i="3"/>
  <c r="B350" i="3"/>
  <c r="G349" i="3"/>
  <c r="N349" i="3" s="1"/>
  <c r="F349" i="3"/>
  <c r="E349" i="3"/>
  <c r="L349" i="3" s="1"/>
  <c r="D349" i="3"/>
  <c r="C349" i="3"/>
  <c r="B349" i="3"/>
  <c r="G348" i="3"/>
  <c r="N348" i="3" s="1"/>
  <c r="F348" i="3"/>
  <c r="E348" i="3"/>
  <c r="L348" i="3" s="1"/>
  <c r="D348" i="3"/>
  <c r="C348" i="3"/>
  <c r="B348" i="3"/>
  <c r="G347" i="3"/>
  <c r="N347" i="3" s="1"/>
  <c r="F347" i="3"/>
  <c r="E347" i="3"/>
  <c r="L347" i="3" s="1"/>
  <c r="D347" i="3"/>
  <c r="C347" i="3"/>
  <c r="B347" i="3"/>
  <c r="G346" i="3"/>
  <c r="N346" i="3" s="1"/>
  <c r="F346" i="3"/>
  <c r="E346" i="3"/>
  <c r="L346" i="3" s="1"/>
  <c r="D346" i="3"/>
  <c r="C346" i="3"/>
  <c r="B346" i="3"/>
  <c r="G345" i="3"/>
  <c r="N345" i="3" s="1"/>
  <c r="F345" i="3"/>
  <c r="E345" i="3"/>
  <c r="L345" i="3" s="1"/>
  <c r="D345" i="3"/>
  <c r="C345" i="3"/>
  <c r="B345" i="3"/>
  <c r="G344" i="3"/>
  <c r="N344" i="3" s="1"/>
  <c r="F344" i="3"/>
  <c r="E344" i="3"/>
  <c r="L344" i="3" s="1"/>
  <c r="D344" i="3"/>
  <c r="C344" i="3"/>
  <c r="B344" i="3"/>
  <c r="G343" i="3"/>
  <c r="N343" i="3" s="1"/>
  <c r="F343" i="3"/>
  <c r="E343" i="3"/>
  <c r="L343" i="3" s="1"/>
  <c r="D343" i="3"/>
  <c r="C343" i="3"/>
  <c r="B343" i="3"/>
  <c r="G342" i="3"/>
  <c r="N342" i="3" s="1"/>
  <c r="F342" i="3"/>
  <c r="E342" i="3"/>
  <c r="L342" i="3" s="1"/>
  <c r="D342" i="3"/>
  <c r="C342" i="3"/>
  <c r="B342" i="3"/>
  <c r="G341" i="3"/>
  <c r="N341" i="3" s="1"/>
  <c r="F341" i="3"/>
  <c r="E341" i="3"/>
  <c r="L341" i="3" s="1"/>
  <c r="D341" i="3"/>
  <c r="C341" i="3"/>
  <c r="B341" i="3"/>
  <c r="G340" i="3"/>
  <c r="N340" i="3" s="1"/>
  <c r="F340" i="3"/>
  <c r="E340" i="3"/>
  <c r="L340" i="3" s="1"/>
  <c r="D340" i="3"/>
  <c r="C340" i="3"/>
  <c r="B340" i="3"/>
  <c r="G339" i="3"/>
  <c r="N339" i="3" s="1"/>
  <c r="F339" i="3"/>
  <c r="E339" i="3"/>
  <c r="L339" i="3" s="1"/>
  <c r="D339" i="3"/>
  <c r="C339" i="3"/>
  <c r="B339" i="3"/>
  <c r="G338" i="3"/>
  <c r="N338" i="3" s="1"/>
  <c r="F338" i="3"/>
  <c r="E338" i="3"/>
  <c r="L338" i="3" s="1"/>
  <c r="D338" i="3"/>
  <c r="C338" i="3"/>
  <c r="B338" i="3"/>
  <c r="G337" i="3"/>
  <c r="N337" i="3" s="1"/>
  <c r="F337" i="3"/>
  <c r="E337" i="3"/>
  <c r="L337" i="3" s="1"/>
  <c r="D337" i="3"/>
  <c r="C337" i="3"/>
  <c r="B337" i="3"/>
  <c r="G336" i="3"/>
  <c r="N336" i="3" s="1"/>
  <c r="F336" i="3"/>
  <c r="E336" i="3"/>
  <c r="L336" i="3" s="1"/>
  <c r="D336" i="3"/>
  <c r="C336" i="3"/>
  <c r="B336" i="3"/>
  <c r="G335" i="3"/>
  <c r="N335" i="3" s="1"/>
  <c r="F335" i="3"/>
  <c r="E335" i="3"/>
  <c r="L335" i="3" s="1"/>
  <c r="D335" i="3"/>
  <c r="C335" i="3"/>
  <c r="B335" i="3"/>
  <c r="G334" i="3"/>
  <c r="N334" i="3" s="1"/>
  <c r="F334" i="3"/>
  <c r="E334" i="3"/>
  <c r="L334" i="3" s="1"/>
  <c r="D334" i="3"/>
  <c r="C334" i="3"/>
  <c r="B334" i="3"/>
  <c r="G333" i="3"/>
  <c r="N333" i="3" s="1"/>
  <c r="F333" i="3"/>
  <c r="E333" i="3"/>
  <c r="L333" i="3" s="1"/>
  <c r="D333" i="3"/>
  <c r="C333" i="3"/>
  <c r="B333" i="3"/>
  <c r="G332" i="3"/>
  <c r="N332" i="3" s="1"/>
  <c r="F332" i="3"/>
  <c r="E332" i="3"/>
  <c r="L332" i="3" s="1"/>
  <c r="D332" i="3"/>
  <c r="C332" i="3"/>
  <c r="B332" i="3"/>
  <c r="G331" i="3"/>
  <c r="N331" i="3" s="1"/>
  <c r="F331" i="3"/>
  <c r="E331" i="3"/>
  <c r="L331" i="3" s="1"/>
  <c r="D331" i="3"/>
  <c r="C331" i="3"/>
  <c r="B331" i="3"/>
  <c r="G330" i="3"/>
  <c r="N330" i="3" s="1"/>
  <c r="F330" i="3"/>
  <c r="E330" i="3"/>
  <c r="L330" i="3" s="1"/>
  <c r="D330" i="3"/>
  <c r="C330" i="3"/>
  <c r="B330" i="3"/>
  <c r="G329" i="3"/>
  <c r="N329" i="3" s="1"/>
  <c r="F329" i="3"/>
  <c r="E329" i="3"/>
  <c r="L329" i="3" s="1"/>
  <c r="D329" i="3"/>
  <c r="C329" i="3"/>
  <c r="B329" i="3"/>
  <c r="G328" i="3"/>
  <c r="N328" i="3" s="1"/>
  <c r="F328" i="3"/>
  <c r="E328" i="3"/>
  <c r="L328" i="3" s="1"/>
  <c r="D328" i="3"/>
  <c r="C328" i="3"/>
  <c r="B328" i="3"/>
  <c r="G327" i="3"/>
  <c r="N327" i="3" s="1"/>
  <c r="F327" i="3"/>
  <c r="E327" i="3"/>
  <c r="L327" i="3" s="1"/>
  <c r="D327" i="3"/>
  <c r="C327" i="3"/>
  <c r="B327" i="3"/>
  <c r="G326" i="3"/>
  <c r="N326" i="3" s="1"/>
  <c r="F326" i="3"/>
  <c r="E326" i="3"/>
  <c r="L326" i="3" s="1"/>
  <c r="D326" i="3"/>
  <c r="C326" i="3"/>
  <c r="B326" i="3"/>
  <c r="G325" i="3"/>
  <c r="N325" i="3" s="1"/>
  <c r="F325" i="3"/>
  <c r="E325" i="3"/>
  <c r="L325" i="3" s="1"/>
  <c r="D325" i="3"/>
  <c r="C325" i="3"/>
  <c r="B325" i="3"/>
  <c r="G324" i="3"/>
  <c r="N324" i="3" s="1"/>
  <c r="F324" i="3"/>
  <c r="E324" i="3"/>
  <c r="L324" i="3" s="1"/>
  <c r="D324" i="3"/>
  <c r="C324" i="3"/>
  <c r="B324" i="3"/>
  <c r="G323" i="3"/>
  <c r="N323" i="3" s="1"/>
  <c r="F323" i="3"/>
  <c r="E323" i="3"/>
  <c r="L323" i="3" s="1"/>
  <c r="D323" i="3"/>
  <c r="C323" i="3"/>
  <c r="B323" i="3"/>
  <c r="G322" i="3"/>
  <c r="N322" i="3" s="1"/>
  <c r="F322" i="3"/>
  <c r="E322" i="3"/>
  <c r="L322" i="3" s="1"/>
  <c r="D322" i="3"/>
  <c r="C322" i="3"/>
  <c r="B322" i="3"/>
  <c r="G321" i="3"/>
  <c r="N321" i="3" s="1"/>
  <c r="F321" i="3"/>
  <c r="E321" i="3"/>
  <c r="L321" i="3" s="1"/>
  <c r="D321" i="3"/>
  <c r="C321" i="3"/>
  <c r="B321" i="3"/>
  <c r="G320" i="3"/>
  <c r="N320" i="3" s="1"/>
  <c r="F320" i="3"/>
  <c r="E320" i="3"/>
  <c r="L320" i="3" s="1"/>
  <c r="D320" i="3"/>
  <c r="C320" i="3"/>
  <c r="B320" i="3"/>
  <c r="G319" i="3"/>
  <c r="N319" i="3" s="1"/>
  <c r="F319" i="3"/>
  <c r="E319" i="3"/>
  <c r="L319" i="3" s="1"/>
  <c r="D319" i="3"/>
  <c r="C319" i="3"/>
  <c r="B319" i="3"/>
  <c r="G318" i="3"/>
  <c r="N318" i="3" s="1"/>
  <c r="F318" i="3"/>
  <c r="E318" i="3"/>
  <c r="L318" i="3" s="1"/>
  <c r="D318" i="3"/>
  <c r="C318" i="3"/>
  <c r="B318" i="3"/>
  <c r="G317" i="3"/>
  <c r="N317" i="3" s="1"/>
  <c r="F317" i="3"/>
  <c r="E317" i="3"/>
  <c r="L317" i="3" s="1"/>
  <c r="D317" i="3"/>
  <c r="C317" i="3"/>
  <c r="B317" i="3"/>
  <c r="G316" i="3"/>
  <c r="N316" i="3" s="1"/>
  <c r="F316" i="3"/>
  <c r="E316" i="3"/>
  <c r="L316" i="3" s="1"/>
  <c r="D316" i="3"/>
  <c r="C316" i="3"/>
  <c r="B316" i="3"/>
  <c r="G315" i="3"/>
  <c r="N315" i="3" s="1"/>
  <c r="F315" i="3"/>
  <c r="E315" i="3"/>
  <c r="L315" i="3" s="1"/>
  <c r="D315" i="3"/>
  <c r="C315" i="3"/>
  <c r="B315" i="3"/>
  <c r="G314" i="3"/>
  <c r="N314" i="3" s="1"/>
  <c r="F314" i="3"/>
  <c r="E314" i="3"/>
  <c r="L314" i="3" s="1"/>
  <c r="D314" i="3"/>
  <c r="C314" i="3"/>
  <c r="B314" i="3"/>
  <c r="G313" i="3"/>
  <c r="N313" i="3" s="1"/>
  <c r="F313" i="3"/>
  <c r="E313" i="3"/>
  <c r="L313" i="3" s="1"/>
  <c r="D313" i="3"/>
  <c r="C313" i="3"/>
  <c r="B313" i="3"/>
  <c r="G312" i="3"/>
  <c r="N312" i="3" s="1"/>
  <c r="F312" i="3"/>
  <c r="E312" i="3"/>
  <c r="L312" i="3" s="1"/>
  <c r="D312" i="3"/>
  <c r="C312" i="3"/>
  <c r="B312" i="3"/>
  <c r="G311" i="3"/>
  <c r="N311" i="3" s="1"/>
  <c r="F311" i="3"/>
  <c r="E311" i="3"/>
  <c r="L311" i="3" s="1"/>
  <c r="D311" i="3"/>
  <c r="C311" i="3"/>
  <c r="B311" i="3"/>
  <c r="G310" i="3"/>
  <c r="N310" i="3" s="1"/>
  <c r="F310" i="3"/>
  <c r="E310" i="3"/>
  <c r="L310" i="3" s="1"/>
  <c r="D310" i="3"/>
  <c r="C310" i="3"/>
  <c r="B310" i="3"/>
  <c r="G309" i="3"/>
  <c r="N309" i="3" s="1"/>
  <c r="F309" i="3"/>
  <c r="E309" i="3"/>
  <c r="L309" i="3" s="1"/>
  <c r="D309" i="3"/>
  <c r="C309" i="3"/>
  <c r="B309" i="3"/>
  <c r="G308" i="3"/>
  <c r="N308" i="3" s="1"/>
  <c r="F308" i="3"/>
  <c r="E308" i="3"/>
  <c r="L308" i="3" s="1"/>
  <c r="D308" i="3"/>
  <c r="C308" i="3"/>
  <c r="B308" i="3"/>
  <c r="G307" i="3"/>
  <c r="N307" i="3" s="1"/>
  <c r="F307" i="3"/>
  <c r="E307" i="3"/>
  <c r="L307" i="3" s="1"/>
  <c r="D307" i="3"/>
  <c r="C307" i="3"/>
  <c r="B307" i="3"/>
  <c r="G306" i="3"/>
  <c r="N306" i="3" s="1"/>
  <c r="F306" i="3"/>
  <c r="E306" i="3"/>
  <c r="L306" i="3" s="1"/>
  <c r="D306" i="3"/>
  <c r="C306" i="3"/>
  <c r="B306" i="3"/>
  <c r="G305" i="3"/>
  <c r="N305" i="3" s="1"/>
  <c r="F305" i="3"/>
  <c r="E305" i="3"/>
  <c r="L305" i="3" s="1"/>
  <c r="D305" i="3"/>
  <c r="C305" i="3"/>
  <c r="B305" i="3"/>
  <c r="G304" i="3"/>
  <c r="N304" i="3" s="1"/>
  <c r="F304" i="3"/>
  <c r="E304" i="3"/>
  <c r="L304" i="3" s="1"/>
  <c r="D304" i="3"/>
  <c r="C304" i="3"/>
  <c r="B304" i="3"/>
  <c r="G303" i="3"/>
  <c r="N303" i="3" s="1"/>
  <c r="F303" i="3"/>
  <c r="E303" i="3"/>
  <c r="L303" i="3" s="1"/>
  <c r="D303" i="3"/>
  <c r="C303" i="3"/>
  <c r="B303" i="3"/>
  <c r="G302" i="3"/>
  <c r="N302" i="3" s="1"/>
  <c r="F302" i="3"/>
  <c r="E302" i="3"/>
  <c r="L302" i="3" s="1"/>
  <c r="D302" i="3"/>
  <c r="C302" i="3"/>
  <c r="B302" i="3"/>
  <c r="G301" i="3"/>
  <c r="N301" i="3" s="1"/>
  <c r="F301" i="3"/>
  <c r="E301" i="3"/>
  <c r="L301" i="3" s="1"/>
  <c r="D301" i="3"/>
  <c r="C301" i="3"/>
  <c r="B301" i="3"/>
  <c r="G300" i="3"/>
  <c r="N300" i="3" s="1"/>
  <c r="F300" i="3"/>
  <c r="E300" i="3"/>
  <c r="L300" i="3" s="1"/>
  <c r="D300" i="3"/>
  <c r="C300" i="3"/>
  <c r="B300" i="3"/>
  <c r="G299" i="3"/>
  <c r="N299" i="3" s="1"/>
  <c r="F299" i="3"/>
  <c r="E299" i="3"/>
  <c r="L299" i="3" s="1"/>
  <c r="D299" i="3"/>
  <c r="C299" i="3"/>
  <c r="B299" i="3"/>
  <c r="G298" i="3"/>
  <c r="N298" i="3" s="1"/>
  <c r="F298" i="3"/>
  <c r="E298" i="3"/>
  <c r="L298" i="3" s="1"/>
  <c r="D298" i="3"/>
  <c r="C298" i="3"/>
  <c r="B298" i="3"/>
  <c r="G297" i="3"/>
  <c r="N297" i="3" s="1"/>
  <c r="F297" i="3"/>
  <c r="E297" i="3"/>
  <c r="L297" i="3" s="1"/>
  <c r="D297" i="3"/>
  <c r="C297" i="3"/>
  <c r="B297" i="3"/>
  <c r="G296" i="3"/>
  <c r="N296" i="3" s="1"/>
  <c r="F296" i="3"/>
  <c r="E296" i="3"/>
  <c r="L296" i="3" s="1"/>
  <c r="D296" i="3"/>
  <c r="C296" i="3"/>
  <c r="B296" i="3"/>
  <c r="G295" i="3"/>
  <c r="N295" i="3" s="1"/>
  <c r="F295" i="3"/>
  <c r="E295" i="3"/>
  <c r="L295" i="3" s="1"/>
  <c r="D295" i="3"/>
  <c r="C295" i="3"/>
  <c r="B295" i="3"/>
  <c r="G294" i="3"/>
  <c r="N294" i="3" s="1"/>
  <c r="F294" i="3"/>
  <c r="E294" i="3"/>
  <c r="L294" i="3" s="1"/>
  <c r="D294" i="3"/>
  <c r="C294" i="3"/>
  <c r="B294" i="3"/>
  <c r="G293" i="3"/>
  <c r="N293" i="3" s="1"/>
  <c r="F293" i="3"/>
  <c r="E293" i="3"/>
  <c r="L293" i="3" s="1"/>
  <c r="D293" i="3"/>
  <c r="C293" i="3"/>
  <c r="B293" i="3"/>
  <c r="G292" i="3"/>
  <c r="N292" i="3" s="1"/>
  <c r="F292" i="3"/>
  <c r="E292" i="3"/>
  <c r="L292" i="3" s="1"/>
  <c r="D292" i="3"/>
  <c r="C292" i="3"/>
  <c r="B292" i="3"/>
  <c r="G291" i="3"/>
  <c r="N291" i="3" s="1"/>
  <c r="F291" i="3"/>
  <c r="E291" i="3"/>
  <c r="L291" i="3" s="1"/>
  <c r="D291" i="3"/>
  <c r="C291" i="3"/>
  <c r="B291" i="3"/>
  <c r="G290" i="3"/>
  <c r="N290" i="3" s="1"/>
  <c r="F290" i="3"/>
  <c r="E290" i="3"/>
  <c r="L290" i="3" s="1"/>
  <c r="D290" i="3"/>
  <c r="C290" i="3"/>
  <c r="B290" i="3"/>
  <c r="G289" i="3"/>
  <c r="N289" i="3" s="1"/>
  <c r="F289" i="3"/>
  <c r="E289" i="3"/>
  <c r="L289" i="3" s="1"/>
  <c r="D289" i="3"/>
  <c r="C289" i="3"/>
  <c r="B289" i="3"/>
  <c r="G288" i="3"/>
  <c r="N288" i="3" s="1"/>
  <c r="F288" i="3"/>
  <c r="E288" i="3"/>
  <c r="L288" i="3" s="1"/>
  <c r="D288" i="3"/>
  <c r="C288" i="3"/>
  <c r="B288" i="3"/>
  <c r="G287" i="3"/>
  <c r="N287" i="3" s="1"/>
  <c r="F287" i="3"/>
  <c r="E287" i="3"/>
  <c r="L287" i="3" s="1"/>
  <c r="D287" i="3"/>
  <c r="C287" i="3"/>
  <c r="B287" i="3"/>
  <c r="G286" i="3"/>
  <c r="N286" i="3" s="1"/>
  <c r="F286" i="3"/>
  <c r="E286" i="3"/>
  <c r="L286" i="3" s="1"/>
  <c r="D286" i="3"/>
  <c r="C286" i="3"/>
  <c r="B286" i="3"/>
  <c r="G285" i="3"/>
  <c r="N285" i="3" s="1"/>
  <c r="F285" i="3"/>
  <c r="E285" i="3"/>
  <c r="L285" i="3" s="1"/>
  <c r="D285" i="3"/>
  <c r="C285" i="3"/>
  <c r="B285" i="3"/>
  <c r="G284" i="3"/>
  <c r="N284" i="3" s="1"/>
  <c r="F284" i="3"/>
  <c r="E284" i="3"/>
  <c r="L284" i="3" s="1"/>
  <c r="D284" i="3"/>
  <c r="C284" i="3"/>
  <c r="B284" i="3"/>
  <c r="G283" i="3"/>
  <c r="N283" i="3" s="1"/>
  <c r="F283" i="3"/>
  <c r="E283" i="3"/>
  <c r="L283" i="3" s="1"/>
  <c r="D283" i="3"/>
  <c r="C283" i="3"/>
  <c r="B283" i="3"/>
  <c r="G282" i="3"/>
  <c r="N282" i="3" s="1"/>
  <c r="F282" i="3"/>
  <c r="E282" i="3"/>
  <c r="L282" i="3" s="1"/>
  <c r="D282" i="3"/>
  <c r="C282" i="3"/>
  <c r="B282" i="3"/>
  <c r="G281" i="3"/>
  <c r="N281" i="3" s="1"/>
  <c r="F281" i="3"/>
  <c r="E281" i="3"/>
  <c r="L281" i="3" s="1"/>
  <c r="D281" i="3"/>
  <c r="C281" i="3"/>
  <c r="B281" i="3"/>
  <c r="G280" i="3"/>
  <c r="N280" i="3" s="1"/>
  <c r="F280" i="3"/>
  <c r="E280" i="3"/>
  <c r="L280" i="3" s="1"/>
  <c r="D280" i="3"/>
  <c r="C280" i="3"/>
  <c r="B280" i="3"/>
  <c r="G279" i="3"/>
  <c r="N279" i="3" s="1"/>
  <c r="F279" i="3"/>
  <c r="E279" i="3"/>
  <c r="L279" i="3" s="1"/>
  <c r="D279" i="3"/>
  <c r="C279" i="3"/>
  <c r="B279" i="3"/>
  <c r="G278" i="3"/>
  <c r="N278" i="3" s="1"/>
  <c r="F278" i="3"/>
  <c r="E278" i="3"/>
  <c r="L278" i="3" s="1"/>
  <c r="D278" i="3"/>
  <c r="C278" i="3"/>
  <c r="B278" i="3"/>
  <c r="G277" i="3"/>
  <c r="N277" i="3" s="1"/>
  <c r="F277" i="3"/>
  <c r="E277" i="3"/>
  <c r="L277" i="3" s="1"/>
  <c r="D277" i="3"/>
  <c r="C277" i="3"/>
  <c r="B277" i="3"/>
  <c r="G276" i="3"/>
  <c r="N276" i="3" s="1"/>
  <c r="F276" i="3"/>
  <c r="E276" i="3"/>
  <c r="L276" i="3" s="1"/>
  <c r="D276" i="3"/>
  <c r="C276" i="3"/>
  <c r="B276" i="3"/>
  <c r="G275" i="3"/>
  <c r="N275" i="3" s="1"/>
  <c r="F275" i="3"/>
  <c r="E275" i="3"/>
  <c r="L275" i="3" s="1"/>
  <c r="D275" i="3"/>
  <c r="C275" i="3"/>
  <c r="B275" i="3"/>
  <c r="G274" i="3"/>
  <c r="N274" i="3" s="1"/>
  <c r="F274" i="3"/>
  <c r="E274" i="3"/>
  <c r="L274" i="3" s="1"/>
  <c r="D274" i="3"/>
  <c r="C274" i="3"/>
  <c r="B274" i="3"/>
  <c r="G273" i="3"/>
  <c r="N273" i="3" s="1"/>
  <c r="F273" i="3"/>
  <c r="E273" i="3"/>
  <c r="L273" i="3" s="1"/>
  <c r="D273" i="3"/>
  <c r="C273" i="3"/>
  <c r="B273" i="3"/>
  <c r="G272" i="3"/>
  <c r="N272" i="3" s="1"/>
  <c r="F272" i="3"/>
  <c r="E272" i="3"/>
  <c r="L272" i="3" s="1"/>
  <c r="D272" i="3"/>
  <c r="C272" i="3"/>
  <c r="B272" i="3"/>
  <c r="G271" i="3"/>
  <c r="N271" i="3" s="1"/>
  <c r="F271" i="3"/>
  <c r="E271" i="3"/>
  <c r="L271" i="3" s="1"/>
  <c r="D271" i="3"/>
  <c r="C271" i="3"/>
  <c r="B271" i="3"/>
  <c r="G270" i="3"/>
  <c r="N270" i="3" s="1"/>
  <c r="F270" i="3"/>
  <c r="E270" i="3"/>
  <c r="L270" i="3" s="1"/>
  <c r="D270" i="3"/>
  <c r="C270" i="3"/>
  <c r="B270" i="3"/>
  <c r="G269" i="3"/>
  <c r="N269" i="3" s="1"/>
  <c r="F269" i="3"/>
  <c r="E269" i="3"/>
  <c r="L269" i="3" s="1"/>
  <c r="D269" i="3"/>
  <c r="C269" i="3"/>
  <c r="B269" i="3"/>
  <c r="G268" i="3"/>
  <c r="N268" i="3" s="1"/>
  <c r="F268" i="3"/>
  <c r="E268" i="3"/>
  <c r="L268" i="3" s="1"/>
  <c r="D268" i="3"/>
  <c r="C268" i="3"/>
  <c r="B268" i="3"/>
  <c r="G267" i="3"/>
  <c r="N267" i="3" s="1"/>
  <c r="F267" i="3"/>
  <c r="E267" i="3"/>
  <c r="L267" i="3" s="1"/>
  <c r="D267" i="3"/>
  <c r="C267" i="3"/>
  <c r="B267" i="3"/>
  <c r="G266" i="3"/>
  <c r="N266" i="3" s="1"/>
  <c r="F266" i="3"/>
  <c r="E266" i="3"/>
  <c r="L266" i="3" s="1"/>
  <c r="D266" i="3"/>
  <c r="C266" i="3"/>
  <c r="B266" i="3"/>
  <c r="G265" i="3"/>
  <c r="N265" i="3" s="1"/>
  <c r="F265" i="3"/>
  <c r="E265" i="3"/>
  <c r="L265" i="3" s="1"/>
  <c r="D265" i="3"/>
  <c r="C265" i="3"/>
  <c r="B265" i="3"/>
  <c r="G264" i="3"/>
  <c r="N264" i="3" s="1"/>
  <c r="F264" i="3"/>
  <c r="E264" i="3"/>
  <c r="L264" i="3" s="1"/>
  <c r="D264" i="3"/>
  <c r="C264" i="3"/>
  <c r="B264" i="3"/>
  <c r="G263" i="3"/>
  <c r="N263" i="3" s="1"/>
  <c r="F263" i="3"/>
  <c r="E263" i="3"/>
  <c r="L263" i="3" s="1"/>
  <c r="D263" i="3"/>
  <c r="C263" i="3"/>
  <c r="B263" i="3"/>
  <c r="G262" i="3"/>
  <c r="N262" i="3" s="1"/>
  <c r="F262" i="3"/>
  <c r="E262" i="3"/>
  <c r="L262" i="3" s="1"/>
  <c r="D262" i="3"/>
  <c r="C262" i="3"/>
  <c r="B262" i="3"/>
  <c r="G261" i="3"/>
  <c r="N261" i="3" s="1"/>
  <c r="F261" i="3"/>
  <c r="E261" i="3"/>
  <c r="L261" i="3" s="1"/>
  <c r="D261" i="3"/>
  <c r="C261" i="3"/>
  <c r="B261" i="3"/>
  <c r="G260" i="3"/>
  <c r="N260" i="3" s="1"/>
  <c r="F260" i="3"/>
  <c r="E260" i="3"/>
  <c r="L260" i="3" s="1"/>
  <c r="D260" i="3"/>
  <c r="C260" i="3"/>
  <c r="B260" i="3"/>
  <c r="G259" i="3"/>
  <c r="N259" i="3" s="1"/>
  <c r="F259" i="3"/>
  <c r="E259" i="3"/>
  <c r="L259" i="3" s="1"/>
  <c r="D259" i="3"/>
  <c r="C259" i="3"/>
  <c r="B259" i="3"/>
  <c r="G258" i="3"/>
  <c r="N258" i="3" s="1"/>
  <c r="F258" i="3"/>
  <c r="E258" i="3"/>
  <c r="L258" i="3" s="1"/>
  <c r="D258" i="3"/>
  <c r="C258" i="3"/>
  <c r="B258" i="3"/>
  <c r="G257" i="3"/>
  <c r="N257" i="3" s="1"/>
  <c r="F257" i="3"/>
  <c r="E257" i="3"/>
  <c r="L257" i="3" s="1"/>
  <c r="D257" i="3"/>
  <c r="C257" i="3"/>
  <c r="B257" i="3"/>
  <c r="G256" i="3"/>
  <c r="N256" i="3" s="1"/>
  <c r="F256" i="3"/>
  <c r="E256" i="3"/>
  <c r="L256" i="3" s="1"/>
  <c r="D256" i="3"/>
  <c r="C256" i="3"/>
  <c r="B256" i="3"/>
  <c r="G255" i="3"/>
  <c r="N255" i="3" s="1"/>
  <c r="F255" i="3"/>
  <c r="E255" i="3"/>
  <c r="L255" i="3" s="1"/>
  <c r="D255" i="3"/>
  <c r="C255" i="3"/>
  <c r="B255" i="3"/>
  <c r="G254" i="3"/>
  <c r="N254" i="3" s="1"/>
  <c r="F254" i="3"/>
  <c r="E254" i="3"/>
  <c r="L254" i="3" s="1"/>
  <c r="D254" i="3"/>
  <c r="C254" i="3"/>
  <c r="B254" i="3"/>
  <c r="G253" i="3"/>
  <c r="N253" i="3" s="1"/>
  <c r="F253" i="3"/>
  <c r="E253" i="3"/>
  <c r="L253" i="3" s="1"/>
  <c r="D253" i="3"/>
  <c r="C253" i="3"/>
  <c r="B253" i="3"/>
  <c r="G252" i="3"/>
  <c r="N252" i="3" s="1"/>
  <c r="F252" i="3"/>
  <c r="E252" i="3"/>
  <c r="L252" i="3" s="1"/>
  <c r="D252" i="3"/>
  <c r="C252" i="3"/>
  <c r="B252" i="3"/>
  <c r="G251" i="3"/>
  <c r="N251" i="3" s="1"/>
  <c r="F251" i="3"/>
  <c r="E251" i="3"/>
  <c r="L251" i="3" s="1"/>
  <c r="D251" i="3"/>
  <c r="C251" i="3"/>
  <c r="B251" i="3"/>
  <c r="G250" i="3"/>
  <c r="N250" i="3" s="1"/>
  <c r="F250" i="3"/>
  <c r="E250" i="3"/>
  <c r="L250" i="3" s="1"/>
  <c r="D250" i="3"/>
  <c r="C250" i="3"/>
  <c r="B250" i="3"/>
  <c r="G249" i="3"/>
  <c r="N249" i="3" s="1"/>
  <c r="F249" i="3"/>
  <c r="E249" i="3"/>
  <c r="L249" i="3" s="1"/>
  <c r="D249" i="3"/>
  <c r="C249" i="3"/>
  <c r="B249" i="3"/>
  <c r="G248" i="3"/>
  <c r="N248" i="3" s="1"/>
  <c r="F248" i="3"/>
  <c r="E248" i="3"/>
  <c r="L248" i="3" s="1"/>
  <c r="D248" i="3"/>
  <c r="C248" i="3"/>
  <c r="B248" i="3"/>
  <c r="G247" i="3"/>
  <c r="N247" i="3" s="1"/>
  <c r="F247" i="3"/>
  <c r="E247" i="3"/>
  <c r="L247" i="3" s="1"/>
  <c r="D247" i="3"/>
  <c r="C247" i="3"/>
  <c r="B247" i="3"/>
  <c r="G246" i="3"/>
  <c r="N246" i="3" s="1"/>
  <c r="F246" i="3"/>
  <c r="E246" i="3"/>
  <c r="L246" i="3" s="1"/>
  <c r="D246" i="3"/>
  <c r="C246" i="3"/>
  <c r="B246" i="3"/>
  <c r="G245" i="3"/>
  <c r="N245" i="3" s="1"/>
  <c r="F245" i="3"/>
  <c r="E245" i="3"/>
  <c r="L245" i="3" s="1"/>
  <c r="D245" i="3"/>
  <c r="C245" i="3"/>
  <c r="B245" i="3"/>
  <c r="G244" i="3"/>
  <c r="N244" i="3" s="1"/>
  <c r="F244" i="3"/>
  <c r="E244" i="3"/>
  <c r="L244" i="3" s="1"/>
  <c r="D244" i="3"/>
  <c r="C244" i="3"/>
  <c r="B244" i="3"/>
  <c r="G243" i="3"/>
  <c r="N243" i="3" s="1"/>
  <c r="F243" i="3"/>
  <c r="E243" i="3"/>
  <c r="L243" i="3" s="1"/>
  <c r="D243" i="3"/>
  <c r="C243" i="3"/>
  <c r="B243" i="3"/>
  <c r="G242" i="3"/>
  <c r="N242" i="3" s="1"/>
  <c r="F242" i="3"/>
  <c r="E242" i="3"/>
  <c r="L242" i="3" s="1"/>
  <c r="D242" i="3"/>
  <c r="C242" i="3"/>
  <c r="B242" i="3"/>
  <c r="G241" i="3"/>
  <c r="N241" i="3" s="1"/>
  <c r="F241" i="3"/>
  <c r="E241" i="3"/>
  <c r="L241" i="3" s="1"/>
  <c r="D241" i="3"/>
  <c r="C241" i="3"/>
  <c r="B241" i="3"/>
  <c r="G240" i="3"/>
  <c r="N240" i="3" s="1"/>
  <c r="F240" i="3"/>
  <c r="E240" i="3"/>
  <c r="L240" i="3" s="1"/>
  <c r="D240" i="3"/>
  <c r="C240" i="3"/>
  <c r="B240" i="3"/>
  <c r="G239" i="3"/>
  <c r="N239" i="3" s="1"/>
  <c r="F239" i="3"/>
  <c r="E239" i="3"/>
  <c r="L239" i="3" s="1"/>
  <c r="D239" i="3"/>
  <c r="C239" i="3"/>
  <c r="B239" i="3"/>
  <c r="G238" i="3"/>
  <c r="N238" i="3" s="1"/>
  <c r="F238" i="3"/>
  <c r="E238" i="3"/>
  <c r="L238" i="3" s="1"/>
  <c r="D238" i="3"/>
  <c r="C238" i="3"/>
  <c r="B238" i="3"/>
  <c r="G237" i="3"/>
  <c r="N237" i="3" s="1"/>
  <c r="F237" i="3"/>
  <c r="E237" i="3"/>
  <c r="L237" i="3" s="1"/>
  <c r="D237" i="3"/>
  <c r="C237" i="3"/>
  <c r="B237" i="3"/>
  <c r="G236" i="3"/>
  <c r="N236" i="3" s="1"/>
  <c r="F236" i="3"/>
  <c r="E236" i="3"/>
  <c r="L236" i="3" s="1"/>
  <c r="D236" i="3"/>
  <c r="C236" i="3"/>
  <c r="B236" i="3"/>
  <c r="G235" i="3"/>
  <c r="N235" i="3" s="1"/>
  <c r="F235" i="3"/>
  <c r="E235" i="3"/>
  <c r="L235" i="3" s="1"/>
  <c r="D235" i="3"/>
  <c r="C235" i="3"/>
  <c r="B235" i="3"/>
  <c r="G234" i="3"/>
  <c r="N234" i="3" s="1"/>
  <c r="F234" i="3"/>
  <c r="E234" i="3"/>
  <c r="L234" i="3" s="1"/>
  <c r="D234" i="3"/>
  <c r="C234" i="3"/>
  <c r="B234" i="3"/>
  <c r="G233" i="3"/>
  <c r="N233" i="3" s="1"/>
  <c r="F233" i="3"/>
  <c r="E233" i="3"/>
  <c r="L233" i="3" s="1"/>
  <c r="D233" i="3"/>
  <c r="C233" i="3"/>
  <c r="B233" i="3"/>
  <c r="G232" i="3"/>
  <c r="N232" i="3" s="1"/>
  <c r="F232" i="3"/>
  <c r="E232" i="3"/>
  <c r="L232" i="3" s="1"/>
  <c r="D232" i="3"/>
  <c r="C232" i="3"/>
  <c r="B232" i="3"/>
  <c r="G231" i="3"/>
  <c r="N231" i="3" s="1"/>
  <c r="F231" i="3"/>
  <c r="E231" i="3"/>
  <c r="L231" i="3" s="1"/>
  <c r="D231" i="3"/>
  <c r="C231" i="3"/>
  <c r="B231" i="3"/>
  <c r="G230" i="3"/>
  <c r="N230" i="3" s="1"/>
  <c r="F230" i="3"/>
  <c r="E230" i="3"/>
  <c r="L230" i="3" s="1"/>
  <c r="D230" i="3"/>
  <c r="C230" i="3"/>
  <c r="B230" i="3"/>
  <c r="G229" i="3"/>
  <c r="N229" i="3" s="1"/>
  <c r="F229" i="3"/>
  <c r="E229" i="3"/>
  <c r="L229" i="3" s="1"/>
  <c r="D229" i="3"/>
  <c r="C229" i="3"/>
  <c r="B229" i="3"/>
  <c r="G228" i="3"/>
  <c r="N228" i="3" s="1"/>
  <c r="F228" i="3"/>
  <c r="E228" i="3"/>
  <c r="L228" i="3" s="1"/>
  <c r="D228" i="3"/>
  <c r="C228" i="3"/>
  <c r="B228" i="3"/>
  <c r="G227" i="3"/>
  <c r="N227" i="3" s="1"/>
  <c r="F227" i="3"/>
  <c r="E227" i="3"/>
  <c r="L227" i="3" s="1"/>
  <c r="D227" i="3"/>
  <c r="C227" i="3"/>
  <c r="B227" i="3"/>
  <c r="G226" i="3"/>
  <c r="N226" i="3" s="1"/>
  <c r="F226" i="3"/>
  <c r="E226" i="3"/>
  <c r="L226" i="3" s="1"/>
  <c r="D226" i="3"/>
  <c r="C226" i="3"/>
  <c r="B226" i="3"/>
  <c r="G225" i="3"/>
  <c r="N225" i="3" s="1"/>
  <c r="F225" i="3"/>
  <c r="E225" i="3"/>
  <c r="L225" i="3" s="1"/>
  <c r="D225" i="3"/>
  <c r="C225" i="3"/>
  <c r="B225" i="3"/>
  <c r="G224" i="3"/>
  <c r="N224" i="3" s="1"/>
  <c r="F224" i="3"/>
  <c r="E224" i="3"/>
  <c r="L224" i="3" s="1"/>
  <c r="D224" i="3"/>
  <c r="C224" i="3"/>
  <c r="B224" i="3"/>
  <c r="G223" i="3"/>
  <c r="N223" i="3" s="1"/>
  <c r="F223" i="3"/>
  <c r="E223" i="3"/>
  <c r="L223" i="3" s="1"/>
  <c r="D223" i="3"/>
  <c r="C223" i="3"/>
  <c r="B223" i="3"/>
  <c r="G222" i="3"/>
  <c r="N222" i="3" s="1"/>
  <c r="F222" i="3"/>
  <c r="E222" i="3"/>
  <c r="L222" i="3" s="1"/>
  <c r="D222" i="3"/>
  <c r="C222" i="3"/>
  <c r="B222" i="3"/>
  <c r="G221" i="3"/>
  <c r="N221" i="3" s="1"/>
  <c r="F221" i="3"/>
  <c r="E221" i="3"/>
  <c r="L221" i="3" s="1"/>
  <c r="D221" i="3"/>
  <c r="C221" i="3"/>
  <c r="B221" i="3"/>
  <c r="G220" i="3"/>
  <c r="N220" i="3" s="1"/>
  <c r="F220" i="3"/>
  <c r="E220" i="3"/>
  <c r="L220" i="3" s="1"/>
  <c r="D220" i="3"/>
  <c r="C220" i="3"/>
  <c r="B220" i="3"/>
  <c r="G219" i="3"/>
  <c r="N219" i="3" s="1"/>
  <c r="F219" i="3"/>
  <c r="E219" i="3"/>
  <c r="L219" i="3" s="1"/>
  <c r="D219" i="3"/>
  <c r="C219" i="3"/>
  <c r="B219" i="3"/>
  <c r="G218" i="3"/>
  <c r="N218" i="3" s="1"/>
  <c r="F218" i="3"/>
  <c r="E218" i="3"/>
  <c r="L218" i="3" s="1"/>
  <c r="D218" i="3"/>
  <c r="C218" i="3"/>
  <c r="B218" i="3"/>
  <c r="G217" i="3"/>
  <c r="N217" i="3" s="1"/>
  <c r="F217" i="3"/>
  <c r="E217" i="3"/>
  <c r="L217" i="3" s="1"/>
  <c r="D217" i="3"/>
  <c r="C217" i="3"/>
  <c r="B217" i="3"/>
  <c r="G216" i="3"/>
  <c r="N216" i="3" s="1"/>
  <c r="F216" i="3"/>
  <c r="E216" i="3"/>
  <c r="L216" i="3" s="1"/>
  <c r="D216" i="3"/>
  <c r="C216" i="3"/>
  <c r="B216" i="3"/>
  <c r="G215" i="3"/>
  <c r="N215" i="3" s="1"/>
  <c r="F215" i="3"/>
  <c r="E215" i="3"/>
  <c r="L215" i="3" s="1"/>
  <c r="D215" i="3"/>
  <c r="C215" i="3"/>
  <c r="B215" i="3"/>
  <c r="G214" i="3"/>
  <c r="N214" i="3" s="1"/>
  <c r="F214" i="3"/>
  <c r="E214" i="3"/>
  <c r="L214" i="3" s="1"/>
  <c r="D214" i="3"/>
  <c r="C214" i="3"/>
  <c r="B214" i="3"/>
  <c r="G213" i="3"/>
  <c r="N213" i="3" s="1"/>
  <c r="F213" i="3"/>
  <c r="E213" i="3"/>
  <c r="L213" i="3" s="1"/>
  <c r="D213" i="3"/>
  <c r="C213" i="3"/>
  <c r="B213" i="3"/>
  <c r="G212" i="3"/>
  <c r="N212" i="3" s="1"/>
  <c r="F212" i="3"/>
  <c r="E212" i="3"/>
  <c r="L212" i="3" s="1"/>
  <c r="D212" i="3"/>
  <c r="C212" i="3"/>
  <c r="B212" i="3"/>
  <c r="G211" i="3"/>
  <c r="N211" i="3" s="1"/>
  <c r="F211" i="3"/>
  <c r="E211" i="3"/>
  <c r="L211" i="3" s="1"/>
  <c r="D211" i="3"/>
  <c r="C211" i="3"/>
  <c r="B211" i="3"/>
  <c r="G210" i="3"/>
  <c r="N210" i="3" s="1"/>
  <c r="F210" i="3"/>
  <c r="E210" i="3"/>
  <c r="L210" i="3" s="1"/>
  <c r="D210" i="3"/>
  <c r="C210" i="3"/>
  <c r="B210" i="3"/>
  <c r="G209" i="3"/>
  <c r="N209" i="3" s="1"/>
  <c r="F209" i="3"/>
  <c r="E209" i="3"/>
  <c r="L209" i="3" s="1"/>
  <c r="D209" i="3"/>
  <c r="C209" i="3"/>
  <c r="B209" i="3"/>
  <c r="G208" i="3"/>
  <c r="N208" i="3" s="1"/>
  <c r="F208" i="3"/>
  <c r="E208" i="3"/>
  <c r="L208" i="3" s="1"/>
  <c r="D208" i="3"/>
  <c r="C208" i="3"/>
  <c r="B208" i="3"/>
  <c r="G207" i="3"/>
  <c r="N207" i="3" s="1"/>
  <c r="F207" i="3"/>
  <c r="E207" i="3"/>
  <c r="L207" i="3" s="1"/>
  <c r="D207" i="3"/>
  <c r="C207" i="3"/>
  <c r="B207" i="3"/>
  <c r="G206" i="3"/>
  <c r="N206" i="3" s="1"/>
  <c r="F206" i="3"/>
  <c r="E206" i="3"/>
  <c r="L206" i="3" s="1"/>
  <c r="D206" i="3"/>
  <c r="C206" i="3"/>
  <c r="B206" i="3"/>
  <c r="G205" i="3"/>
  <c r="N205" i="3" s="1"/>
  <c r="F205" i="3"/>
  <c r="E205" i="3"/>
  <c r="L205" i="3" s="1"/>
  <c r="D205" i="3"/>
  <c r="C205" i="3"/>
  <c r="B205" i="3"/>
  <c r="G204" i="3"/>
  <c r="N204" i="3" s="1"/>
  <c r="F204" i="3"/>
  <c r="E204" i="3"/>
  <c r="L204" i="3" s="1"/>
  <c r="D204" i="3"/>
  <c r="C204" i="3"/>
  <c r="B204" i="3"/>
  <c r="G203" i="3"/>
  <c r="N203" i="3" s="1"/>
  <c r="F203" i="3"/>
  <c r="E203" i="3"/>
  <c r="L203" i="3" s="1"/>
  <c r="D203" i="3"/>
  <c r="C203" i="3"/>
  <c r="B203" i="3"/>
  <c r="G202" i="3"/>
  <c r="N202" i="3" s="1"/>
  <c r="F202" i="3"/>
  <c r="E202" i="3"/>
  <c r="L202" i="3" s="1"/>
  <c r="D202" i="3"/>
  <c r="C202" i="3"/>
  <c r="B202" i="3"/>
  <c r="G201" i="3"/>
  <c r="N201" i="3" s="1"/>
  <c r="F201" i="3"/>
  <c r="E201" i="3"/>
  <c r="L201" i="3" s="1"/>
  <c r="D201" i="3"/>
  <c r="C201" i="3"/>
  <c r="B201" i="3"/>
  <c r="G200" i="3"/>
  <c r="N200" i="3" s="1"/>
  <c r="F200" i="3"/>
  <c r="E200" i="3"/>
  <c r="L200" i="3" s="1"/>
  <c r="D200" i="3"/>
  <c r="C200" i="3"/>
  <c r="B200" i="3"/>
  <c r="G199" i="3"/>
  <c r="N199" i="3" s="1"/>
  <c r="F199" i="3"/>
  <c r="E199" i="3"/>
  <c r="L199" i="3" s="1"/>
  <c r="D199" i="3"/>
  <c r="C199" i="3"/>
  <c r="B199" i="3"/>
  <c r="G198" i="3"/>
  <c r="N198" i="3" s="1"/>
  <c r="F198" i="3"/>
  <c r="E198" i="3"/>
  <c r="L198" i="3" s="1"/>
  <c r="D198" i="3"/>
  <c r="C198" i="3"/>
  <c r="B198" i="3"/>
  <c r="G197" i="3"/>
  <c r="N197" i="3" s="1"/>
  <c r="F197" i="3"/>
  <c r="E197" i="3"/>
  <c r="L197" i="3" s="1"/>
  <c r="D197" i="3"/>
  <c r="C197" i="3"/>
  <c r="B197" i="3"/>
  <c r="G196" i="3"/>
  <c r="N196" i="3" s="1"/>
  <c r="F196" i="3"/>
  <c r="E196" i="3"/>
  <c r="L196" i="3" s="1"/>
  <c r="D196" i="3"/>
  <c r="C196" i="3"/>
  <c r="B196" i="3"/>
  <c r="G195" i="3"/>
  <c r="N195" i="3" s="1"/>
  <c r="F195" i="3"/>
  <c r="E195" i="3"/>
  <c r="L195" i="3" s="1"/>
  <c r="D195" i="3"/>
  <c r="C195" i="3"/>
  <c r="B195" i="3"/>
  <c r="G194" i="3"/>
  <c r="N194" i="3" s="1"/>
  <c r="F194" i="3"/>
  <c r="E194" i="3"/>
  <c r="L194" i="3" s="1"/>
  <c r="D194" i="3"/>
  <c r="C194" i="3"/>
  <c r="B194" i="3"/>
  <c r="G193" i="3"/>
  <c r="N193" i="3" s="1"/>
  <c r="F193" i="3"/>
  <c r="E193" i="3"/>
  <c r="L193" i="3" s="1"/>
  <c r="D193" i="3"/>
  <c r="C193" i="3"/>
  <c r="B193" i="3"/>
  <c r="G192" i="3"/>
  <c r="N192" i="3" s="1"/>
  <c r="F192" i="3"/>
  <c r="E192" i="3"/>
  <c r="L192" i="3" s="1"/>
  <c r="D192" i="3"/>
  <c r="C192" i="3"/>
  <c r="B192" i="3"/>
  <c r="G191" i="3"/>
  <c r="N191" i="3" s="1"/>
  <c r="F191" i="3"/>
  <c r="E191" i="3"/>
  <c r="L191" i="3" s="1"/>
  <c r="D191" i="3"/>
  <c r="C191" i="3"/>
  <c r="B191" i="3"/>
  <c r="G190" i="3"/>
  <c r="N190" i="3" s="1"/>
  <c r="F190" i="3"/>
  <c r="E190" i="3"/>
  <c r="L190" i="3" s="1"/>
  <c r="D190" i="3"/>
  <c r="C190" i="3"/>
  <c r="B190" i="3"/>
  <c r="G189" i="3"/>
  <c r="N189" i="3" s="1"/>
  <c r="F189" i="3"/>
  <c r="E189" i="3"/>
  <c r="L189" i="3" s="1"/>
  <c r="D189" i="3"/>
  <c r="C189" i="3"/>
  <c r="B189" i="3"/>
  <c r="G188" i="3"/>
  <c r="N188" i="3" s="1"/>
  <c r="F188" i="3"/>
  <c r="E188" i="3"/>
  <c r="L188" i="3" s="1"/>
  <c r="D188" i="3"/>
  <c r="C188" i="3"/>
  <c r="B188" i="3"/>
  <c r="G187" i="3"/>
  <c r="N187" i="3" s="1"/>
  <c r="F187" i="3"/>
  <c r="E187" i="3"/>
  <c r="L187" i="3" s="1"/>
  <c r="D187" i="3"/>
  <c r="C187" i="3"/>
  <c r="B187" i="3"/>
  <c r="G186" i="3"/>
  <c r="N186" i="3" s="1"/>
  <c r="F186" i="3"/>
  <c r="E186" i="3"/>
  <c r="L186" i="3" s="1"/>
  <c r="D186" i="3"/>
  <c r="C186" i="3"/>
  <c r="B186" i="3"/>
  <c r="G185" i="3"/>
  <c r="N185" i="3" s="1"/>
  <c r="F185" i="3"/>
  <c r="E185" i="3"/>
  <c r="L185" i="3" s="1"/>
  <c r="D185" i="3"/>
  <c r="C185" i="3"/>
  <c r="B185" i="3"/>
  <c r="G184" i="3"/>
  <c r="N184" i="3" s="1"/>
  <c r="F184" i="3"/>
  <c r="E184" i="3"/>
  <c r="L184" i="3" s="1"/>
  <c r="D184" i="3"/>
  <c r="C184" i="3"/>
  <c r="B184" i="3"/>
  <c r="G183" i="3"/>
  <c r="N183" i="3" s="1"/>
  <c r="F183" i="3"/>
  <c r="E183" i="3"/>
  <c r="L183" i="3" s="1"/>
  <c r="D183" i="3"/>
  <c r="C183" i="3"/>
  <c r="B183" i="3"/>
  <c r="G182" i="3"/>
  <c r="N182" i="3" s="1"/>
  <c r="F182" i="3"/>
  <c r="E182" i="3"/>
  <c r="L182" i="3" s="1"/>
  <c r="D182" i="3"/>
  <c r="C182" i="3"/>
  <c r="B182" i="3"/>
  <c r="G181" i="3"/>
  <c r="N181" i="3" s="1"/>
  <c r="F181" i="3"/>
  <c r="E181" i="3"/>
  <c r="L181" i="3" s="1"/>
  <c r="D181" i="3"/>
  <c r="C181" i="3"/>
  <c r="B181" i="3"/>
  <c r="G180" i="3"/>
  <c r="N180" i="3" s="1"/>
  <c r="F180" i="3"/>
  <c r="E180" i="3"/>
  <c r="L180" i="3" s="1"/>
  <c r="D180" i="3"/>
  <c r="C180" i="3"/>
  <c r="B180" i="3"/>
  <c r="G179" i="3"/>
  <c r="N179" i="3" s="1"/>
  <c r="F179" i="3"/>
  <c r="E179" i="3"/>
  <c r="L179" i="3" s="1"/>
  <c r="D179" i="3"/>
  <c r="C179" i="3"/>
  <c r="B179" i="3"/>
  <c r="G178" i="3"/>
  <c r="N178" i="3" s="1"/>
  <c r="F178" i="3"/>
  <c r="E178" i="3"/>
  <c r="L178" i="3" s="1"/>
  <c r="D178" i="3"/>
  <c r="C178" i="3"/>
  <c r="B178" i="3"/>
  <c r="G177" i="3"/>
  <c r="N177" i="3" s="1"/>
  <c r="F177" i="3"/>
  <c r="E177" i="3"/>
  <c r="L177" i="3" s="1"/>
  <c r="D177" i="3"/>
  <c r="C177" i="3"/>
  <c r="B177" i="3"/>
  <c r="G176" i="3"/>
  <c r="N176" i="3" s="1"/>
  <c r="F176" i="3"/>
  <c r="E176" i="3"/>
  <c r="L176" i="3" s="1"/>
  <c r="D176" i="3"/>
  <c r="C176" i="3"/>
  <c r="B176" i="3"/>
  <c r="G175" i="3"/>
  <c r="N175" i="3" s="1"/>
  <c r="F175" i="3"/>
  <c r="E175" i="3"/>
  <c r="L175" i="3" s="1"/>
  <c r="D175" i="3"/>
  <c r="C175" i="3"/>
  <c r="B175" i="3"/>
  <c r="G174" i="3"/>
  <c r="N174" i="3" s="1"/>
  <c r="F174" i="3"/>
  <c r="E174" i="3"/>
  <c r="L174" i="3" s="1"/>
  <c r="D174" i="3"/>
  <c r="C174" i="3"/>
  <c r="B174" i="3"/>
  <c r="G173" i="3"/>
  <c r="N173" i="3" s="1"/>
  <c r="F173" i="3"/>
  <c r="E173" i="3"/>
  <c r="L173" i="3" s="1"/>
  <c r="D173" i="3"/>
  <c r="C173" i="3"/>
  <c r="B173" i="3"/>
  <c r="G172" i="3"/>
  <c r="N172" i="3" s="1"/>
  <c r="F172" i="3"/>
  <c r="E172" i="3"/>
  <c r="L172" i="3" s="1"/>
  <c r="D172" i="3"/>
  <c r="C172" i="3"/>
  <c r="B172" i="3"/>
  <c r="G171" i="3"/>
  <c r="N171" i="3" s="1"/>
  <c r="F171" i="3"/>
  <c r="E171" i="3"/>
  <c r="L171" i="3" s="1"/>
  <c r="D171" i="3"/>
  <c r="C171" i="3"/>
  <c r="B171" i="3"/>
  <c r="G170" i="3"/>
  <c r="N170" i="3" s="1"/>
  <c r="F170" i="3"/>
  <c r="E170" i="3"/>
  <c r="L170" i="3" s="1"/>
  <c r="D170" i="3"/>
  <c r="C170" i="3"/>
  <c r="B170" i="3"/>
  <c r="G169" i="3"/>
  <c r="N169" i="3" s="1"/>
  <c r="F169" i="3"/>
  <c r="E169" i="3"/>
  <c r="L169" i="3" s="1"/>
  <c r="D169" i="3"/>
  <c r="C169" i="3"/>
  <c r="B169" i="3"/>
  <c r="G168" i="3"/>
  <c r="N168" i="3" s="1"/>
  <c r="F168" i="3"/>
  <c r="E168" i="3"/>
  <c r="L168" i="3" s="1"/>
  <c r="D168" i="3"/>
  <c r="C168" i="3"/>
  <c r="B168" i="3"/>
  <c r="G167" i="3"/>
  <c r="N167" i="3" s="1"/>
  <c r="F167" i="3"/>
  <c r="E167" i="3"/>
  <c r="L167" i="3" s="1"/>
  <c r="D167" i="3"/>
  <c r="C167" i="3"/>
  <c r="B167" i="3"/>
  <c r="G166" i="3"/>
  <c r="N166" i="3" s="1"/>
  <c r="F166" i="3"/>
  <c r="E166" i="3"/>
  <c r="L166" i="3" s="1"/>
  <c r="D166" i="3"/>
  <c r="C166" i="3"/>
  <c r="B166" i="3"/>
  <c r="G165" i="3"/>
  <c r="N165" i="3" s="1"/>
  <c r="F165" i="3"/>
  <c r="E165" i="3"/>
  <c r="L165" i="3" s="1"/>
  <c r="D165" i="3"/>
  <c r="C165" i="3"/>
  <c r="B165" i="3"/>
  <c r="G164" i="3"/>
  <c r="N164" i="3" s="1"/>
  <c r="F164" i="3"/>
  <c r="E164" i="3"/>
  <c r="L164" i="3" s="1"/>
  <c r="D164" i="3"/>
  <c r="C164" i="3"/>
  <c r="B164" i="3"/>
  <c r="G163" i="3"/>
  <c r="N163" i="3" s="1"/>
  <c r="F163" i="3"/>
  <c r="E163" i="3"/>
  <c r="L163" i="3" s="1"/>
  <c r="D163" i="3"/>
  <c r="C163" i="3"/>
  <c r="B163" i="3"/>
  <c r="G162" i="3"/>
  <c r="N162" i="3" s="1"/>
  <c r="F162" i="3"/>
  <c r="E162" i="3"/>
  <c r="L162" i="3" s="1"/>
  <c r="D162" i="3"/>
  <c r="C162" i="3"/>
  <c r="B162" i="3"/>
  <c r="G161" i="3"/>
  <c r="N161" i="3" s="1"/>
  <c r="F161" i="3"/>
  <c r="E161" i="3"/>
  <c r="L161" i="3" s="1"/>
  <c r="D161" i="3"/>
  <c r="C161" i="3"/>
  <c r="B161" i="3"/>
  <c r="G160" i="3"/>
  <c r="N160" i="3" s="1"/>
  <c r="F160" i="3"/>
  <c r="E160" i="3"/>
  <c r="L160" i="3" s="1"/>
  <c r="D160" i="3"/>
  <c r="C160" i="3"/>
  <c r="B160" i="3"/>
  <c r="G159" i="3"/>
  <c r="N159" i="3" s="1"/>
  <c r="F159" i="3"/>
  <c r="E159" i="3"/>
  <c r="L159" i="3" s="1"/>
  <c r="D159" i="3"/>
  <c r="C159" i="3"/>
  <c r="B159" i="3"/>
  <c r="G158" i="3"/>
  <c r="N158" i="3" s="1"/>
  <c r="F158" i="3"/>
  <c r="E158" i="3"/>
  <c r="L158" i="3" s="1"/>
  <c r="D158" i="3"/>
  <c r="C158" i="3"/>
  <c r="B158" i="3"/>
  <c r="G157" i="3"/>
  <c r="N157" i="3" s="1"/>
  <c r="F157" i="3"/>
  <c r="E157" i="3"/>
  <c r="L157" i="3" s="1"/>
  <c r="D157" i="3"/>
  <c r="C157" i="3"/>
  <c r="B157" i="3"/>
  <c r="G156" i="3"/>
  <c r="N156" i="3" s="1"/>
  <c r="F156" i="3"/>
  <c r="E156" i="3"/>
  <c r="L156" i="3" s="1"/>
  <c r="D156" i="3"/>
  <c r="C156" i="3"/>
  <c r="B156" i="3"/>
  <c r="G155" i="3"/>
  <c r="N155" i="3" s="1"/>
  <c r="F155" i="3"/>
  <c r="E155" i="3"/>
  <c r="L155" i="3" s="1"/>
  <c r="D155" i="3"/>
  <c r="C155" i="3"/>
  <c r="B155" i="3"/>
  <c r="G154" i="3"/>
  <c r="N154" i="3" s="1"/>
  <c r="F154" i="3"/>
  <c r="E154" i="3"/>
  <c r="L154" i="3" s="1"/>
  <c r="D154" i="3"/>
  <c r="C154" i="3"/>
  <c r="B154" i="3"/>
  <c r="G153" i="3"/>
  <c r="N153" i="3" s="1"/>
  <c r="F153" i="3"/>
  <c r="E153" i="3"/>
  <c r="L153" i="3" s="1"/>
  <c r="D153" i="3"/>
  <c r="C153" i="3"/>
  <c r="B153" i="3"/>
  <c r="G152" i="3"/>
  <c r="N152" i="3" s="1"/>
  <c r="F152" i="3"/>
  <c r="E152" i="3"/>
  <c r="L152" i="3" s="1"/>
  <c r="D152" i="3"/>
  <c r="C152" i="3"/>
  <c r="B152" i="3"/>
  <c r="G151" i="3"/>
  <c r="N151" i="3" s="1"/>
  <c r="F151" i="3"/>
  <c r="E151" i="3"/>
  <c r="L151" i="3" s="1"/>
  <c r="D151" i="3"/>
  <c r="C151" i="3"/>
  <c r="B151" i="3"/>
  <c r="G150" i="3"/>
  <c r="N150" i="3" s="1"/>
  <c r="F150" i="3"/>
  <c r="E150" i="3"/>
  <c r="L150" i="3" s="1"/>
  <c r="D150" i="3"/>
  <c r="C150" i="3"/>
  <c r="B150" i="3"/>
  <c r="G149" i="3"/>
  <c r="N149" i="3" s="1"/>
  <c r="F149" i="3"/>
  <c r="E149" i="3"/>
  <c r="L149" i="3" s="1"/>
  <c r="D149" i="3"/>
  <c r="C149" i="3"/>
  <c r="B149" i="3"/>
  <c r="G148" i="3"/>
  <c r="N148" i="3" s="1"/>
  <c r="F148" i="3"/>
  <c r="E148" i="3"/>
  <c r="L148" i="3" s="1"/>
  <c r="D148" i="3"/>
  <c r="C148" i="3"/>
  <c r="B148" i="3"/>
  <c r="G147" i="3"/>
  <c r="N147" i="3" s="1"/>
  <c r="F147" i="3"/>
  <c r="E147" i="3"/>
  <c r="L147" i="3" s="1"/>
  <c r="D147" i="3"/>
  <c r="C147" i="3"/>
  <c r="B147" i="3"/>
  <c r="G146" i="3"/>
  <c r="N146" i="3" s="1"/>
  <c r="F146" i="3"/>
  <c r="E146" i="3"/>
  <c r="L146" i="3" s="1"/>
  <c r="D146" i="3"/>
  <c r="C146" i="3"/>
  <c r="B146" i="3"/>
  <c r="G145" i="3"/>
  <c r="N145" i="3" s="1"/>
  <c r="F145" i="3"/>
  <c r="E145" i="3"/>
  <c r="L145" i="3" s="1"/>
  <c r="D145" i="3"/>
  <c r="C145" i="3"/>
  <c r="B145" i="3"/>
  <c r="G144" i="3"/>
  <c r="N144" i="3" s="1"/>
  <c r="F144" i="3"/>
  <c r="E144" i="3"/>
  <c r="L144" i="3" s="1"/>
  <c r="D144" i="3"/>
  <c r="C144" i="3"/>
  <c r="B144" i="3"/>
  <c r="G143" i="3"/>
  <c r="N143" i="3" s="1"/>
  <c r="F143" i="3"/>
  <c r="E143" i="3"/>
  <c r="L143" i="3" s="1"/>
  <c r="D143" i="3"/>
  <c r="C143" i="3"/>
  <c r="B143" i="3"/>
  <c r="G142" i="3"/>
  <c r="N142" i="3" s="1"/>
  <c r="F142" i="3"/>
  <c r="E142" i="3"/>
  <c r="L142" i="3" s="1"/>
  <c r="D142" i="3"/>
  <c r="C142" i="3"/>
  <c r="B142" i="3"/>
  <c r="G141" i="3"/>
  <c r="N141" i="3" s="1"/>
  <c r="F141" i="3"/>
  <c r="E141" i="3"/>
  <c r="L141" i="3" s="1"/>
  <c r="D141" i="3"/>
  <c r="C141" i="3"/>
  <c r="B141" i="3"/>
  <c r="G140" i="3"/>
  <c r="N140" i="3" s="1"/>
  <c r="F140" i="3"/>
  <c r="E140" i="3"/>
  <c r="L140" i="3" s="1"/>
  <c r="D140" i="3"/>
  <c r="C140" i="3"/>
  <c r="B140" i="3"/>
  <c r="G139" i="3"/>
  <c r="N139" i="3" s="1"/>
  <c r="F139" i="3"/>
  <c r="E139" i="3"/>
  <c r="L139" i="3" s="1"/>
  <c r="D139" i="3"/>
  <c r="C139" i="3"/>
  <c r="B139" i="3"/>
  <c r="G138" i="3"/>
  <c r="N138" i="3" s="1"/>
  <c r="F138" i="3"/>
  <c r="E138" i="3"/>
  <c r="L138" i="3" s="1"/>
  <c r="D138" i="3"/>
  <c r="C138" i="3"/>
  <c r="B138" i="3"/>
  <c r="G137" i="3"/>
  <c r="N137" i="3" s="1"/>
  <c r="F137" i="3"/>
  <c r="E137" i="3"/>
  <c r="L137" i="3" s="1"/>
  <c r="D137" i="3"/>
  <c r="C137" i="3"/>
  <c r="B137" i="3"/>
  <c r="G136" i="3"/>
  <c r="N136" i="3" s="1"/>
  <c r="F136" i="3"/>
  <c r="E136" i="3"/>
  <c r="L136" i="3" s="1"/>
  <c r="D136" i="3"/>
  <c r="C136" i="3"/>
  <c r="B136" i="3"/>
  <c r="G135" i="3"/>
  <c r="N135" i="3" s="1"/>
  <c r="F135" i="3"/>
  <c r="E135" i="3"/>
  <c r="L135" i="3" s="1"/>
  <c r="D135" i="3"/>
  <c r="C135" i="3"/>
  <c r="B135" i="3"/>
  <c r="G134" i="3"/>
  <c r="N134" i="3" s="1"/>
  <c r="F134" i="3"/>
  <c r="E134" i="3"/>
  <c r="L134" i="3" s="1"/>
  <c r="D134" i="3"/>
  <c r="C134" i="3"/>
  <c r="B134" i="3"/>
  <c r="G133" i="3"/>
  <c r="N133" i="3" s="1"/>
  <c r="F133" i="3"/>
  <c r="E133" i="3"/>
  <c r="L133" i="3" s="1"/>
  <c r="D133" i="3"/>
  <c r="C133" i="3"/>
  <c r="B133" i="3"/>
  <c r="G132" i="3"/>
  <c r="N132" i="3" s="1"/>
  <c r="F132" i="3"/>
  <c r="E132" i="3"/>
  <c r="L132" i="3" s="1"/>
  <c r="D132" i="3"/>
  <c r="C132" i="3"/>
  <c r="B132" i="3"/>
  <c r="G131" i="3"/>
  <c r="N131" i="3" s="1"/>
  <c r="F131" i="3"/>
  <c r="E131" i="3"/>
  <c r="L131" i="3" s="1"/>
  <c r="D131" i="3"/>
  <c r="C131" i="3"/>
  <c r="B131" i="3"/>
  <c r="G130" i="3"/>
  <c r="N130" i="3" s="1"/>
  <c r="F130" i="3"/>
  <c r="E130" i="3"/>
  <c r="L130" i="3" s="1"/>
  <c r="D130" i="3"/>
  <c r="C130" i="3"/>
  <c r="B130" i="3"/>
  <c r="G129" i="3"/>
  <c r="N129" i="3" s="1"/>
  <c r="F129" i="3"/>
  <c r="E129" i="3"/>
  <c r="L129" i="3" s="1"/>
  <c r="D129" i="3"/>
  <c r="C129" i="3"/>
  <c r="B129" i="3"/>
  <c r="G128" i="3"/>
  <c r="N128" i="3" s="1"/>
  <c r="F128" i="3"/>
  <c r="E128" i="3"/>
  <c r="L128" i="3" s="1"/>
  <c r="D128" i="3"/>
  <c r="C128" i="3"/>
  <c r="B128" i="3"/>
  <c r="G127" i="3"/>
  <c r="N127" i="3" s="1"/>
  <c r="F127" i="3"/>
  <c r="E127" i="3"/>
  <c r="L127" i="3" s="1"/>
  <c r="D127" i="3"/>
  <c r="C127" i="3"/>
  <c r="B127" i="3"/>
  <c r="G126" i="3"/>
  <c r="N126" i="3" s="1"/>
  <c r="F126" i="3"/>
  <c r="E126" i="3"/>
  <c r="L126" i="3" s="1"/>
  <c r="D126" i="3"/>
  <c r="C126" i="3"/>
  <c r="B126" i="3"/>
  <c r="G125" i="3"/>
  <c r="N125" i="3" s="1"/>
  <c r="F125" i="3"/>
  <c r="E125" i="3"/>
  <c r="L125" i="3" s="1"/>
  <c r="D125" i="3"/>
  <c r="C125" i="3"/>
  <c r="B125" i="3"/>
  <c r="G124" i="3"/>
  <c r="N124" i="3" s="1"/>
  <c r="F124" i="3"/>
  <c r="E124" i="3"/>
  <c r="L124" i="3" s="1"/>
  <c r="D124" i="3"/>
  <c r="C124" i="3"/>
  <c r="B124" i="3"/>
  <c r="G123" i="3"/>
  <c r="N123" i="3" s="1"/>
  <c r="F123" i="3"/>
  <c r="E123" i="3"/>
  <c r="L123" i="3" s="1"/>
  <c r="D123" i="3"/>
  <c r="C123" i="3"/>
  <c r="B123" i="3"/>
  <c r="G122" i="3"/>
  <c r="N122" i="3" s="1"/>
  <c r="F122" i="3"/>
  <c r="E122" i="3"/>
  <c r="L122" i="3" s="1"/>
  <c r="D122" i="3"/>
  <c r="C122" i="3"/>
  <c r="B122" i="3"/>
  <c r="G121" i="3"/>
  <c r="N121" i="3" s="1"/>
  <c r="F121" i="3"/>
  <c r="E121" i="3"/>
  <c r="L121" i="3" s="1"/>
  <c r="D121" i="3"/>
  <c r="C121" i="3"/>
  <c r="B121" i="3"/>
  <c r="G120" i="3"/>
  <c r="N120" i="3" s="1"/>
  <c r="F120" i="3"/>
  <c r="E120" i="3"/>
  <c r="L120" i="3" s="1"/>
  <c r="D120" i="3"/>
  <c r="C120" i="3"/>
  <c r="B120" i="3"/>
  <c r="G119" i="3"/>
  <c r="N119" i="3" s="1"/>
  <c r="F119" i="3"/>
  <c r="E119" i="3"/>
  <c r="L119" i="3" s="1"/>
  <c r="D119" i="3"/>
  <c r="C119" i="3"/>
  <c r="B119" i="3"/>
  <c r="G118" i="3"/>
  <c r="N118" i="3" s="1"/>
  <c r="F118" i="3"/>
  <c r="E118" i="3"/>
  <c r="L118" i="3" s="1"/>
  <c r="D118" i="3"/>
  <c r="C118" i="3"/>
  <c r="B118" i="3"/>
  <c r="G117" i="3"/>
  <c r="N117" i="3" s="1"/>
  <c r="F117" i="3"/>
  <c r="E117" i="3"/>
  <c r="L117" i="3" s="1"/>
  <c r="D117" i="3"/>
  <c r="C117" i="3"/>
  <c r="B117" i="3"/>
  <c r="G116" i="3"/>
  <c r="N116" i="3" s="1"/>
  <c r="F116" i="3"/>
  <c r="E116" i="3"/>
  <c r="L116" i="3" s="1"/>
  <c r="D116" i="3"/>
  <c r="C116" i="3"/>
  <c r="B116" i="3"/>
  <c r="G115" i="3"/>
  <c r="N115" i="3" s="1"/>
  <c r="F115" i="3"/>
  <c r="E115" i="3"/>
  <c r="L115" i="3" s="1"/>
  <c r="D115" i="3"/>
  <c r="C115" i="3"/>
  <c r="B115" i="3"/>
  <c r="G114" i="3"/>
  <c r="N114" i="3" s="1"/>
  <c r="F114" i="3"/>
  <c r="E114" i="3"/>
  <c r="L114" i="3" s="1"/>
  <c r="D114" i="3"/>
  <c r="C114" i="3"/>
  <c r="B114" i="3"/>
  <c r="G113" i="3"/>
  <c r="N113" i="3" s="1"/>
  <c r="F113" i="3"/>
  <c r="E113" i="3"/>
  <c r="L113" i="3" s="1"/>
  <c r="D113" i="3"/>
  <c r="C113" i="3"/>
  <c r="B113" i="3"/>
  <c r="G112" i="3"/>
  <c r="N112" i="3" s="1"/>
  <c r="F112" i="3"/>
  <c r="E112" i="3"/>
  <c r="L112" i="3" s="1"/>
  <c r="D112" i="3"/>
  <c r="C112" i="3"/>
  <c r="B112" i="3"/>
  <c r="G111" i="3"/>
  <c r="N111" i="3" s="1"/>
  <c r="F111" i="3"/>
  <c r="E111" i="3"/>
  <c r="L111" i="3" s="1"/>
  <c r="D111" i="3"/>
  <c r="C111" i="3"/>
  <c r="B111" i="3"/>
  <c r="G110" i="3"/>
  <c r="N110" i="3" s="1"/>
  <c r="F110" i="3"/>
  <c r="E110" i="3"/>
  <c r="L110" i="3" s="1"/>
  <c r="D110" i="3"/>
  <c r="C110" i="3"/>
  <c r="B110" i="3"/>
  <c r="G109" i="3"/>
  <c r="N109" i="3" s="1"/>
  <c r="F109" i="3"/>
  <c r="E109" i="3"/>
  <c r="L109" i="3" s="1"/>
  <c r="D109" i="3"/>
  <c r="C109" i="3"/>
  <c r="B109" i="3"/>
  <c r="G108" i="3"/>
  <c r="N108" i="3" s="1"/>
  <c r="F108" i="3"/>
  <c r="E108" i="3"/>
  <c r="L108" i="3" s="1"/>
  <c r="D108" i="3"/>
  <c r="C108" i="3"/>
  <c r="B108" i="3"/>
  <c r="G107" i="3"/>
  <c r="N107" i="3" s="1"/>
  <c r="F107" i="3"/>
  <c r="E107" i="3"/>
  <c r="L107" i="3" s="1"/>
  <c r="D107" i="3"/>
  <c r="C107" i="3"/>
  <c r="B107" i="3"/>
  <c r="G106" i="3"/>
  <c r="N106" i="3" s="1"/>
  <c r="F106" i="3"/>
  <c r="E106" i="3"/>
  <c r="L106" i="3" s="1"/>
  <c r="D106" i="3"/>
  <c r="C106" i="3"/>
  <c r="B106" i="3"/>
  <c r="G105" i="3"/>
  <c r="N105" i="3" s="1"/>
  <c r="F105" i="3"/>
  <c r="E105" i="3"/>
  <c r="L105" i="3" s="1"/>
  <c r="D105" i="3"/>
  <c r="C105" i="3"/>
  <c r="B105" i="3"/>
  <c r="G104" i="3"/>
  <c r="N104" i="3" s="1"/>
  <c r="F104" i="3"/>
  <c r="E104" i="3"/>
  <c r="L104" i="3" s="1"/>
  <c r="D104" i="3"/>
  <c r="C104" i="3"/>
  <c r="B104" i="3"/>
  <c r="G103" i="3"/>
  <c r="N103" i="3" s="1"/>
  <c r="F103" i="3"/>
  <c r="E103" i="3"/>
  <c r="L103" i="3" s="1"/>
  <c r="D103" i="3"/>
  <c r="C103" i="3"/>
  <c r="B103" i="3"/>
  <c r="G102" i="3"/>
  <c r="N102" i="3" s="1"/>
  <c r="F102" i="3"/>
  <c r="E102" i="3"/>
  <c r="L102" i="3" s="1"/>
  <c r="D102" i="3"/>
  <c r="C102" i="3"/>
  <c r="B102" i="3"/>
  <c r="G101" i="3"/>
  <c r="N101" i="3" s="1"/>
  <c r="F101" i="3"/>
  <c r="E101" i="3"/>
  <c r="L101" i="3" s="1"/>
  <c r="D101" i="3"/>
  <c r="C101" i="3"/>
  <c r="B101" i="3"/>
  <c r="G100" i="3"/>
  <c r="N100" i="3" s="1"/>
  <c r="F100" i="3"/>
  <c r="E100" i="3"/>
  <c r="L100" i="3" s="1"/>
  <c r="D100" i="3"/>
  <c r="C100" i="3"/>
  <c r="B100" i="3"/>
  <c r="G99" i="3"/>
  <c r="N99" i="3" s="1"/>
  <c r="F99" i="3"/>
  <c r="E99" i="3"/>
  <c r="L99" i="3" s="1"/>
  <c r="D99" i="3"/>
  <c r="C99" i="3"/>
  <c r="B99" i="3"/>
  <c r="G98" i="3"/>
  <c r="N98" i="3" s="1"/>
  <c r="F98" i="3"/>
  <c r="E98" i="3"/>
  <c r="L98" i="3" s="1"/>
  <c r="D98" i="3"/>
  <c r="C98" i="3"/>
  <c r="B98" i="3"/>
  <c r="G97" i="3"/>
  <c r="N97" i="3" s="1"/>
  <c r="F97" i="3"/>
  <c r="E97" i="3"/>
  <c r="L97" i="3" s="1"/>
  <c r="D97" i="3"/>
  <c r="C97" i="3"/>
  <c r="B97" i="3"/>
  <c r="G96" i="3"/>
  <c r="N96" i="3" s="1"/>
  <c r="F96" i="3"/>
  <c r="E96" i="3"/>
  <c r="L96" i="3" s="1"/>
  <c r="D96" i="3"/>
  <c r="C96" i="3"/>
  <c r="B96" i="3"/>
  <c r="G95" i="3"/>
  <c r="N95" i="3" s="1"/>
  <c r="F95" i="3"/>
  <c r="E95" i="3"/>
  <c r="L95" i="3" s="1"/>
  <c r="D95" i="3"/>
  <c r="C95" i="3"/>
  <c r="B95" i="3"/>
  <c r="G94" i="3"/>
  <c r="N94" i="3" s="1"/>
  <c r="F94" i="3"/>
  <c r="E94" i="3"/>
  <c r="L94" i="3" s="1"/>
  <c r="D94" i="3"/>
  <c r="C94" i="3"/>
  <c r="B94" i="3"/>
  <c r="G93" i="3"/>
  <c r="N93" i="3" s="1"/>
  <c r="F93" i="3"/>
  <c r="E93" i="3"/>
  <c r="L93" i="3" s="1"/>
  <c r="D93" i="3"/>
  <c r="C93" i="3"/>
  <c r="B93" i="3"/>
  <c r="G92" i="3"/>
  <c r="N92" i="3" s="1"/>
  <c r="F92" i="3"/>
  <c r="E92" i="3"/>
  <c r="L92" i="3" s="1"/>
  <c r="D92" i="3"/>
  <c r="C92" i="3"/>
  <c r="B92" i="3"/>
  <c r="G91" i="3"/>
  <c r="N91" i="3" s="1"/>
  <c r="F91" i="3"/>
  <c r="E91" i="3"/>
  <c r="L91" i="3" s="1"/>
  <c r="D91" i="3"/>
  <c r="C91" i="3"/>
  <c r="B91" i="3"/>
  <c r="G90" i="3"/>
  <c r="N90" i="3" s="1"/>
  <c r="F90" i="3"/>
  <c r="E90" i="3"/>
  <c r="L90" i="3" s="1"/>
  <c r="D90" i="3"/>
  <c r="C90" i="3"/>
  <c r="B90" i="3"/>
  <c r="G89" i="3"/>
  <c r="N89" i="3" s="1"/>
  <c r="F89" i="3"/>
  <c r="E89" i="3"/>
  <c r="L89" i="3" s="1"/>
  <c r="D89" i="3"/>
  <c r="C89" i="3"/>
  <c r="B89" i="3"/>
  <c r="G88" i="3"/>
  <c r="N88" i="3" s="1"/>
  <c r="F88" i="3"/>
  <c r="E88" i="3"/>
  <c r="L88" i="3" s="1"/>
  <c r="D88" i="3"/>
  <c r="C88" i="3"/>
  <c r="B88" i="3"/>
  <c r="G87" i="3"/>
  <c r="N87" i="3" s="1"/>
  <c r="F87" i="3"/>
  <c r="E87" i="3"/>
  <c r="L87" i="3" s="1"/>
  <c r="D87" i="3"/>
  <c r="C87" i="3"/>
  <c r="B87" i="3"/>
  <c r="G86" i="3"/>
  <c r="N86" i="3" s="1"/>
  <c r="F86" i="3"/>
  <c r="E86" i="3"/>
  <c r="L86" i="3" s="1"/>
  <c r="D86" i="3"/>
  <c r="C86" i="3"/>
  <c r="B86" i="3"/>
  <c r="G85" i="3"/>
  <c r="N85" i="3" s="1"/>
  <c r="F85" i="3"/>
  <c r="E85" i="3"/>
  <c r="L85" i="3" s="1"/>
  <c r="D85" i="3"/>
  <c r="C85" i="3"/>
  <c r="B85" i="3"/>
  <c r="G84" i="3"/>
  <c r="N84" i="3" s="1"/>
  <c r="F84" i="3"/>
  <c r="E84" i="3"/>
  <c r="L84" i="3" s="1"/>
  <c r="D84" i="3"/>
  <c r="C84" i="3"/>
  <c r="B84" i="3"/>
  <c r="G83" i="3"/>
  <c r="N83" i="3" s="1"/>
  <c r="F83" i="3"/>
  <c r="E83" i="3"/>
  <c r="L83" i="3" s="1"/>
  <c r="D83" i="3"/>
  <c r="C83" i="3"/>
  <c r="B83" i="3"/>
  <c r="G82" i="3"/>
  <c r="N82" i="3" s="1"/>
  <c r="F82" i="3"/>
  <c r="E82" i="3"/>
  <c r="L82" i="3" s="1"/>
  <c r="D82" i="3"/>
  <c r="C82" i="3"/>
  <c r="B82" i="3"/>
  <c r="G81" i="3"/>
  <c r="N81" i="3" s="1"/>
  <c r="F81" i="3"/>
  <c r="E81" i="3"/>
  <c r="L81" i="3" s="1"/>
  <c r="D81" i="3"/>
  <c r="C81" i="3"/>
  <c r="B81" i="3"/>
  <c r="G80" i="3"/>
  <c r="N80" i="3" s="1"/>
  <c r="F80" i="3"/>
  <c r="E80" i="3"/>
  <c r="L80" i="3" s="1"/>
  <c r="D80" i="3"/>
  <c r="C80" i="3"/>
  <c r="B80" i="3"/>
  <c r="G79" i="3"/>
  <c r="N79" i="3" s="1"/>
  <c r="F79" i="3"/>
  <c r="E79" i="3"/>
  <c r="L79" i="3" s="1"/>
  <c r="D79" i="3"/>
  <c r="C79" i="3"/>
  <c r="B79" i="3"/>
  <c r="G78" i="3"/>
  <c r="N78" i="3" s="1"/>
  <c r="F78" i="3"/>
  <c r="E78" i="3"/>
  <c r="L78" i="3" s="1"/>
  <c r="D78" i="3"/>
  <c r="C78" i="3"/>
  <c r="B78" i="3"/>
  <c r="G77" i="3"/>
  <c r="N77" i="3" s="1"/>
  <c r="F77" i="3"/>
  <c r="E77" i="3"/>
  <c r="L77" i="3" s="1"/>
  <c r="D77" i="3"/>
  <c r="C77" i="3"/>
  <c r="B77" i="3"/>
  <c r="G76" i="3"/>
  <c r="N76" i="3" s="1"/>
  <c r="F76" i="3"/>
  <c r="E76" i="3"/>
  <c r="L76" i="3" s="1"/>
  <c r="D76" i="3"/>
  <c r="C76" i="3"/>
  <c r="B76" i="3"/>
  <c r="G75" i="3"/>
  <c r="N75" i="3" s="1"/>
  <c r="F75" i="3"/>
  <c r="E75" i="3"/>
  <c r="L75" i="3" s="1"/>
  <c r="D75" i="3"/>
  <c r="C75" i="3"/>
  <c r="B75" i="3"/>
  <c r="G74" i="3"/>
  <c r="N74" i="3" s="1"/>
  <c r="F74" i="3"/>
  <c r="E74" i="3"/>
  <c r="L74" i="3" s="1"/>
  <c r="D74" i="3"/>
  <c r="C74" i="3"/>
  <c r="B74" i="3"/>
  <c r="G73" i="3"/>
  <c r="N73" i="3" s="1"/>
  <c r="F73" i="3"/>
  <c r="E73" i="3"/>
  <c r="L73" i="3" s="1"/>
  <c r="D73" i="3"/>
  <c r="C73" i="3"/>
  <c r="B73" i="3"/>
  <c r="G72" i="3"/>
  <c r="N72" i="3" s="1"/>
  <c r="F72" i="3"/>
  <c r="E72" i="3"/>
  <c r="L72" i="3" s="1"/>
  <c r="D72" i="3"/>
  <c r="C72" i="3"/>
  <c r="B72" i="3"/>
  <c r="G71" i="3"/>
  <c r="N71" i="3" s="1"/>
  <c r="F71" i="3"/>
  <c r="E71" i="3"/>
  <c r="L71" i="3" s="1"/>
  <c r="D71" i="3"/>
  <c r="C71" i="3"/>
  <c r="B71" i="3"/>
  <c r="G70" i="3"/>
  <c r="N70" i="3" s="1"/>
  <c r="F70" i="3"/>
  <c r="E70" i="3"/>
  <c r="L70" i="3" s="1"/>
  <c r="D70" i="3"/>
  <c r="C70" i="3"/>
  <c r="B70" i="3"/>
  <c r="G69" i="3"/>
  <c r="N69" i="3" s="1"/>
  <c r="F69" i="3"/>
  <c r="E69" i="3"/>
  <c r="L69" i="3" s="1"/>
  <c r="D69" i="3"/>
  <c r="C69" i="3"/>
  <c r="B69" i="3"/>
  <c r="G68" i="3"/>
  <c r="N68" i="3" s="1"/>
  <c r="F68" i="3"/>
  <c r="E68" i="3"/>
  <c r="L68" i="3" s="1"/>
  <c r="D68" i="3"/>
  <c r="C68" i="3"/>
  <c r="B68" i="3"/>
  <c r="G67" i="3"/>
  <c r="N67" i="3" s="1"/>
  <c r="F67" i="3"/>
  <c r="E67" i="3"/>
  <c r="L67" i="3" s="1"/>
  <c r="D67" i="3"/>
  <c r="C67" i="3"/>
  <c r="B67" i="3"/>
  <c r="G66" i="3"/>
  <c r="N66" i="3" s="1"/>
  <c r="F66" i="3"/>
  <c r="E66" i="3"/>
  <c r="L66" i="3" s="1"/>
  <c r="D66" i="3"/>
  <c r="C66" i="3"/>
  <c r="B66" i="3"/>
  <c r="G65" i="3"/>
  <c r="N65" i="3" s="1"/>
  <c r="F65" i="3"/>
  <c r="E65" i="3"/>
  <c r="L65" i="3" s="1"/>
  <c r="D65" i="3"/>
  <c r="C65" i="3"/>
  <c r="B65" i="3"/>
  <c r="G64" i="3"/>
  <c r="N64" i="3" s="1"/>
  <c r="F64" i="3"/>
  <c r="E64" i="3"/>
  <c r="L64" i="3" s="1"/>
  <c r="D64" i="3"/>
  <c r="C64" i="3"/>
  <c r="B64" i="3"/>
  <c r="G63" i="3"/>
  <c r="N63" i="3" s="1"/>
  <c r="F63" i="3"/>
  <c r="E63" i="3"/>
  <c r="L63" i="3" s="1"/>
  <c r="D63" i="3"/>
  <c r="C63" i="3"/>
  <c r="B63" i="3"/>
  <c r="G62" i="3"/>
  <c r="N62" i="3" s="1"/>
  <c r="F62" i="3"/>
  <c r="E62" i="3"/>
  <c r="L62" i="3" s="1"/>
  <c r="D62" i="3"/>
  <c r="C62" i="3"/>
  <c r="B62" i="3"/>
  <c r="G61" i="3"/>
  <c r="N61" i="3" s="1"/>
  <c r="F61" i="3"/>
  <c r="E61" i="3"/>
  <c r="L61" i="3" s="1"/>
  <c r="D61" i="3"/>
  <c r="C61" i="3"/>
  <c r="B61" i="3"/>
  <c r="G60" i="3"/>
  <c r="N60" i="3" s="1"/>
  <c r="F60" i="3"/>
  <c r="E60" i="3"/>
  <c r="L60" i="3" s="1"/>
  <c r="D60" i="3"/>
  <c r="C60" i="3"/>
  <c r="B60" i="3"/>
  <c r="G59" i="3"/>
  <c r="N59" i="3" s="1"/>
  <c r="F59" i="3"/>
  <c r="E59" i="3"/>
  <c r="L59" i="3" s="1"/>
  <c r="D59" i="3"/>
  <c r="C59" i="3"/>
  <c r="B59" i="3"/>
  <c r="G58" i="3"/>
  <c r="N58" i="3" s="1"/>
  <c r="F58" i="3"/>
  <c r="E58" i="3"/>
  <c r="L58" i="3" s="1"/>
  <c r="D58" i="3"/>
  <c r="C58" i="3"/>
  <c r="B58" i="3"/>
  <c r="G57" i="3"/>
  <c r="N57" i="3" s="1"/>
  <c r="F57" i="3"/>
  <c r="E57" i="3"/>
  <c r="L57" i="3" s="1"/>
  <c r="D57" i="3"/>
  <c r="C57" i="3"/>
  <c r="B57" i="3"/>
  <c r="G56" i="3"/>
  <c r="N56" i="3" s="1"/>
  <c r="F56" i="3"/>
  <c r="E56" i="3"/>
  <c r="L56" i="3" s="1"/>
  <c r="D56" i="3"/>
  <c r="C56" i="3"/>
  <c r="B56" i="3"/>
  <c r="G55" i="3"/>
  <c r="N55" i="3" s="1"/>
  <c r="F55" i="3"/>
  <c r="E55" i="3"/>
  <c r="L55" i="3" s="1"/>
  <c r="D55" i="3"/>
  <c r="C55" i="3"/>
  <c r="B55" i="3"/>
  <c r="G54" i="3"/>
  <c r="N54" i="3" s="1"/>
  <c r="F54" i="3"/>
  <c r="E54" i="3"/>
  <c r="L54" i="3" s="1"/>
  <c r="D54" i="3"/>
  <c r="C54" i="3"/>
  <c r="B54" i="3"/>
  <c r="G53" i="3"/>
  <c r="N53" i="3" s="1"/>
  <c r="F53" i="3"/>
  <c r="E53" i="3"/>
  <c r="L53" i="3" s="1"/>
  <c r="D53" i="3"/>
  <c r="C53" i="3"/>
  <c r="B53" i="3"/>
  <c r="G52" i="3"/>
  <c r="N52" i="3" s="1"/>
  <c r="F52" i="3"/>
  <c r="E52" i="3"/>
  <c r="L52" i="3" s="1"/>
  <c r="D52" i="3"/>
  <c r="C52" i="3"/>
  <c r="B52" i="3"/>
  <c r="G51" i="3"/>
  <c r="N51" i="3" s="1"/>
  <c r="F51" i="3"/>
  <c r="E51" i="3"/>
  <c r="L51" i="3" s="1"/>
  <c r="D51" i="3"/>
  <c r="C51" i="3"/>
  <c r="B51" i="3"/>
  <c r="G50" i="3"/>
  <c r="N50" i="3" s="1"/>
  <c r="F50" i="3"/>
  <c r="E50" i="3"/>
  <c r="L50" i="3" s="1"/>
  <c r="D50" i="3"/>
  <c r="C50" i="3"/>
  <c r="B50" i="3"/>
  <c r="G49" i="3"/>
  <c r="N49" i="3" s="1"/>
  <c r="F49" i="3"/>
  <c r="E49" i="3"/>
  <c r="L49" i="3" s="1"/>
  <c r="D49" i="3"/>
  <c r="C49" i="3"/>
  <c r="B49" i="3"/>
  <c r="G48" i="3"/>
  <c r="N48" i="3" s="1"/>
  <c r="F48" i="3"/>
  <c r="E48" i="3"/>
  <c r="L48" i="3" s="1"/>
  <c r="D48" i="3"/>
  <c r="C48" i="3"/>
  <c r="B48" i="3"/>
  <c r="G47" i="3"/>
  <c r="N47" i="3" s="1"/>
  <c r="F47" i="3"/>
  <c r="E47" i="3"/>
  <c r="L47" i="3" s="1"/>
  <c r="D47" i="3"/>
  <c r="C47" i="3"/>
  <c r="B47" i="3"/>
  <c r="G46" i="3"/>
  <c r="N46" i="3" s="1"/>
  <c r="F46" i="3"/>
  <c r="E46" i="3"/>
  <c r="L46" i="3" s="1"/>
  <c r="D46" i="3"/>
  <c r="C46" i="3"/>
  <c r="B46" i="3"/>
  <c r="G45" i="3"/>
  <c r="N45" i="3" s="1"/>
  <c r="F45" i="3"/>
  <c r="E45" i="3"/>
  <c r="L45" i="3" s="1"/>
  <c r="D45" i="3"/>
  <c r="C45" i="3"/>
  <c r="B45" i="3"/>
  <c r="G44" i="3"/>
  <c r="N44" i="3" s="1"/>
  <c r="F44" i="3"/>
  <c r="E44" i="3"/>
  <c r="L44" i="3" s="1"/>
  <c r="D44" i="3"/>
  <c r="C44" i="3"/>
  <c r="B44" i="3"/>
  <c r="G43" i="3"/>
  <c r="N43" i="3" s="1"/>
  <c r="F43" i="3"/>
  <c r="E43" i="3"/>
  <c r="L43" i="3" s="1"/>
  <c r="D43" i="3"/>
  <c r="C43" i="3"/>
  <c r="B43" i="3"/>
  <c r="G42" i="3"/>
  <c r="N42" i="3" s="1"/>
  <c r="F42" i="3"/>
  <c r="E42" i="3"/>
  <c r="L42" i="3" s="1"/>
  <c r="D42" i="3"/>
  <c r="C42" i="3"/>
  <c r="B42" i="3"/>
  <c r="G41" i="3"/>
  <c r="N41" i="3" s="1"/>
  <c r="F41" i="3"/>
  <c r="E41" i="3"/>
  <c r="L41" i="3" s="1"/>
  <c r="D41" i="3"/>
  <c r="C41" i="3"/>
  <c r="B41" i="3"/>
  <c r="G40" i="3"/>
  <c r="N40" i="3" s="1"/>
  <c r="F40" i="3"/>
  <c r="E40" i="3"/>
  <c r="L40" i="3" s="1"/>
  <c r="D40" i="3"/>
  <c r="C40" i="3"/>
  <c r="B40" i="3"/>
  <c r="G39" i="3"/>
  <c r="N39" i="3" s="1"/>
  <c r="F39" i="3"/>
  <c r="E39" i="3"/>
  <c r="L39" i="3" s="1"/>
  <c r="D39" i="3"/>
  <c r="C39" i="3"/>
  <c r="B39" i="3"/>
  <c r="G38" i="3"/>
  <c r="N38" i="3" s="1"/>
  <c r="F38" i="3"/>
  <c r="E38" i="3"/>
  <c r="L38" i="3" s="1"/>
  <c r="D38" i="3"/>
  <c r="C38" i="3"/>
  <c r="B38" i="3"/>
  <c r="G37" i="3"/>
  <c r="N37" i="3" s="1"/>
  <c r="F37" i="3"/>
  <c r="E37" i="3"/>
  <c r="L37" i="3" s="1"/>
  <c r="D37" i="3"/>
  <c r="C37" i="3"/>
  <c r="B37" i="3"/>
  <c r="G36" i="3"/>
  <c r="N36" i="3" s="1"/>
  <c r="F36" i="3"/>
  <c r="E36" i="3"/>
  <c r="L36" i="3" s="1"/>
  <c r="D36" i="3"/>
  <c r="C36" i="3"/>
  <c r="B36" i="3"/>
  <c r="G35" i="3"/>
  <c r="N35" i="3" s="1"/>
  <c r="F35" i="3"/>
  <c r="E35" i="3"/>
  <c r="L35" i="3" s="1"/>
  <c r="D35" i="3"/>
  <c r="C35" i="3"/>
  <c r="B35" i="3"/>
  <c r="G34" i="3"/>
  <c r="N34" i="3" s="1"/>
  <c r="F34" i="3"/>
  <c r="E34" i="3"/>
  <c r="L34" i="3" s="1"/>
  <c r="D34" i="3"/>
  <c r="C34" i="3"/>
  <c r="B34" i="3"/>
  <c r="G33" i="3"/>
  <c r="N33" i="3" s="1"/>
  <c r="F33" i="3"/>
  <c r="E33" i="3"/>
  <c r="L33" i="3" s="1"/>
  <c r="D33" i="3"/>
  <c r="C33" i="3"/>
  <c r="B33" i="3"/>
  <c r="G32" i="3"/>
  <c r="N32" i="3" s="1"/>
  <c r="F32" i="3"/>
  <c r="E32" i="3"/>
  <c r="L32" i="3" s="1"/>
  <c r="D32" i="3"/>
  <c r="C32" i="3"/>
  <c r="B32" i="3"/>
  <c r="G31" i="3"/>
  <c r="N31" i="3" s="1"/>
  <c r="F31" i="3"/>
  <c r="E31" i="3"/>
  <c r="L31" i="3" s="1"/>
  <c r="D31" i="3"/>
  <c r="C31" i="3"/>
  <c r="B31" i="3"/>
  <c r="G30" i="3"/>
  <c r="N30" i="3" s="1"/>
  <c r="F30" i="3"/>
  <c r="E30" i="3"/>
  <c r="L30" i="3" s="1"/>
  <c r="D30" i="3"/>
  <c r="C30" i="3"/>
  <c r="B30" i="3"/>
  <c r="G29" i="3"/>
  <c r="N29" i="3" s="1"/>
  <c r="F29" i="3"/>
  <c r="E29" i="3"/>
  <c r="L29" i="3" s="1"/>
  <c r="D29" i="3"/>
  <c r="C29" i="3"/>
  <c r="B29" i="3"/>
  <c r="G28" i="3"/>
  <c r="N28" i="3" s="1"/>
  <c r="F28" i="3"/>
  <c r="E28" i="3"/>
  <c r="L28" i="3" s="1"/>
  <c r="D28" i="3"/>
  <c r="C28" i="3"/>
  <c r="B28" i="3"/>
  <c r="G27" i="3"/>
  <c r="N27" i="3" s="1"/>
  <c r="F27" i="3"/>
  <c r="E27" i="3"/>
  <c r="L27" i="3" s="1"/>
  <c r="D27" i="3"/>
  <c r="C27" i="3"/>
  <c r="B27" i="3"/>
  <c r="G26" i="3"/>
  <c r="N26" i="3" s="1"/>
  <c r="F26" i="3"/>
  <c r="E26" i="3"/>
  <c r="L26" i="3" s="1"/>
  <c r="D26" i="3"/>
  <c r="C26" i="3"/>
  <c r="B26" i="3"/>
  <c r="G25" i="3"/>
  <c r="N25" i="3" s="1"/>
  <c r="F25" i="3"/>
  <c r="E25" i="3"/>
  <c r="L25" i="3" s="1"/>
  <c r="D25" i="3"/>
  <c r="C25" i="3"/>
  <c r="B25" i="3"/>
  <c r="G24" i="3"/>
  <c r="N24" i="3" s="1"/>
  <c r="F24" i="3"/>
  <c r="E24" i="3"/>
  <c r="L24" i="3" s="1"/>
  <c r="D24" i="3"/>
  <c r="C24" i="3"/>
  <c r="B24" i="3"/>
  <c r="G23" i="3"/>
  <c r="N23" i="3" s="1"/>
  <c r="F23" i="3"/>
  <c r="E23" i="3"/>
  <c r="L23" i="3" s="1"/>
  <c r="D23" i="3"/>
  <c r="C23" i="3"/>
  <c r="B23" i="3"/>
  <c r="G22" i="3"/>
  <c r="N22" i="3" s="1"/>
  <c r="F22" i="3"/>
  <c r="E22" i="3"/>
  <c r="L22" i="3" s="1"/>
  <c r="D22" i="3"/>
  <c r="C22" i="3"/>
  <c r="B22" i="3"/>
  <c r="G21" i="3"/>
  <c r="N21" i="3" s="1"/>
  <c r="F21" i="3"/>
  <c r="E21" i="3"/>
  <c r="L21" i="3" s="1"/>
  <c r="D21" i="3"/>
  <c r="C21" i="3"/>
  <c r="B21" i="3"/>
  <c r="G20" i="3"/>
  <c r="N20" i="3" s="1"/>
  <c r="F20" i="3"/>
  <c r="E20" i="3"/>
  <c r="L20" i="3" s="1"/>
  <c r="D20" i="3"/>
  <c r="C20" i="3"/>
  <c r="B20" i="3"/>
  <c r="G19" i="3"/>
  <c r="N19" i="3" s="1"/>
  <c r="F19" i="3"/>
  <c r="E19" i="3"/>
  <c r="L19" i="3" s="1"/>
  <c r="D19" i="3"/>
  <c r="C19" i="3"/>
  <c r="B19" i="3"/>
  <c r="G18" i="3"/>
  <c r="N18" i="3" s="1"/>
  <c r="F18" i="3"/>
  <c r="E18" i="3"/>
  <c r="L18" i="3" s="1"/>
  <c r="D18" i="3"/>
  <c r="C18" i="3"/>
  <c r="B18" i="3"/>
  <c r="G17" i="3"/>
  <c r="N17" i="3" s="1"/>
  <c r="F17" i="3"/>
  <c r="E17" i="3"/>
  <c r="L17" i="3" s="1"/>
  <c r="D17" i="3"/>
  <c r="C17" i="3"/>
  <c r="B17" i="3"/>
  <c r="G16" i="3"/>
  <c r="N16" i="3" s="1"/>
  <c r="F16" i="3"/>
  <c r="E16" i="3"/>
  <c r="L16" i="3" s="1"/>
  <c r="D16" i="3"/>
  <c r="C16" i="3"/>
  <c r="B16" i="3"/>
  <c r="G15" i="3"/>
  <c r="N15" i="3" s="1"/>
  <c r="F15" i="3"/>
  <c r="E15" i="3"/>
  <c r="L15" i="3" s="1"/>
  <c r="D15" i="3"/>
  <c r="C15" i="3"/>
  <c r="B15" i="3"/>
  <c r="G14" i="3"/>
  <c r="N14" i="3" s="1"/>
  <c r="F14" i="3"/>
  <c r="E14" i="3"/>
  <c r="L14" i="3" s="1"/>
  <c r="D14" i="3"/>
  <c r="C14" i="3"/>
  <c r="B14" i="3"/>
  <c r="G13" i="3"/>
  <c r="N13" i="3" s="1"/>
  <c r="F13" i="3"/>
  <c r="E13" i="3"/>
  <c r="L13" i="3" s="1"/>
  <c r="D13" i="3"/>
  <c r="C13" i="3"/>
  <c r="B13" i="3"/>
  <c r="G12" i="3"/>
  <c r="N12" i="3" s="1"/>
  <c r="F12" i="3"/>
  <c r="E12" i="3"/>
  <c r="L12" i="3" s="1"/>
  <c r="D12" i="3"/>
  <c r="C12" i="3"/>
  <c r="B12" i="3"/>
  <c r="G11" i="3"/>
  <c r="N11" i="3" s="1"/>
  <c r="F11" i="3"/>
  <c r="E11" i="3"/>
  <c r="L11" i="3" s="1"/>
  <c r="D11" i="3"/>
  <c r="C11" i="3"/>
  <c r="B11" i="3"/>
  <c r="G10" i="3"/>
  <c r="N10" i="3" s="1"/>
  <c r="F10" i="3"/>
  <c r="E10" i="3"/>
  <c r="L10" i="3" s="1"/>
  <c r="D10" i="3"/>
  <c r="C10" i="3"/>
  <c r="B10" i="3"/>
  <c r="G9" i="3"/>
  <c r="N9" i="3" s="1"/>
  <c r="F9" i="3"/>
  <c r="E9" i="3"/>
  <c r="L9" i="3" s="1"/>
  <c r="D9" i="3"/>
  <c r="C9" i="3"/>
  <c r="B9" i="3"/>
  <c r="G8" i="3"/>
  <c r="N8" i="3" s="1"/>
  <c r="F8" i="3"/>
  <c r="E8" i="3"/>
  <c r="L8" i="3" s="1"/>
  <c r="D8" i="3"/>
  <c r="C8" i="3"/>
  <c r="B8" i="3"/>
  <c r="G7" i="3"/>
  <c r="N7" i="3" s="1"/>
  <c r="F7" i="3"/>
  <c r="E7" i="3"/>
  <c r="L7" i="3" s="1"/>
  <c r="D7" i="3"/>
  <c r="C7" i="3"/>
  <c r="B7" i="3"/>
  <c r="I1012" i="3" l="1"/>
  <c r="I1011" i="3"/>
  <c r="I1010" i="3"/>
  <c r="I886" i="3"/>
  <c r="I895" i="3"/>
  <c r="J896" i="3"/>
  <c r="K918" i="3"/>
  <c r="J953" i="3"/>
  <c r="J962" i="3"/>
  <c r="J977" i="3"/>
  <c r="I988" i="3"/>
  <c r="J989" i="3"/>
  <c r="I1003" i="3"/>
  <c r="J1008" i="3"/>
  <c r="J1007" i="3"/>
  <c r="J1010" i="3"/>
  <c r="J1012" i="3"/>
  <c r="K1058" i="3"/>
  <c r="K1063" i="3"/>
  <c r="I900" i="3"/>
  <c r="J905" i="3"/>
  <c r="K986" i="3"/>
  <c r="K997" i="3"/>
  <c r="J1002" i="3"/>
  <c r="K1008" i="3"/>
  <c r="I1013" i="3"/>
  <c r="K1017" i="3"/>
  <c r="K1019" i="3"/>
  <c r="K1012" i="3"/>
  <c r="K1021" i="3"/>
  <c r="K1023" i="3"/>
  <c r="K1025" i="3"/>
  <c r="K1027" i="3"/>
  <c r="K1029" i="3"/>
  <c r="K1031" i="3"/>
  <c r="K1033" i="3"/>
  <c r="K1035" i="3"/>
  <c r="K1037" i="3"/>
  <c r="K1039" i="3"/>
  <c r="K1041" i="3"/>
  <c r="K1043" i="3"/>
  <c r="K1045" i="3"/>
  <c r="K1047" i="3"/>
  <c r="K1049" i="3"/>
  <c r="K1051" i="3"/>
  <c r="K1053" i="3"/>
  <c r="I1054" i="3"/>
  <c r="K1055" i="3"/>
  <c r="I1056" i="3"/>
  <c r="K1057" i="3"/>
  <c r="J1060" i="3"/>
  <c r="J1016" i="3"/>
  <c r="I891" i="3"/>
  <c r="I893" i="3"/>
  <c r="J925" i="3"/>
  <c r="J956" i="3"/>
  <c r="K969" i="3"/>
  <c r="J985" i="3"/>
  <c r="J990" i="3"/>
  <c r="K994" i="3"/>
  <c r="J993" i="3"/>
  <c r="K1000" i="3"/>
  <c r="I1001" i="3"/>
  <c r="I1002" i="3"/>
  <c r="K1004" i="3"/>
  <c r="K1007" i="3"/>
  <c r="I1007" i="3"/>
  <c r="J1009" i="3"/>
  <c r="J1011" i="3"/>
  <c r="J1015" i="3"/>
  <c r="K1016" i="3"/>
  <c r="K1059" i="3"/>
  <c r="K1061" i="3"/>
  <c r="J1061" i="3"/>
  <c r="J946" i="3"/>
  <c r="K953" i="3"/>
  <c r="I961" i="3"/>
  <c r="I976" i="3"/>
  <c r="K979" i="3"/>
  <c r="J984" i="3"/>
  <c r="I989" i="3"/>
  <c r="K991" i="3"/>
  <c r="I993" i="3"/>
  <c r="I997" i="3"/>
  <c r="J1000" i="3"/>
  <c r="K1001" i="3"/>
  <c r="K1010" i="3"/>
  <c r="K1011" i="3"/>
  <c r="J1013" i="3"/>
  <c r="J1014" i="3"/>
  <c r="I1016" i="3"/>
  <c r="I1017" i="3"/>
  <c r="J1018" i="3"/>
  <c r="J1020" i="3"/>
  <c r="J1022" i="3"/>
  <c r="J1024" i="3"/>
  <c r="J1026" i="3"/>
  <c r="J1028" i="3"/>
  <c r="J1030" i="3"/>
  <c r="J1032" i="3"/>
  <c r="J1034" i="3"/>
  <c r="J1036" i="3"/>
  <c r="J1038" i="3"/>
  <c r="J1040" i="3"/>
  <c r="J1042" i="3"/>
  <c r="J1044" i="3"/>
  <c r="J1046" i="3"/>
  <c r="J1048" i="3"/>
  <c r="J1050" i="3"/>
  <c r="J1052" i="3"/>
  <c r="J1054" i="3"/>
  <c r="J1056" i="3"/>
  <c r="I1058" i="3"/>
  <c r="J1059" i="3"/>
  <c r="K1060" i="3"/>
  <c r="K1065" i="3"/>
  <c r="J961" i="3"/>
  <c r="I971" i="3"/>
  <c r="J972" i="3"/>
  <c r="J978" i="3"/>
  <c r="J994" i="3"/>
  <c r="J997" i="3"/>
  <c r="J998" i="3"/>
  <c r="K1003" i="3"/>
  <c r="K1014" i="3"/>
  <c r="K1015" i="3"/>
  <c r="J1017" i="3"/>
  <c r="K1018" i="3"/>
  <c r="I1019" i="3"/>
  <c r="K1020" i="3"/>
  <c r="I1021" i="3"/>
  <c r="K1022" i="3"/>
  <c r="I1023" i="3"/>
  <c r="K1024" i="3"/>
  <c r="I1025" i="3"/>
  <c r="K1026" i="3"/>
  <c r="I1027" i="3"/>
  <c r="K1028" i="3"/>
  <c r="I1029" i="3"/>
  <c r="K1030" i="3"/>
  <c r="I1031" i="3"/>
  <c r="K1032" i="3"/>
  <c r="I1033" i="3"/>
  <c r="K1034" i="3"/>
  <c r="I1035" i="3"/>
  <c r="K1036" i="3"/>
  <c r="I1037" i="3"/>
  <c r="K1038" i="3"/>
  <c r="I1039" i="3"/>
  <c r="K1040" i="3"/>
  <c r="I1041" i="3"/>
  <c r="K1042" i="3"/>
  <c r="I1043" i="3"/>
  <c r="K1044" i="3"/>
  <c r="I1045" i="3"/>
  <c r="K1046" i="3"/>
  <c r="I1047" i="3"/>
  <c r="K1048" i="3"/>
  <c r="I1049" i="3"/>
  <c r="K1050" i="3"/>
  <c r="I1051" i="3"/>
  <c r="K1052" i="3"/>
  <c r="I1053" i="3"/>
  <c r="K1054" i="3"/>
  <c r="I1055" i="3"/>
  <c r="K1056" i="3"/>
  <c r="I1057" i="3"/>
  <c r="J1058" i="3"/>
  <c r="J1063" i="3"/>
  <c r="J1064" i="3"/>
  <c r="K963" i="3"/>
  <c r="I977" i="3"/>
  <c r="I986" i="3"/>
  <c r="J987" i="3"/>
  <c r="K995" i="3"/>
  <c r="K998" i="3"/>
  <c r="K999" i="3"/>
  <c r="J999" i="3"/>
  <c r="I1005" i="3"/>
  <c r="J1006" i="3"/>
  <c r="I1008" i="3"/>
  <c r="I1009" i="3"/>
  <c r="J1019" i="3"/>
  <c r="J1021" i="3"/>
  <c r="J1023" i="3"/>
  <c r="J1025" i="3"/>
  <c r="J1027" i="3"/>
  <c r="J1029" i="3"/>
  <c r="J1031" i="3"/>
  <c r="J1033" i="3"/>
  <c r="J1035" i="3"/>
  <c r="J1037" i="3"/>
  <c r="J1039" i="3"/>
  <c r="J1041" i="3"/>
  <c r="J1043" i="3"/>
  <c r="J1045" i="3"/>
  <c r="J1047" i="3"/>
  <c r="J1049" i="3"/>
  <c r="J1051" i="3"/>
  <c r="J1053" i="3"/>
  <c r="J1055" i="3"/>
  <c r="J1057" i="3"/>
  <c r="J1062" i="3"/>
  <c r="K1064" i="3"/>
  <c r="I1064" i="3"/>
  <c r="J888" i="3"/>
  <c r="I882" i="3"/>
  <c r="K888" i="3"/>
  <c r="J645" i="3"/>
  <c r="K646" i="3"/>
  <c r="I93" i="3"/>
  <c r="J270" i="3"/>
  <c r="K96" i="3"/>
  <c r="I227" i="3"/>
  <c r="J222" i="3"/>
  <c r="K270" i="3"/>
  <c r="I276" i="3"/>
  <c r="J277" i="3"/>
  <c r="I297" i="3"/>
  <c r="J94" i="3"/>
  <c r="K15" i="3"/>
  <c r="K56" i="3"/>
  <c r="K24" i="3"/>
  <c r="K159" i="3"/>
  <c r="K39" i="3"/>
  <c r="K55" i="3"/>
  <c r="K63" i="3"/>
  <c r="K71" i="3"/>
  <c r="I89" i="3"/>
  <c r="K95" i="3"/>
  <c r="J107" i="3"/>
  <c r="K111" i="3"/>
  <c r="I125" i="3"/>
  <c r="J110" i="3"/>
  <c r="J142" i="3"/>
  <c r="J154" i="3"/>
  <c r="I173" i="3"/>
  <c r="J190" i="3"/>
  <c r="K31" i="3"/>
  <c r="K7" i="3"/>
  <c r="K23" i="3"/>
  <c r="K47" i="3"/>
  <c r="K79" i="3"/>
  <c r="I85" i="3"/>
  <c r="I102" i="3"/>
  <c r="K160" i="3"/>
  <c r="I157" i="3"/>
  <c r="J158" i="3"/>
  <c r="J14" i="3"/>
  <c r="K16" i="3"/>
  <c r="I29" i="3"/>
  <c r="J38" i="3"/>
  <c r="K48" i="3"/>
  <c r="J70" i="3"/>
  <c r="K80" i="3"/>
  <c r="I86" i="3"/>
  <c r="J91" i="3"/>
  <c r="I141" i="3"/>
  <c r="J171" i="3"/>
  <c r="J174" i="3"/>
  <c r="K175" i="3"/>
  <c r="I189" i="3"/>
  <c r="K207" i="3"/>
  <c r="I636" i="3"/>
  <c r="I819" i="3"/>
  <c r="I810" i="3"/>
  <c r="J811" i="3"/>
  <c r="J46" i="3"/>
  <c r="J78" i="3"/>
  <c r="K8" i="3"/>
  <c r="I21" i="3"/>
  <c r="J30" i="3"/>
  <c r="K40" i="3"/>
  <c r="I53" i="3"/>
  <c r="J62" i="3"/>
  <c r="K72" i="3"/>
  <c r="K127" i="3"/>
  <c r="J206" i="3"/>
  <c r="K213" i="3"/>
  <c r="J215" i="3"/>
  <c r="K221" i="3"/>
  <c r="K283" i="3"/>
  <c r="J334" i="3"/>
  <c r="I380" i="3"/>
  <c r="J381" i="3"/>
  <c r="I69" i="3"/>
  <c r="J22" i="3"/>
  <c r="K32" i="3"/>
  <c r="I45" i="3"/>
  <c r="J54" i="3"/>
  <c r="K64" i="3"/>
  <c r="I101" i="3"/>
  <c r="I105" i="3"/>
  <c r="I109" i="3"/>
  <c r="K112" i="3"/>
  <c r="J126" i="3"/>
  <c r="K143" i="3"/>
  <c r="I149" i="3"/>
  <c r="K155" i="3"/>
  <c r="I166" i="3"/>
  <c r="K191" i="3"/>
  <c r="I205" i="3"/>
  <c r="J589" i="3"/>
  <c r="I596" i="3"/>
  <c r="J621" i="3"/>
  <c r="J637" i="3"/>
  <c r="I644" i="3"/>
  <c r="J804" i="3"/>
  <c r="I121" i="3"/>
  <c r="J138" i="3"/>
  <c r="K139" i="3"/>
  <c r="K144" i="3"/>
  <c r="I150" i="3"/>
  <c r="J155" i="3"/>
  <c r="I185" i="3"/>
  <c r="J202" i="3"/>
  <c r="K203" i="3"/>
  <c r="K208" i="3"/>
  <c r="J581" i="3"/>
  <c r="I588" i="3"/>
  <c r="J613" i="3"/>
  <c r="I620" i="3"/>
  <c r="I653" i="3"/>
  <c r="K811" i="3"/>
  <c r="J839" i="3"/>
  <c r="J848" i="3"/>
  <c r="J864" i="3"/>
  <c r="J122" i="3"/>
  <c r="K123" i="3"/>
  <c r="K128" i="3"/>
  <c r="I134" i="3"/>
  <c r="J139" i="3"/>
  <c r="I181" i="3"/>
  <c r="J186" i="3"/>
  <c r="K187" i="3"/>
  <c r="K192" i="3"/>
  <c r="I198" i="3"/>
  <c r="J203" i="3"/>
  <c r="J226" i="3"/>
  <c r="K227" i="3"/>
  <c r="I245" i="3"/>
  <c r="I580" i="3"/>
  <c r="J605" i="3"/>
  <c r="I612" i="3"/>
  <c r="K647" i="3"/>
  <c r="I719" i="3"/>
  <c r="I735" i="3"/>
  <c r="K816" i="3"/>
  <c r="K832" i="3"/>
  <c r="J887" i="3"/>
  <c r="I118" i="3"/>
  <c r="I153" i="3"/>
  <c r="J170" i="3"/>
  <c r="K171" i="3"/>
  <c r="K176" i="3"/>
  <c r="I182" i="3"/>
  <c r="J187" i="3"/>
  <c r="J212" i="3"/>
  <c r="J223" i="3"/>
  <c r="J234" i="3"/>
  <c r="K334" i="3"/>
  <c r="I340" i="3"/>
  <c r="J341" i="3"/>
  <c r="J369" i="3"/>
  <c r="J374" i="3"/>
  <c r="J318" i="3"/>
  <c r="K331" i="3"/>
  <c r="K381" i="3"/>
  <c r="K403" i="3"/>
  <c r="J597" i="3"/>
  <c r="I604" i="3"/>
  <c r="I628" i="3"/>
  <c r="J658" i="3"/>
  <c r="K708" i="3"/>
  <c r="J740" i="3"/>
  <c r="I783" i="3"/>
  <c r="J891" i="3"/>
  <c r="J425" i="3"/>
  <c r="K458" i="3"/>
  <c r="J819" i="3"/>
  <c r="J842" i="3"/>
  <c r="K889" i="3"/>
  <c r="I433" i="3"/>
  <c r="I424" i="3"/>
  <c r="K839" i="3"/>
  <c r="J856" i="3"/>
  <c r="J872" i="3"/>
  <c r="I883" i="3"/>
  <c r="J892" i="3"/>
  <c r="K844" i="3"/>
  <c r="I16" i="3"/>
  <c r="I19" i="3"/>
  <c r="I43" i="3"/>
  <c r="I40" i="3"/>
  <c r="I67" i="3"/>
  <c r="I64" i="3"/>
  <c r="J92" i="3"/>
  <c r="J89" i="3"/>
  <c r="K93" i="3"/>
  <c r="K90" i="3"/>
  <c r="J108" i="3"/>
  <c r="J105" i="3"/>
  <c r="K109" i="3"/>
  <c r="K106" i="3"/>
  <c r="I233" i="3"/>
  <c r="I231" i="3"/>
  <c r="I290" i="3"/>
  <c r="I291" i="3"/>
  <c r="I289" i="3"/>
  <c r="I277" i="3"/>
  <c r="J295" i="3"/>
  <c r="J296" i="3"/>
  <c r="J294" i="3"/>
  <c r="J282" i="3"/>
  <c r="K296" i="3"/>
  <c r="K297" i="3"/>
  <c r="K295" i="3"/>
  <c r="J587" i="3"/>
  <c r="J584" i="3"/>
  <c r="J585" i="3"/>
  <c r="K588" i="3"/>
  <c r="K585" i="3"/>
  <c r="K586" i="3"/>
  <c r="J611" i="3"/>
  <c r="J608" i="3"/>
  <c r="J609" i="3"/>
  <c r="K612" i="3"/>
  <c r="K609" i="3"/>
  <c r="K610" i="3"/>
  <c r="I880" i="3"/>
  <c r="I877" i="3"/>
  <c r="I878" i="3"/>
  <c r="I842" i="3"/>
  <c r="I830" i="3"/>
  <c r="I874" i="3"/>
  <c r="I866" i="3"/>
  <c r="I858" i="3"/>
  <c r="I850" i="3"/>
  <c r="I826" i="3"/>
  <c r="I838" i="3"/>
  <c r="I10" i="3"/>
  <c r="J11" i="3"/>
  <c r="J9" i="3"/>
  <c r="J12" i="3"/>
  <c r="K13" i="3"/>
  <c r="K10" i="3"/>
  <c r="J20" i="3"/>
  <c r="J17" i="3"/>
  <c r="K21" i="3"/>
  <c r="K18" i="3"/>
  <c r="J27" i="3"/>
  <c r="J28" i="3"/>
  <c r="J25" i="3"/>
  <c r="K26" i="3"/>
  <c r="K29" i="3"/>
  <c r="I34" i="3"/>
  <c r="J35" i="3"/>
  <c r="J36" i="3"/>
  <c r="J33" i="3"/>
  <c r="K37" i="3"/>
  <c r="K34" i="3"/>
  <c r="I37" i="3"/>
  <c r="I42" i="3"/>
  <c r="J43" i="3"/>
  <c r="J44" i="3"/>
  <c r="J41" i="3"/>
  <c r="K45" i="3"/>
  <c r="K42" i="3"/>
  <c r="I50" i="3"/>
  <c r="J51" i="3"/>
  <c r="J52" i="3"/>
  <c r="J49" i="3"/>
  <c r="K53" i="3"/>
  <c r="K50" i="3"/>
  <c r="I58" i="3"/>
  <c r="J59" i="3"/>
  <c r="J60" i="3"/>
  <c r="J57" i="3"/>
  <c r="K61" i="3"/>
  <c r="K58" i="3"/>
  <c r="I61" i="3"/>
  <c r="I66" i="3"/>
  <c r="J67" i="3"/>
  <c r="J68" i="3"/>
  <c r="J65" i="3"/>
  <c r="K69" i="3"/>
  <c r="K66" i="3"/>
  <c r="I74" i="3"/>
  <c r="J75" i="3"/>
  <c r="J76" i="3"/>
  <c r="J73" i="3"/>
  <c r="K77" i="3"/>
  <c r="K74" i="3"/>
  <c r="I77" i="3"/>
  <c r="I82" i="3"/>
  <c r="I83" i="3"/>
  <c r="I80" i="3"/>
  <c r="J87" i="3"/>
  <c r="J88" i="3"/>
  <c r="J85" i="3"/>
  <c r="K89" i="3"/>
  <c r="K86" i="3"/>
  <c r="J90" i="3"/>
  <c r="K91" i="3"/>
  <c r="K92" i="3"/>
  <c r="I98" i="3"/>
  <c r="I99" i="3"/>
  <c r="I96" i="3"/>
  <c r="J103" i="3"/>
  <c r="J104" i="3"/>
  <c r="J101" i="3"/>
  <c r="K105" i="3"/>
  <c r="K102" i="3"/>
  <c r="J106" i="3"/>
  <c r="K107" i="3"/>
  <c r="K108" i="3"/>
  <c r="I114" i="3"/>
  <c r="I115" i="3"/>
  <c r="I112" i="3"/>
  <c r="J119" i="3"/>
  <c r="J120" i="3"/>
  <c r="J117" i="3"/>
  <c r="K121" i="3"/>
  <c r="K118" i="3"/>
  <c r="K124" i="3"/>
  <c r="I130" i="3"/>
  <c r="I131" i="3"/>
  <c r="I128" i="3"/>
  <c r="J135" i="3"/>
  <c r="J136" i="3"/>
  <c r="J133" i="3"/>
  <c r="K137" i="3"/>
  <c r="K134" i="3"/>
  <c r="I137" i="3"/>
  <c r="K140" i="3"/>
  <c r="I146" i="3"/>
  <c r="I147" i="3"/>
  <c r="I144" i="3"/>
  <c r="J151" i="3"/>
  <c r="J152" i="3"/>
  <c r="J149" i="3"/>
  <c r="K153" i="3"/>
  <c r="K150" i="3"/>
  <c r="K156" i="3"/>
  <c r="I162" i="3"/>
  <c r="I163" i="3"/>
  <c r="I160" i="3"/>
  <c r="J167" i="3"/>
  <c r="J168" i="3"/>
  <c r="J165" i="3"/>
  <c r="K169" i="3"/>
  <c r="K166" i="3"/>
  <c r="I169" i="3"/>
  <c r="K172" i="3"/>
  <c r="I178" i="3"/>
  <c r="I179" i="3"/>
  <c r="I176" i="3"/>
  <c r="J183" i="3"/>
  <c r="J184" i="3"/>
  <c r="J181" i="3"/>
  <c r="K185" i="3"/>
  <c r="K182" i="3"/>
  <c r="K188" i="3"/>
  <c r="I194" i="3"/>
  <c r="I195" i="3"/>
  <c r="I192" i="3"/>
  <c r="J199" i="3"/>
  <c r="J200" i="3"/>
  <c r="J197" i="3"/>
  <c r="K201" i="3"/>
  <c r="K198" i="3"/>
  <c r="I201" i="3"/>
  <c r="K204" i="3"/>
  <c r="J210" i="3"/>
  <c r="K211" i="3"/>
  <c r="I211" i="3"/>
  <c r="I217" i="3"/>
  <c r="I214" i="3"/>
  <c r="K219" i="3"/>
  <c r="J220" i="3"/>
  <c r="K225" i="3"/>
  <c r="K220" i="3"/>
  <c r="I225" i="3"/>
  <c r="I229" i="3"/>
  <c r="K228" i="3"/>
  <c r="K233" i="3"/>
  <c r="K235" i="3"/>
  <c r="I235" i="3"/>
  <c r="K240" i="3"/>
  <c r="K241" i="3"/>
  <c r="I241" i="3"/>
  <c r="J238" i="3"/>
  <c r="K254" i="3"/>
  <c r="J254" i="3"/>
  <c r="I260" i="3"/>
  <c r="J261" i="3"/>
  <c r="K267" i="3"/>
  <c r="I274" i="3"/>
  <c r="I275" i="3"/>
  <c r="I273" i="3"/>
  <c r="I261" i="3"/>
  <c r="J279" i="3"/>
  <c r="J280" i="3"/>
  <c r="J278" i="3"/>
  <c r="J266" i="3"/>
  <c r="K280" i="3"/>
  <c r="K281" i="3"/>
  <c r="K279" i="3"/>
  <c r="I281" i="3"/>
  <c r="K318" i="3"/>
  <c r="I324" i="3"/>
  <c r="J325" i="3"/>
  <c r="I338" i="3"/>
  <c r="I339" i="3"/>
  <c r="I337" i="3"/>
  <c r="I325" i="3"/>
  <c r="I367" i="3"/>
  <c r="J368" i="3"/>
  <c r="I368" i="3"/>
  <c r="J413" i="3"/>
  <c r="J418" i="3"/>
  <c r="J423" i="3"/>
  <c r="J421" i="3"/>
  <c r="J417" i="3"/>
  <c r="J409" i="3"/>
  <c r="K424" i="3"/>
  <c r="K421" i="3"/>
  <c r="K422" i="3"/>
  <c r="K414" i="3"/>
  <c r="K386" i="3"/>
  <c r="K425" i="3"/>
  <c r="K462" i="3"/>
  <c r="I8" i="3"/>
  <c r="I11" i="3"/>
  <c r="I35" i="3"/>
  <c r="I32" i="3"/>
  <c r="I59" i="3"/>
  <c r="I56" i="3"/>
  <c r="I119" i="3"/>
  <c r="I116" i="3"/>
  <c r="J124" i="3"/>
  <c r="J121" i="3"/>
  <c r="I135" i="3"/>
  <c r="I132" i="3"/>
  <c r="K141" i="3"/>
  <c r="K138" i="3"/>
  <c r="J156" i="3"/>
  <c r="J153" i="3"/>
  <c r="I167" i="3"/>
  <c r="I164" i="3"/>
  <c r="K173" i="3"/>
  <c r="K170" i="3"/>
  <c r="J188" i="3"/>
  <c r="J185" i="3"/>
  <c r="I199" i="3"/>
  <c r="I196" i="3"/>
  <c r="J379" i="3"/>
  <c r="J377" i="3"/>
  <c r="J373" i="3"/>
  <c r="J365" i="3"/>
  <c r="J330" i="3"/>
  <c r="K379" i="3"/>
  <c r="K380" i="3"/>
  <c r="K378" i="3"/>
  <c r="K370" i="3"/>
  <c r="J595" i="3"/>
  <c r="J592" i="3"/>
  <c r="J593" i="3"/>
  <c r="J603" i="3"/>
  <c r="J600" i="3"/>
  <c r="J601" i="3"/>
  <c r="K604" i="3"/>
  <c r="K601" i="3"/>
  <c r="K602" i="3"/>
  <c r="J619" i="3"/>
  <c r="J616" i="3"/>
  <c r="J617" i="3"/>
  <c r="J627" i="3"/>
  <c r="J624" i="3"/>
  <c r="J625" i="3"/>
  <c r="K628" i="3"/>
  <c r="K625" i="3"/>
  <c r="K626" i="3"/>
  <c r="J635" i="3"/>
  <c r="J632" i="3"/>
  <c r="J633" i="3"/>
  <c r="J643" i="3"/>
  <c r="J640" i="3"/>
  <c r="J641" i="3"/>
  <c r="K644" i="3"/>
  <c r="K641" i="3"/>
  <c r="K642" i="3"/>
  <c r="J809" i="3"/>
  <c r="J807" i="3"/>
  <c r="J799" i="3"/>
  <c r="J795" i="3"/>
  <c r="J787" i="3"/>
  <c r="J759" i="3"/>
  <c r="J731" i="3"/>
  <c r="J723" i="3"/>
  <c r="J715" i="3"/>
  <c r="J775" i="3"/>
  <c r="J703" i="3"/>
  <c r="J677" i="3"/>
  <c r="K810" i="3"/>
  <c r="K808" i="3"/>
  <c r="K804" i="3"/>
  <c r="K800" i="3"/>
  <c r="K780" i="3"/>
  <c r="K760" i="3"/>
  <c r="K678" i="3"/>
  <c r="I13" i="3"/>
  <c r="I18" i="3"/>
  <c r="J19" i="3"/>
  <c r="I26" i="3"/>
  <c r="I7" i="3"/>
  <c r="K11" i="3"/>
  <c r="K12" i="3"/>
  <c r="I12" i="3"/>
  <c r="I15" i="3"/>
  <c r="K19" i="3"/>
  <c r="K20" i="3"/>
  <c r="I23" i="3"/>
  <c r="I20" i="3"/>
  <c r="K27" i="3"/>
  <c r="K28" i="3"/>
  <c r="I31" i="3"/>
  <c r="K35" i="3"/>
  <c r="K36" i="3"/>
  <c r="I39" i="3"/>
  <c r="I36" i="3"/>
  <c r="K43" i="3"/>
  <c r="K44" i="3"/>
  <c r="I47" i="3"/>
  <c r="I44" i="3"/>
  <c r="K51" i="3"/>
  <c r="K52" i="3"/>
  <c r="I55" i="3"/>
  <c r="I52" i="3"/>
  <c r="K59" i="3"/>
  <c r="K60" i="3"/>
  <c r="I63" i="3"/>
  <c r="I60" i="3"/>
  <c r="K67" i="3"/>
  <c r="K68" i="3"/>
  <c r="I71" i="3"/>
  <c r="I68" i="3"/>
  <c r="K75" i="3"/>
  <c r="K76" i="3"/>
  <c r="I79" i="3"/>
  <c r="I76" i="3"/>
  <c r="J83" i="3"/>
  <c r="J84" i="3"/>
  <c r="J81" i="3"/>
  <c r="K85" i="3"/>
  <c r="K82" i="3"/>
  <c r="J86" i="3"/>
  <c r="K87" i="3"/>
  <c r="K88" i="3"/>
  <c r="I94" i="3"/>
  <c r="I95" i="3"/>
  <c r="I92" i="3"/>
  <c r="J99" i="3"/>
  <c r="J100" i="3"/>
  <c r="J97" i="3"/>
  <c r="K101" i="3"/>
  <c r="K98" i="3"/>
  <c r="J102" i="3"/>
  <c r="K103" i="3"/>
  <c r="K104" i="3"/>
  <c r="I110" i="3"/>
  <c r="I111" i="3"/>
  <c r="I108" i="3"/>
  <c r="J115" i="3"/>
  <c r="J116" i="3"/>
  <c r="J113" i="3"/>
  <c r="K117" i="3"/>
  <c r="K114" i="3"/>
  <c r="I117" i="3"/>
  <c r="J118" i="3"/>
  <c r="K119" i="3"/>
  <c r="K120" i="3"/>
  <c r="I126" i="3"/>
  <c r="I127" i="3"/>
  <c r="I124" i="3"/>
  <c r="J131" i="3"/>
  <c r="J132" i="3"/>
  <c r="J129" i="3"/>
  <c r="K133" i="3"/>
  <c r="K130" i="3"/>
  <c r="I133" i="3"/>
  <c r="J134" i="3"/>
  <c r="K135" i="3"/>
  <c r="K136" i="3"/>
  <c r="I142" i="3"/>
  <c r="I143" i="3"/>
  <c r="I140" i="3"/>
  <c r="J147" i="3"/>
  <c r="J148" i="3"/>
  <c r="J145" i="3"/>
  <c r="K149" i="3"/>
  <c r="K146" i="3"/>
  <c r="J150" i="3"/>
  <c r="K151" i="3"/>
  <c r="K152" i="3"/>
  <c r="I158" i="3"/>
  <c r="I159" i="3"/>
  <c r="I156" i="3"/>
  <c r="J163" i="3"/>
  <c r="J164" i="3"/>
  <c r="J161" i="3"/>
  <c r="K165" i="3"/>
  <c r="K162" i="3"/>
  <c r="I165" i="3"/>
  <c r="J166" i="3"/>
  <c r="K167" i="3"/>
  <c r="K168" i="3"/>
  <c r="I174" i="3"/>
  <c r="I175" i="3"/>
  <c r="I172" i="3"/>
  <c r="J179" i="3"/>
  <c r="J180" i="3"/>
  <c r="J177" i="3"/>
  <c r="K181" i="3"/>
  <c r="K178" i="3"/>
  <c r="J182" i="3"/>
  <c r="K183" i="3"/>
  <c r="K184" i="3"/>
  <c r="I190" i="3"/>
  <c r="I191" i="3"/>
  <c r="I188" i="3"/>
  <c r="J195" i="3"/>
  <c r="J196" i="3"/>
  <c r="J193" i="3"/>
  <c r="K197" i="3"/>
  <c r="K194" i="3"/>
  <c r="I197" i="3"/>
  <c r="J198" i="3"/>
  <c r="K199" i="3"/>
  <c r="K200" i="3"/>
  <c r="I206" i="3"/>
  <c r="I207" i="3"/>
  <c r="I204" i="3"/>
  <c r="I213" i="3"/>
  <c r="I215" i="3"/>
  <c r="K218" i="3"/>
  <c r="K217" i="3"/>
  <c r="K216" i="3"/>
  <c r="K215" i="3"/>
  <c r="I218" i="3"/>
  <c r="K224" i="3"/>
  <c r="I228" i="3"/>
  <c r="I226" i="3"/>
  <c r="I223" i="3"/>
  <c r="I221" i="3"/>
  <c r="J230" i="3"/>
  <c r="J227" i="3"/>
  <c r="I232" i="3"/>
  <c r="K234" i="3"/>
  <c r="J237" i="3"/>
  <c r="K239" i="3"/>
  <c r="J240" i="3"/>
  <c r="I242" i="3"/>
  <c r="I243" i="3"/>
  <c r="I237" i="3"/>
  <c r="K245" i="3"/>
  <c r="J244" i="3"/>
  <c r="J246" i="3"/>
  <c r="K251" i="3"/>
  <c r="I258" i="3"/>
  <c r="I259" i="3"/>
  <c r="I257" i="3"/>
  <c r="J263" i="3"/>
  <c r="J264" i="3"/>
  <c r="J262" i="3"/>
  <c r="J250" i="3"/>
  <c r="K264" i="3"/>
  <c r="K265" i="3"/>
  <c r="K263" i="3"/>
  <c r="I265" i="3"/>
  <c r="K302" i="3"/>
  <c r="J302" i="3"/>
  <c r="I308" i="3"/>
  <c r="J309" i="3"/>
  <c r="K315" i="3"/>
  <c r="I322" i="3"/>
  <c r="I323" i="3"/>
  <c r="I321" i="3"/>
  <c r="I309" i="3"/>
  <c r="J327" i="3"/>
  <c r="J328" i="3"/>
  <c r="J326" i="3"/>
  <c r="J314" i="3"/>
  <c r="K328" i="3"/>
  <c r="K329" i="3"/>
  <c r="K327" i="3"/>
  <c r="I329" i="3"/>
  <c r="I411" i="3"/>
  <c r="J412" i="3"/>
  <c r="I412" i="3"/>
  <c r="K479" i="3"/>
  <c r="I495" i="3"/>
  <c r="I27" i="3"/>
  <c r="I24" i="3"/>
  <c r="I51" i="3"/>
  <c r="I48" i="3"/>
  <c r="I75" i="3"/>
  <c r="I72" i="3"/>
  <c r="I87" i="3"/>
  <c r="I84" i="3"/>
  <c r="I103" i="3"/>
  <c r="I100" i="3"/>
  <c r="J123" i="3"/>
  <c r="K125" i="3"/>
  <c r="K122" i="3"/>
  <c r="J140" i="3"/>
  <c r="J137" i="3"/>
  <c r="I151" i="3"/>
  <c r="I148" i="3"/>
  <c r="K157" i="3"/>
  <c r="K154" i="3"/>
  <c r="J172" i="3"/>
  <c r="J169" i="3"/>
  <c r="I183" i="3"/>
  <c r="I180" i="3"/>
  <c r="K189" i="3"/>
  <c r="K186" i="3"/>
  <c r="J204" i="3"/>
  <c r="J201" i="3"/>
  <c r="K205" i="3"/>
  <c r="K202" i="3"/>
  <c r="J235" i="3"/>
  <c r="J236" i="3"/>
  <c r="I438" i="3"/>
  <c r="I435" i="3"/>
  <c r="I436" i="3"/>
  <c r="I432" i="3"/>
  <c r="I408" i="3"/>
  <c r="I364" i="3"/>
  <c r="I341" i="3"/>
  <c r="J579" i="3"/>
  <c r="J576" i="3"/>
  <c r="J577" i="3"/>
  <c r="J569" i="3"/>
  <c r="J565" i="3"/>
  <c r="J557" i="3"/>
  <c r="J549" i="3"/>
  <c r="J541" i="3"/>
  <c r="J533" i="3"/>
  <c r="J525" i="3"/>
  <c r="J517" i="3"/>
  <c r="J509" i="3"/>
  <c r="J501" i="3"/>
  <c r="J493" i="3"/>
  <c r="J485" i="3"/>
  <c r="K580" i="3"/>
  <c r="K577" i="3"/>
  <c r="K573" i="3"/>
  <c r="K578" i="3"/>
  <c r="K570" i="3"/>
  <c r="K442" i="3"/>
  <c r="K430" i="3"/>
  <c r="K596" i="3"/>
  <c r="K593" i="3"/>
  <c r="K594" i="3"/>
  <c r="K620" i="3"/>
  <c r="K617" i="3"/>
  <c r="K618" i="3"/>
  <c r="J629" i="3"/>
  <c r="K636" i="3"/>
  <c r="K633" i="3"/>
  <c r="K634" i="3"/>
  <c r="I824" i="3"/>
  <c r="I822" i="3"/>
  <c r="I814" i="3"/>
  <c r="I794" i="3"/>
  <c r="I770" i="3"/>
  <c r="I758" i="3"/>
  <c r="I730" i="3"/>
  <c r="I722" i="3"/>
  <c r="I714" i="3"/>
  <c r="I774" i="3"/>
  <c r="I686" i="3"/>
  <c r="I702" i="3"/>
  <c r="I676" i="3"/>
  <c r="I568" i="3"/>
  <c r="I560" i="3"/>
  <c r="I552" i="3"/>
  <c r="I544" i="3"/>
  <c r="I536" i="3"/>
  <c r="I528" i="3"/>
  <c r="I520" i="3"/>
  <c r="I512" i="3"/>
  <c r="I504" i="3"/>
  <c r="I496" i="3"/>
  <c r="I488" i="3"/>
  <c r="I572" i="3"/>
  <c r="I452" i="3"/>
  <c r="I468" i="3"/>
  <c r="I564" i="3"/>
  <c r="I556" i="3"/>
  <c r="I548" i="3"/>
  <c r="I540" i="3"/>
  <c r="I532" i="3"/>
  <c r="I524" i="3"/>
  <c r="I516" i="3"/>
  <c r="I508" i="3"/>
  <c r="I500" i="3"/>
  <c r="I492" i="3"/>
  <c r="I484" i="3"/>
  <c r="J7" i="3"/>
  <c r="J8" i="3"/>
  <c r="K9" i="3"/>
  <c r="I9" i="3"/>
  <c r="J10" i="3"/>
  <c r="I14" i="3"/>
  <c r="J15" i="3"/>
  <c r="J16" i="3"/>
  <c r="J13" i="3"/>
  <c r="K17" i="3"/>
  <c r="K14" i="3"/>
  <c r="I17" i="3"/>
  <c r="J18" i="3"/>
  <c r="I22" i="3"/>
  <c r="J23" i="3"/>
  <c r="J21" i="3"/>
  <c r="J24" i="3"/>
  <c r="K25" i="3"/>
  <c r="K22" i="3"/>
  <c r="I25" i="3"/>
  <c r="J26" i="3"/>
  <c r="I30" i="3"/>
  <c r="J31" i="3"/>
  <c r="J32" i="3"/>
  <c r="K33" i="3"/>
  <c r="K30" i="3"/>
  <c r="I33" i="3"/>
  <c r="J34" i="3"/>
  <c r="I38" i="3"/>
  <c r="J39" i="3"/>
  <c r="J40" i="3"/>
  <c r="J37" i="3"/>
  <c r="K41" i="3"/>
  <c r="K38" i="3"/>
  <c r="I41" i="3"/>
  <c r="J42" i="3"/>
  <c r="I46" i="3"/>
  <c r="J47" i="3"/>
  <c r="J48" i="3"/>
  <c r="J45" i="3"/>
  <c r="K49" i="3"/>
  <c r="K46" i="3"/>
  <c r="I49" i="3"/>
  <c r="J50" i="3"/>
  <c r="I54" i="3"/>
  <c r="J55" i="3"/>
  <c r="J56" i="3"/>
  <c r="J53" i="3"/>
  <c r="K57" i="3"/>
  <c r="K54" i="3"/>
  <c r="I57" i="3"/>
  <c r="J58" i="3"/>
  <c r="I62" i="3"/>
  <c r="J63" i="3"/>
  <c r="J64" i="3"/>
  <c r="J61" i="3"/>
  <c r="K65" i="3"/>
  <c r="K62" i="3"/>
  <c r="I65" i="3"/>
  <c r="J66" i="3"/>
  <c r="I70" i="3"/>
  <c r="J71" i="3"/>
  <c r="J72" i="3"/>
  <c r="J69" i="3"/>
  <c r="K73" i="3"/>
  <c r="K70" i="3"/>
  <c r="I73" i="3"/>
  <c r="J74" i="3"/>
  <c r="I78" i="3"/>
  <c r="J79" i="3"/>
  <c r="J80" i="3"/>
  <c r="J77" i="3"/>
  <c r="K81" i="3"/>
  <c r="K78" i="3"/>
  <c r="I81" i="3"/>
  <c r="J82" i="3"/>
  <c r="K83" i="3"/>
  <c r="K84" i="3"/>
  <c r="I90" i="3"/>
  <c r="I91" i="3"/>
  <c r="I88" i="3"/>
  <c r="J95" i="3"/>
  <c r="J96" i="3"/>
  <c r="J93" i="3"/>
  <c r="K97" i="3"/>
  <c r="K94" i="3"/>
  <c r="I97" i="3"/>
  <c r="J98" i="3"/>
  <c r="K99" i="3"/>
  <c r="K100" i="3"/>
  <c r="I106" i="3"/>
  <c r="I107" i="3"/>
  <c r="I104" i="3"/>
  <c r="J111" i="3"/>
  <c r="J112" i="3"/>
  <c r="J109" i="3"/>
  <c r="K113" i="3"/>
  <c r="K110" i="3"/>
  <c r="I113" i="3"/>
  <c r="J114" i="3"/>
  <c r="K115" i="3"/>
  <c r="K116" i="3"/>
  <c r="I122" i="3"/>
  <c r="I123" i="3"/>
  <c r="I120" i="3"/>
  <c r="J127" i="3"/>
  <c r="J128" i="3"/>
  <c r="J125" i="3"/>
  <c r="K129" i="3"/>
  <c r="K126" i="3"/>
  <c r="I129" i="3"/>
  <c r="J130" i="3"/>
  <c r="K131" i="3"/>
  <c r="K132" i="3"/>
  <c r="I138" i="3"/>
  <c r="I139" i="3"/>
  <c r="I136" i="3"/>
  <c r="J143" i="3"/>
  <c r="J144" i="3"/>
  <c r="J141" i="3"/>
  <c r="K145" i="3"/>
  <c r="K142" i="3"/>
  <c r="I145" i="3"/>
  <c r="J146" i="3"/>
  <c r="K147" i="3"/>
  <c r="K148" i="3"/>
  <c r="I154" i="3"/>
  <c r="I155" i="3"/>
  <c r="I152" i="3"/>
  <c r="J159" i="3"/>
  <c r="J160" i="3"/>
  <c r="J157" i="3"/>
  <c r="K161" i="3"/>
  <c r="K158" i="3"/>
  <c r="I161" i="3"/>
  <c r="J162" i="3"/>
  <c r="K163" i="3"/>
  <c r="K164" i="3"/>
  <c r="I170" i="3"/>
  <c r="I171" i="3"/>
  <c r="I168" i="3"/>
  <c r="J175" i="3"/>
  <c r="J176" i="3"/>
  <c r="J173" i="3"/>
  <c r="K177" i="3"/>
  <c r="K174" i="3"/>
  <c r="I177" i="3"/>
  <c r="J178" i="3"/>
  <c r="K179" i="3"/>
  <c r="K180" i="3"/>
  <c r="I186" i="3"/>
  <c r="I187" i="3"/>
  <c r="I184" i="3"/>
  <c r="J191" i="3"/>
  <c r="J192" i="3"/>
  <c r="J189" i="3"/>
  <c r="K193" i="3"/>
  <c r="K190" i="3"/>
  <c r="I193" i="3"/>
  <c r="J194" i="3"/>
  <c r="K195" i="3"/>
  <c r="K196" i="3"/>
  <c r="I202" i="3"/>
  <c r="I203" i="3"/>
  <c r="I200" i="3"/>
  <c r="J207" i="3"/>
  <c r="J208" i="3"/>
  <c r="J205" i="3"/>
  <c r="K209" i="3"/>
  <c r="K206" i="3"/>
  <c r="I209" i="3"/>
  <c r="I212" i="3"/>
  <c r="I210" i="3"/>
  <c r="I208" i="3"/>
  <c r="J214" i="3"/>
  <c r="J211" i="3"/>
  <c r="J216" i="3"/>
  <c r="I219" i="3"/>
  <c r="J221" i="3"/>
  <c r="J219" i="3"/>
  <c r="J218" i="3"/>
  <c r="K223" i="3"/>
  <c r="J228" i="3"/>
  <c r="K229" i="3"/>
  <c r="J247" i="3"/>
  <c r="J248" i="3"/>
  <c r="K248" i="3"/>
  <c r="K249" i="3"/>
  <c r="K243" i="3"/>
  <c r="K247" i="3"/>
  <c r="I249" i="3"/>
  <c r="K286" i="3"/>
  <c r="J286" i="3"/>
  <c r="I292" i="3"/>
  <c r="J293" i="3"/>
  <c r="K299" i="3"/>
  <c r="I306" i="3"/>
  <c r="I307" i="3"/>
  <c r="I305" i="3"/>
  <c r="I293" i="3"/>
  <c r="J311" i="3"/>
  <c r="J312" i="3"/>
  <c r="J310" i="3"/>
  <c r="J298" i="3"/>
  <c r="K312" i="3"/>
  <c r="K313" i="3"/>
  <c r="K311" i="3"/>
  <c r="I313" i="3"/>
  <c r="K359" i="3"/>
  <c r="I445" i="3"/>
  <c r="I450" i="3"/>
  <c r="I448" i="3"/>
  <c r="I444" i="3"/>
  <c r="J29" i="3"/>
  <c r="K214" i="3"/>
  <c r="J217" i="3"/>
  <c r="I224" i="3"/>
  <c r="K230" i="3"/>
  <c r="J231" i="3"/>
  <c r="J233" i="3"/>
  <c r="K236" i="3"/>
  <c r="I238" i="3"/>
  <c r="I244" i="3"/>
  <c r="K246" i="3"/>
  <c r="K250" i="3"/>
  <c r="I254" i="3"/>
  <c r="I255" i="3"/>
  <c r="I256" i="3"/>
  <c r="J257" i="3"/>
  <c r="J259" i="3"/>
  <c r="J260" i="3"/>
  <c r="K260" i="3"/>
  <c r="K261" i="3"/>
  <c r="K266" i="3"/>
  <c r="I270" i="3"/>
  <c r="I271" i="3"/>
  <c r="I272" i="3"/>
  <c r="J273" i="3"/>
  <c r="J275" i="3"/>
  <c r="J276" i="3"/>
  <c r="K276" i="3"/>
  <c r="K277" i="3"/>
  <c r="K282" i="3"/>
  <c r="I286" i="3"/>
  <c r="I287" i="3"/>
  <c r="I288" i="3"/>
  <c r="J289" i="3"/>
  <c r="J291" i="3"/>
  <c r="J292" i="3"/>
  <c r="K292" i="3"/>
  <c r="K293" i="3"/>
  <c r="K298" i="3"/>
  <c r="I302" i="3"/>
  <c r="I303" i="3"/>
  <c r="I304" i="3"/>
  <c r="J305" i="3"/>
  <c r="J307" i="3"/>
  <c r="J308" i="3"/>
  <c r="K308" i="3"/>
  <c r="K309" i="3"/>
  <c r="K314" i="3"/>
  <c r="I318" i="3"/>
  <c r="I319" i="3"/>
  <c r="I320" i="3"/>
  <c r="J321" i="3"/>
  <c r="J323" i="3"/>
  <c r="J324" i="3"/>
  <c r="K324" i="3"/>
  <c r="K325" i="3"/>
  <c r="K330" i="3"/>
  <c r="I334" i="3"/>
  <c r="I335" i="3"/>
  <c r="I336" i="3"/>
  <c r="J337" i="3"/>
  <c r="J339" i="3"/>
  <c r="J340" i="3"/>
  <c r="K340" i="3"/>
  <c r="K341" i="3"/>
  <c r="K343" i="3"/>
  <c r="I351" i="3"/>
  <c r="J352" i="3"/>
  <c r="I352" i="3"/>
  <c r="J353" i="3"/>
  <c r="J358" i="3"/>
  <c r="J363" i="3"/>
  <c r="J361" i="3"/>
  <c r="J357" i="3"/>
  <c r="K364" i="3"/>
  <c r="K362" i="3"/>
  <c r="K365" i="3"/>
  <c r="I373" i="3"/>
  <c r="I378" i="3"/>
  <c r="I376" i="3"/>
  <c r="I372" i="3"/>
  <c r="I395" i="3"/>
  <c r="J396" i="3"/>
  <c r="I396" i="3"/>
  <c r="J397" i="3"/>
  <c r="J402" i="3"/>
  <c r="J407" i="3"/>
  <c r="J405" i="3"/>
  <c r="J401" i="3"/>
  <c r="K408" i="3"/>
  <c r="K406" i="3"/>
  <c r="I417" i="3"/>
  <c r="I422" i="3"/>
  <c r="I420" i="3"/>
  <c r="I416" i="3"/>
  <c r="K434" i="3"/>
  <c r="K446" i="3"/>
  <c r="I471" i="3"/>
  <c r="J472" i="3"/>
  <c r="I472" i="3"/>
  <c r="J473" i="3"/>
  <c r="J478" i="3"/>
  <c r="J483" i="3"/>
  <c r="J481" i="3"/>
  <c r="J477" i="3"/>
  <c r="K484" i="3"/>
  <c r="K482" i="3"/>
  <c r="K485" i="3"/>
  <c r="J491" i="3"/>
  <c r="J489" i="3"/>
  <c r="K492" i="3"/>
  <c r="K490" i="3"/>
  <c r="J499" i="3"/>
  <c r="J497" i="3"/>
  <c r="K500" i="3"/>
  <c r="K498" i="3"/>
  <c r="K501" i="3"/>
  <c r="J507" i="3"/>
  <c r="J505" i="3"/>
  <c r="K508" i="3"/>
  <c r="K506" i="3"/>
  <c r="K509" i="3"/>
  <c r="J515" i="3"/>
  <c r="J513" i="3"/>
  <c r="K516" i="3"/>
  <c r="K514" i="3"/>
  <c r="K517" i="3"/>
  <c r="J523" i="3"/>
  <c r="J521" i="3"/>
  <c r="K524" i="3"/>
  <c r="K522" i="3"/>
  <c r="K525" i="3"/>
  <c r="J531" i="3"/>
  <c r="J529" i="3"/>
  <c r="K532" i="3"/>
  <c r="K530" i="3"/>
  <c r="K533" i="3"/>
  <c r="J539" i="3"/>
  <c r="J537" i="3"/>
  <c r="K540" i="3"/>
  <c r="K538" i="3"/>
  <c r="K541" i="3"/>
  <c r="J547" i="3"/>
  <c r="J545" i="3"/>
  <c r="K548" i="3"/>
  <c r="K546" i="3"/>
  <c r="K549" i="3"/>
  <c r="J555" i="3"/>
  <c r="J553" i="3"/>
  <c r="K556" i="3"/>
  <c r="K554" i="3"/>
  <c r="K557" i="3"/>
  <c r="J563" i="3"/>
  <c r="J561" i="3"/>
  <c r="K564" i="3"/>
  <c r="K562" i="3"/>
  <c r="I28" i="3"/>
  <c r="K210" i="3"/>
  <c r="J213" i="3"/>
  <c r="I220" i="3"/>
  <c r="K226" i="3"/>
  <c r="J229" i="3"/>
  <c r="K231" i="3"/>
  <c r="J232" i="3"/>
  <c r="K232" i="3"/>
  <c r="I234" i="3"/>
  <c r="K237" i="3"/>
  <c r="I240" i="3"/>
  <c r="K242" i="3"/>
  <c r="J242" i="3"/>
  <c r="J243" i="3"/>
  <c r="J245" i="3"/>
  <c r="I250" i="3"/>
  <c r="I251" i="3"/>
  <c r="I252" i="3"/>
  <c r="J253" i="3"/>
  <c r="J255" i="3"/>
  <c r="J256" i="3"/>
  <c r="K256" i="3"/>
  <c r="K257" i="3"/>
  <c r="K259" i="3"/>
  <c r="K262" i="3"/>
  <c r="I266" i="3"/>
  <c r="I267" i="3"/>
  <c r="I268" i="3"/>
  <c r="J269" i="3"/>
  <c r="J271" i="3"/>
  <c r="J272" i="3"/>
  <c r="K272" i="3"/>
  <c r="K273" i="3"/>
  <c r="K275" i="3"/>
  <c r="K278" i="3"/>
  <c r="I282" i="3"/>
  <c r="I283" i="3"/>
  <c r="I284" i="3"/>
  <c r="J285" i="3"/>
  <c r="J287" i="3"/>
  <c r="J288" i="3"/>
  <c r="K288" i="3"/>
  <c r="K289" i="3"/>
  <c r="K291" i="3"/>
  <c r="K294" i="3"/>
  <c r="I298" i="3"/>
  <c r="I299" i="3"/>
  <c r="I300" i="3"/>
  <c r="J301" i="3"/>
  <c r="J303" i="3"/>
  <c r="J304" i="3"/>
  <c r="K304" i="3"/>
  <c r="K305" i="3"/>
  <c r="K307" i="3"/>
  <c r="K310" i="3"/>
  <c r="I314" i="3"/>
  <c r="I315" i="3"/>
  <c r="I316" i="3"/>
  <c r="J317" i="3"/>
  <c r="J319" i="3"/>
  <c r="J320" i="3"/>
  <c r="K320" i="3"/>
  <c r="K321" i="3"/>
  <c r="K323" i="3"/>
  <c r="K326" i="3"/>
  <c r="I330" i="3"/>
  <c r="I331" i="3"/>
  <c r="I332" i="3"/>
  <c r="J333" i="3"/>
  <c r="J335" i="3"/>
  <c r="J336" i="3"/>
  <c r="K336" i="3"/>
  <c r="K337" i="3"/>
  <c r="K339" i="3"/>
  <c r="K342" i="3"/>
  <c r="J342" i="3"/>
  <c r="J347" i="3"/>
  <c r="J345" i="3"/>
  <c r="K348" i="3"/>
  <c r="K346" i="3"/>
  <c r="I348" i="3"/>
  <c r="K349" i="3"/>
  <c r="J349" i="3"/>
  <c r="I357" i="3"/>
  <c r="I362" i="3"/>
  <c r="I360" i="3"/>
  <c r="I356" i="3"/>
  <c r="K374" i="3"/>
  <c r="J391" i="3"/>
  <c r="J389" i="3"/>
  <c r="K391" i="3"/>
  <c r="K392" i="3"/>
  <c r="K390" i="3"/>
  <c r="I392" i="3"/>
  <c r="K393" i="3"/>
  <c r="J393" i="3"/>
  <c r="I401" i="3"/>
  <c r="I406" i="3"/>
  <c r="I404" i="3"/>
  <c r="I400" i="3"/>
  <c r="K418" i="3"/>
  <c r="K435" i="3"/>
  <c r="K447" i="3"/>
  <c r="I455" i="3"/>
  <c r="J456" i="3"/>
  <c r="I456" i="3"/>
  <c r="J457" i="3"/>
  <c r="J462" i="3"/>
  <c r="J467" i="3"/>
  <c r="J465" i="3"/>
  <c r="J461" i="3"/>
  <c r="K468" i="3"/>
  <c r="K466" i="3"/>
  <c r="K469" i="3"/>
  <c r="J469" i="3"/>
  <c r="I477" i="3"/>
  <c r="I482" i="3"/>
  <c r="I480" i="3"/>
  <c r="I476" i="3"/>
  <c r="J490" i="3"/>
  <c r="J498" i="3"/>
  <c r="J506" i="3"/>
  <c r="J514" i="3"/>
  <c r="J522" i="3"/>
  <c r="J530" i="3"/>
  <c r="J538" i="3"/>
  <c r="J546" i="3"/>
  <c r="J554" i="3"/>
  <c r="J562" i="3"/>
  <c r="J570" i="3"/>
  <c r="I689" i="3"/>
  <c r="J690" i="3"/>
  <c r="J209" i="3"/>
  <c r="K212" i="3"/>
  <c r="I216" i="3"/>
  <c r="K222" i="3"/>
  <c r="I222" i="3"/>
  <c r="J224" i="3"/>
  <c r="J225" i="3"/>
  <c r="I230" i="3"/>
  <c r="I236" i="3"/>
  <c r="K238" i="3"/>
  <c r="I239" i="3"/>
  <c r="J239" i="3"/>
  <c r="J241" i="3"/>
  <c r="K244" i="3"/>
  <c r="I246" i="3"/>
  <c r="I247" i="3"/>
  <c r="I248" i="3"/>
  <c r="J249" i="3"/>
  <c r="J251" i="3"/>
  <c r="J252" i="3"/>
  <c r="K252" i="3"/>
  <c r="K253" i="3"/>
  <c r="I253" i="3"/>
  <c r="K255" i="3"/>
  <c r="K258" i="3"/>
  <c r="J258" i="3"/>
  <c r="I262" i="3"/>
  <c r="I263" i="3"/>
  <c r="I264" i="3"/>
  <c r="J265" i="3"/>
  <c r="J267" i="3"/>
  <c r="J268" i="3"/>
  <c r="K268" i="3"/>
  <c r="K269" i="3"/>
  <c r="I269" i="3"/>
  <c r="K271" i="3"/>
  <c r="K274" i="3"/>
  <c r="J274" i="3"/>
  <c r="I278" i="3"/>
  <c r="I279" i="3"/>
  <c r="I280" i="3"/>
  <c r="J281" i="3"/>
  <c r="J283" i="3"/>
  <c r="J284" i="3"/>
  <c r="K284" i="3"/>
  <c r="K285" i="3"/>
  <c r="I285" i="3"/>
  <c r="K287" i="3"/>
  <c r="K290" i="3"/>
  <c r="J290" i="3"/>
  <c r="I294" i="3"/>
  <c r="I295" i="3"/>
  <c r="I296" i="3"/>
  <c r="J297" i="3"/>
  <c r="J299" i="3"/>
  <c r="J300" i="3"/>
  <c r="K300" i="3"/>
  <c r="K301" i="3"/>
  <c r="I301" i="3"/>
  <c r="K303" i="3"/>
  <c r="K306" i="3"/>
  <c r="J306" i="3"/>
  <c r="I310" i="3"/>
  <c r="I311" i="3"/>
  <c r="I312" i="3"/>
  <c r="J313" i="3"/>
  <c r="J315" i="3"/>
  <c r="J316" i="3"/>
  <c r="K316" i="3"/>
  <c r="K317" i="3"/>
  <c r="I317" i="3"/>
  <c r="K319" i="3"/>
  <c r="K322" i="3"/>
  <c r="J322" i="3"/>
  <c r="I326" i="3"/>
  <c r="I327" i="3"/>
  <c r="I328" i="3"/>
  <c r="J329" i="3"/>
  <c r="J331" i="3"/>
  <c r="J332" i="3"/>
  <c r="K332" i="3"/>
  <c r="K333" i="3"/>
  <c r="I333" i="3"/>
  <c r="K335" i="3"/>
  <c r="K338" i="3"/>
  <c r="J338" i="3"/>
  <c r="I342" i="3"/>
  <c r="I343" i="3"/>
  <c r="I346" i="3"/>
  <c r="I344" i="3"/>
  <c r="K354" i="3"/>
  <c r="K358" i="3"/>
  <c r="K375" i="3"/>
  <c r="I383" i="3"/>
  <c r="J384" i="3"/>
  <c r="I384" i="3"/>
  <c r="J385" i="3"/>
  <c r="I389" i="3"/>
  <c r="I390" i="3"/>
  <c r="I388" i="3"/>
  <c r="K398" i="3"/>
  <c r="K402" i="3"/>
  <c r="K419" i="3"/>
  <c r="I427" i="3"/>
  <c r="J428" i="3"/>
  <c r="I428" i="3"/>
  <c r="J429" i="3"/>
  <c r="J434" i="3"/>
  <c r="J440" i="3"/>
  <c r="I440" i="3"/>
  <c r="J441" i="3"/>
  <c r="J446" i="3"/>
  <c r="J451" i="3"/>
  <c r="J449" i="3"/>
  <c r="J445" i="3"/>
  <c r="J433" i="3"/>
  <c r="K452" i="3"/>
  <c r="K450" i="3"/>
  <c r="K438" i="3"/>
  <c r="K453" i="3"/>
  <c r="J453" i="3"/>
  <c r="I461" i="3"/>
  <c r="I466" i="3"/>
  <c r="I464" i="3"/>
  <c r="I460" i="3"/>
  <c r="K474" i="3"/>
  <c r="K478" i="3"/>
  <c r="I489" i="3"/>
  <c r="I497" i="3"/>
  <c r="I505" i="3"/>
  <c r="I513" i="3"/>
  <c r="I521" i="3"/>
  <c r="I529" i="3"/>
  <c r="I537" i="3"/>
  <c r="I545" i="3"/>
  <c r="I553" i="3"/>
  <c r="I561" i="3"/>
  <c r="I569" i="3"/>
  <c r="I672" i="3"/>
  <c r="J343" i="3"/>
  <c r="I345" i="3"/>
  <c r="J346" i="3"/>
  <c r="K347" i="3"/>
  <c r="I350" i="3"/>
  <c r="J351" i="3"/>
  <c r="K352" i="3"/>
  <c r="K353" i="3"/>
  <c r="I355" i="3"/>
  <c r="J356" i="3"/>
  <c r="I361" i="3"/>
  <c r="J362" i="3"/>
  <c r="K363" i="3"/>
  <c r="I366" i="3"/>
  <c r="J367" i="3"/>
  <c r="K367" i="3"/>
  <c r="K368" i="3"/>
  <c r="K369" i="3"/>
  <c r="I371" i="3"/>
  <c r="J372" i="3"/>
  <c r="I377" i="3"/>
  <c r="J378" i="3"/>
  <c r="I382" i="3"/>
  <c r="J383" i="3"/>
  <c r="K384" i="3"/>
  <c r="K385" i="3"/>
  <c r="I387" i="3"/>
  <c r="J388" i="3"/>
  <c r="J390" i="3"/>
  <c r="I394" i="3"/>
  <c r="J395" i="3"/>
  <c r="K396" i="3"/>
  <c r="K397" i="3"/>
  <c r="I399" i="3"/>
  <c r="J400" i="3"/>
  <c r="I405" i="3"/>
  <c r="J406" i="3"/>
  <c r="K407" i="3"/>
  <c r="I410" i="3"/>
  <c r="J411" i="3"/>
  <c r="K412" i="3"/>
  <c r="K409" i="3"/>
  <c r="K413" i="3"/>
  <c r="I415" i="3"/>
  <c r="J416" i="3"/>
  <c r="I421" i="3"/>
  <c r="J422" i="3"/>
  <c r="K423" i="3"/>
  <c r="I426" i="3"/>
  <c r="J427" i="3"/>
  <c r="K428" i="3"/>
  <c r="K429" i="3"/>
  <c r="I437" i="3"/>
  <c r="J438" i="3"/>
  <c r="J439" i="3"/>
  <c r="K440" i="3"/>
  <c r="K437" i="3"/>
  <c r="I443" i="3"/>
  <c r="J444" i="3"/>
  <c r="I449" i="3"/>
  <c r="J450" i="3"/>
  <c r="K451" i="3"/>
  <c r="I454" i="3"/>
  <c r="J455" i="3"/>
  <c r="K456" i="3"/>
  <c r="I459" i="3"/>
  <c r="J460" i="3"/>
  <c r="I465" i="3"/>
  <c r="J466" i="3"/>
  <c r="K467" i="3"/>
  <c r="I470" i="3"/>
  <c r="J471" i="3"/>
  <c r="K472" i="3"/>
  <c r="K473" i="3"/>
  <c r="I475" i="3"/>
  <c r="J476" i="3"/>
  <c r="I481" i="3"/>
  <c r="J482" i="3"/>
  <c r="K483" i="3"/>
  <c r="I486" i="3"/>
  <c r="I487" i="3"/>
  <c r="J488" i="3"/>
  <c r="K489" i="3"/>
  <c r="K491" i="3"/>
  <c r="I494" i="3"/>
  <c r="J496" i="3"/>
  <c r="K499" i="3"/>
  <c r="I502" i="3"/>
  <c r="I503" i="3"/>
  <c r="J504" i="3"/>
  <c r="K505" i="3"/>
  <c r="K507" i="3"/>
  <c r="I510" i="3"/>
  <c r="I511" i="3"/>
  <c r="J512" i="3"/>
  <c r="K515" i="3"/>
  <c r="I518" i="3"/>
  <c r="I519" i="3"/>
  <c r="J520" i="3"/>
  <c r="K523" i="3"/>
  <c r="I526" i="3"/>
  <c r="I527" i="3"/>
  <c r="J528" i="3"/>
  <c r="K529" i="3"/>
  <c r="K531" i="3"/>
  <c r="I534" i="3"/>
  <c r="I535" i="3"/>
  <c r="J536" i="3"/>
  <c r="K539" i="3"/>
  <c r="I542" i="3"/>
  <c r="I543" i="3"/>
  <c r="J544" i="3"/>
  <c r="K547" i="3"/>
  <c r="I550" i="3"/>
  <c r="I551" i="3"/>
  <c r="J552" i="3"/>
  <c r="K553" i="3"/>
  <c r="K555" i="3"/>
  <c r="I558" i="3"/>
  <c r="I559" i="3"/>
  <c r="J560" i="3"/>
  <c r="K561" i="3"/>
  <c r="K563" i="3"/>
  <c r="I566" i="3"/>
  <c r="I567" i="3"/>
  <c r="J568" i="3"/>
  <c r="K569" i="3"/>
  <c r="J571" i="3"/>
  <c r="K572" i="3"/>
  <c r="J575" i="3"/>
  <c r="K574" i="3"/>
  <c r="J578" i="3"/>
  <c r="J586" i="3"/>
  <c r="J594" i="3"/>
  <c r="J602" i="3"/>
  <c r="J610" i="3"/>
  <c r="J618" i="3"/>
  <c r="J626" i="3"/>
  <c r="J634" i="3"/>
  <c r="J642" i="3"/>
  <c r="I656" i="3"/>
  <c r="J344" i="3"/>
  <c r="I349" i="3"/>
  <c r="J350" i="3"/>
  <c r="K351" i="3"/>
  <c r="I354" i="3"/>
  <c r="J355" i="3"/>
  <c r="K356" i="3"/>
  <c r="K357" i="3"/>
  <c r="I359" i="3"/>
  <c r="J360" i="3"/>
  <c r="I365" i="3"/>
  <c r="J366" i="3"/>
  <c r="I370" i="3"/>
  <c r="J371" i="3"/>
  <c r="K372" i="3"/>
  <c r="K373" i="3"/>
  <c r="I375" i="3"/>
  <c r="J376" i="3"/>
  <c r="I381" i="3"/>
  <c r="J382" i="3"/>
  <c r="K383" i="3"/>
  <c r="I386" i="3"/>
  <c r="J387" i="3"/>
  <c r="K387" i="3"/>
  <c r="K388" i="3"/>
  <c r="I393" i="3"/>
  <c r="J394" i="3"/>
  <c r="K395" i="3"/>
  <c r="I398" i="3"/>
  <c r="J399" i="3"/>
  <c r="K400" i="3"/>
  <c r="K401" i="3"/>
  <c r="I403" i="3"/>
  <c r="J404" i="3"/>
  <c r="I409" i="3"/>
  <c r="J410" i="3"/>
  <c r="K411" i="3"/>
  <c r="I414" i="3"/>
  <c r="J415" i="3"/>
  <c r="K415" i="3"/>
  <c r="K416" i="3"/>
  <c r="K417" i="3"/>
  <c r="I419" i="3"/>
  <c r="J420" i="3"/>
  <c r="I425" i="3"/>
  <c r="J426" i="3"/>
  <c r="K427" i="3"/>
  <c r="I430" i="3"/>
  <c r="J431" i="3"/>
  <c r="K432" i="3"/>
  <c r="J436" i="3"/>
  <c r="K439" i="3"/>
  <c r="I442" i="3"/>
  <c r="I439" i="3"/>
  <c r="J443" i="3"/>
  <c r="K444" i="3"/>
  <c r="K441" i="3"/>
  <c r="I447" i="3"/>
  <c r="J448" i="3"/>
  <c r="I453" i="3"/>
  <c r="J454" i="3"/>
  <c r="K455" i="3"/>
  <c r="I458" i="3"/>
  <c r="J459" i="3"/>
  <c r="K460" i="3"/>
  <c r="K457" i="3"/>
  <c r="K461" i="3"/>
  <c r="I463" i="3"/>
  <c r="J464" i="3"/>
  <c r="I469" i="3"/>
  <c r="J470" i="3"/>
  <c r="K471" i="3"/>
  <c r="I474" i="3"/>
  <c r="J475" i="3"/>
  <c r="K476" i="3"/>
  <c r="K477" i="3"/>
  <c r="I479" i="3"/>
  <c r="J480" i="3"/>
  <c r="I485" i="3"/>
  <c r="J486" i="3"/>
  <c r="J487" i="3"/>
  <c r="K488" i="3"/>
  <c r="I493" i="3"/>
  <c r="J494" i="3"/>
  <c r="J495" i="3"/>
  <c r="K496" i="3"/>
  <c r="K497" i="3"/>
  <c r="I501" i="3"/>
  <c r="J502" i="3"/>
  <c r="J503" i="3"/>
  <c r="K504" i="3"/>
  <c r="I509" i="3"/>
  <c r="J510" i="3"/>
  <c r="J511" i="3"/>
  <c r="K512" i="3"/>
  <c r="K513" i="3"/>
  <c r="I517" i="3"/>
  <c r="J518" i="3"/>
  <c r="J519" i="3"/>
  <c r="K520" i="3"/>
  <c r="K521" i="3"/>
  <c r="I525" i="3"/>
  <c r="J526" i="3"/>
  <c r="J527" i="3"/>
  <c r="K528" i="3"/>
  <c r="I533" i="3"/>
  <c r="J534" i="3"/>
  <c r="J535" i="3"/>
  <c r="K536" i="3"/>
  <c r="K537" i="3"/>
  <c r="I541" i="3"/>
  <c r="J542" i="3"/>
  <c r="J543" i="3"/>
  <c r="K544" i="3"/>
  <c r="K545" i="3"/>
  <c r="I549" i="3"/>
  <c r="J550" i="3"/>
  <c r="J551" i="3"/>
  <c r="K552" i="3"/>
  <c r="I557" i="3"/>
  <c r="J558" i="3"/>
  <c r="J559" i="3"/>
  <c r="K560" i="3"/>
  <c r="I565" i="3"/>
  <c r="J566" i="3"/>
  <c r="J567" i="3"/>
  <c r="K568" i="3"/>
  <c r="K571" i="3"/>
  <c r="J574" i="3"/>
  <c r="J573" i="3"/>
  <c r="J572" i="3"/>
  <c r="I577" i="3"/>
  <c r="I585" i="3"/>
  <c r="I593" i="3"/>
  <c r="I601" i="3"/>
  <c r="I609" i="3"/>
  <c r="I617" i="3"/>
  <c r="I625" i="3"/>
  <c r="I633" i="3"/>
  <c r="I641" i="3"/>
  <c r="I670" i="3"/>
  <c r="I667" i="3"/>
  <c r="I668" i="3"/>
  <c r="J675" i="3"/>
  <c r="J672" i="3"/>
  <c r="J669" i="3"/>
  <c r="J673" i="3"/>
  <c r="K676" i="3"/>
  <c r="K673" i="3"/>
  <c r="K670" i="3"/>
  <c r="K674" i="3"/>
  <c r="K679" i="3"/>
  <c r="K681" i="3"/>
  <c r="I711" i="3"/>
  <c r="I727" i="3"/>
  <c r="K344" i="3"/>
  <c r="K345" i="3"/>
  <c r="I347" i="3"/>
  <c r="J348" i="3"/>
  <c r="K350" i="3"/>
  <c r="I353" i="3"/>
  <c r="J354" i="3"/>
  <c r="K355" i="3"/>
  <c r="I358" i="3"/>
  <c r="J359" i="3"/>
  <c r="K360" i="3"/>
  <c r="K361" i="3"/>
  <c r="I363" i="3"/>
  <c r="J364" i="3"/>
  <c r="K366" i="3"/>
  <c r="I369" i="3"/>
  <c r="J370" i="3"/>
  <c r="K371" i="3"/>
  <c r="I374" i="3"/>
  <c r="J375" i="3"/>
  <c r="K376" i="3"/>
  <c r="K377" i="3"/>
  <c r="I379" i="3"/>
  <c r="J380" i="3"/>
  <c r="K382" i="3"/>
  <c r="I385" i="3"/>
  <c r="J386" i="3"/>
  <c r="K389" i="3"/>
  <c r="I391" i="3"/>
  <c r="J392" i="3"/>
  <c r="K394" i="3"/>
  <c r="I397" i="3"/>
  <c r="J398" i="3"/>
  <c r="K399" i="3"/>
  <c r="I402" i="3"/>
  <c r="J403" i="3"/>
  <c r="K404" i="3"/>
  <c r="K405" i="3"/>
  <c r="I407" i="3"/>
  <c r="J408" i="3"/>
  <c r="K410" i="3"/>
  <c r="I413" i="3"/>
  <c r="J414" i="3"/>
  <c r="I418" i="3"/>
  <c r="J419" i="3"/>
  <c r="K420" i="3"/>
  <c r="I423" i="3"/>
  <c r="J424" i="3"/>
  <c r="K426" i="3"/>
  <c r="I429" i="3"/>
  <c r="J430" i="3"/>
  <c r="K431" i="3"/>
  <c r="I434" i="3"/>
  <c r="I431" i="3"/>
  <c r="J435" i="3"/>
  <c r="J432" i="3"/>
  <c r="K436" i="3"/>
  <c r="K433" i="3"/>
  <c r="J437" i="3"/>
  <c r="I441" i="3"/>
  <c r="J442" i="3"/>
  <c r="K443" i="3"/>
  <c r="I446" i="3"/>
  <c r="J447" i="3"/>
  <c r="K448" i="3"/>
  <c r="K445" i="3"/>
  <c r="K449" i="3"/>
  <c r="I451" i="3"/>
  <c r="J452" i="3"/>
  <c r="K454" i="3"/>
  <c r="I457" i="3"/>
  <c r="J458" i="3"/>
  <c r="K459" i="3"/>
  <c r="I462" i="3"/>
  <c r="J463" i="3"/>
  <c r="K463" i="3"/>
  <c r="K464" i="3"/>
  <c r="K465" i="3"/>
  <c r="I467" i="3"/>
  <c r="J468" i="3"/>
  <c r="K470" i="3"/>
  <c r="I473" i="3"/>
  <c r="J474" i="3"/>
  <c r="K475" i="3"/>
  <c r="I478" i="3"/>
  <c r="J479" i="3"/>
  <c r="K480" i="3"/>
  <c r="K481" i="3"/>
  <c r="I483" i="3"/>
  <c r="J484" i="3"/>
  <c r="K486" i="3"/>
  <c r="K487" i="3"/>
  <c r="I490" i="3"/>
  <c r="I491" i="3"/>
  <c r="J492" i="3"/>
  <c r="K493" i="3"/>
  <c r="K494" i="3"/>
  <c r="K495" i="3"/>
  <c r="I498" i="3"/>
  <c r="I499" i="3"/>
  <c r="J500" i="3"/>
  <c r="K502" i="3"/>
  <c r="K503" i="3"/>
  <c r="I506" i="3"/>
  <c r="I507" i="3"/>
  <c r="J508" i="3"/>
  <c r="K510" i="3"/>
  <c r="K511" i="3"/>
  <c r="I514" i="3"/>
  <c r="I515" i="3"/>
  <c r="J516" i="3"/>
  <c r="K518" i="3"/>
  <c r="K519" i="3"/>
  <c r="I522" i="3"/>
  <c r="I523" i="3"/>
  <c r="J524" i="3"/>
  <c r="K526" i="3"/>
  <c r="K527" i="3"/>
  <c r="I530" i="3"/>
  <c r="I531" i="3"/>
  <c r="J532" i="3"/>
  <c r="K534" i="3"/>
  <c r="K535" i="3"/>
  <c r="I538" i="3"/>
  <c r="I539" i="3"/>
  <c r="J540" i="3"/>
  <c r="K542" i="3"/>
  <c r="K543" i="3"/>
  <c r="I546" i="3"/>
  <c r="I547" i="3"/>
  <c r="J548" i="3"/>
  <c r="K550" i="3"/>
  <c r="K551" i="3"/>
  <c r="I554" i="3"/>
  <c r="I555" i="3"/>
  <c r="J556" i="3"/>
  <c r="K558" i="3"/>
  <c r="K559" i="3"/>
  <c r="I562" i="3"/>
  <c r="I563" i="3"/>
  <c r="J564" i="3"/>
  <c r="K565" i="3"/>
  <c r="K566" i="3"/>
  <c r="K567" i="3"/>
  <c r="I570" i="3"/>
  <c r="I571" i="3"/>
  <c r="I654" i="3"/>
  <c r="I651" i="3"/>
  <c r="I652" i="3"/>
  <c r="I640" i="3"/>
  <c r="I632" i="3"/>
  <c r="I624" i="3"/>
  <c r="I616" i="3"/>
  <c r="I608" i="3"/>
  <c r="I600" i="3"/>
  <c r="I592" i="3"/>
  <c r="I584" i="3"/>
  <c r="I576" i="3"/>
  <c r="I575" i="3"/>
  <c r="J659" i="3"/>
  <c r="J656" i="3"/>
  <c r="J653" i="3"/>
  <c r="J657" i="3"/>
  <c r="K660" i="3"/>
  <c r="K657" i="3"/>
  <c r="K654" i="3"/>
  <c r="K658" i="3"/>
  <c r="I660" i="3"/>
  <c r="J661" i="3"/>
  <c r="K662" i="3"/>
  <c r="K663" i="3"/>
  <c r="I669" i="3"/>
  <c r="J674" i="3"/>
  <c r="J696" i="3"/>
  <c r="J701" i="3"/>
  <c r="J699" i="3"/>
  <c r="J691" i="3"/>
  <c r="J687" i="3"/>
  <c r="K702" i="3"/>
  <c r="K700" i="3"/>
  <c r="K696" i="3"/>
  <c r="K692" i="3"/>
  <c r="K575" i="3"/>
  <c r="K579" i="3"/>
  <c r="I582" i="3"/>
  <c r="I579" i="3"/>
  <c r="K587" i="3"/>
  <c r="I590" i="3"/>
  <c r="I587" i="3"/>
  <c r="K595" i="3"/>
  <c r="I598" i="3"/>
  <c r="I595" i="3"/>
  <c r="K603" i="3"/>
  <c r="I606" i="3"/>
  <c r="I603" i="3"/>
  <c r="K611" i="3"/>
  <c r="I614" i="3"/>
  <c r="I611" i="3"/>
  <c r="K619" i="3"/>
  <c r="I622" i="3"/>
  <c r="I619" i="3"/>
  <c r="K627" i="3"/>
  <c r="I630" i="3"/>
  <c r="I627" i="3"/>
  <c r="K635" i="3"/>
  <c r="I638" i="3"/>
  <c r="I635" i="3"/>
  <c r="K643" i="3"/>
  <c r="I649" i="3"/>
  <c r="I650" i="3"/>
  <c r="I647" i="3"/>
  <c r="J654" i="3"/>
  <c r="J655" i="3"/>
  <c r="J652" i="3"/>
  <c r="K656" i="3"/>
  <c r="K653" i="3"/>
  <c r="K659" i="3"/>
  <c r="I665" i="3"/>
  <c r="I666" i="3"/>
  <c r="I663" i="3"/>
  <c r="J670" i="3"/>
  <c r="J671" i="3"/>
  <c r="J668" i="3"/>
  <c r="K672" i="3"/>
  <c r="K669" i="3"/>
  <c r="K675" i="3"/>
  <c r="J680" i="3"/>
  <c r="J685" i="3"/>
  <c r="J683" i="3"/>
  <c r="K686" i="3"/>
  <c r="K684" i="3"/>
  <c r="K680" i="3"/>
  <c r="K677" i="3"/>
  <c r="K687" i="3"/>
  <c r="I695" i="3"/>
  <c r="I700" i="3"/>
  <c r="I698" i="3"/>
  <c r="I690" i="3"/>
  <c r="I768" i="3"/>
  <c r="I765" i="3"/>
  <c r="I766" i="3"/>
  <c r="I754" i="3"/>
  <c r="J773" i="3"/>
  <c r="J770" i="3"/>
  <c r="J771" i="3"/>
  <c r="K774" i="3"/>
  <c r="K771" i="3"/>
  <c r="K772" i="3"/>
  <c r="K775" i="3"/>
  <c r="I797" i="3"/>
  <c r="J798" i="3"/>
  <c r="K576" i="3"/>
  <c r="I581" i="3"/>
  <c r="J582" i="3"/>
  <c r="J583" i="3"/>
  <c r="J580" i="3"/>
  <c r="K584" i="3"/>
  <c r="K581" i="3"/>
  <c r="I589" i="3"/>
  <c r="J590" i="3"/>
  <c r="J591" i="3"/>
  <c r="J588" i="3"/>
  <c r="K592" i="3"/>
  <c r="K589" i="3"/>
  <c r="I597" i="3"/>
  <c r="J598" i="3"/>
  <c r="J599" i="3"/>
  <c r="J596" i="3"/>
  <c r="K600" i="3"/>
  <c r="K597" i="3"/>
  <c r="I605" i="3"/>
  <c r="J606" i="3"/>
  <c r="J607" i="3"/>
  <c r="J604" i="3"/>
  <c r="K608" i="3"/>
  <c r="K605" i="3"/>
  <c r="I613" i="3"/>
  <c r="J614" i="3"/>
  <c r="J615" i="3"/>
  <c r="J612" i="3"/>
  <c r="K616" i="3"/>
  <c r="K613" i="3"/>
  <c r="I621" i="3"/>
  <c r="J622" i="3"/>
  <c r="J623" i="3"/>
  <c r="J620" i="3"/>
  <c r="K624" i="3"/>
  <c r="K621" i="3"/>
  <c r="I629" i="3"/>
  <c r="J630" i="3"/>
  <c r="J631" i="3"/>
  <c r="J628" i="3"/>
  <c r="K632" i="3"/>
  <c r="K629" i="3"/>
  <c r="I637" i="3"/>
  <c r="J638" i="3"/>
  <c r="J639" i="3"/>
  <c r="J636" i="3"/>
  <c r="K640" i="3"/>
  <c r="K637" i="3"/>
  <c r="I645" i="3"/>
  <c r="I646" i="3"/>
  <c r="I643" i="3"/>
  <c r="J650" i="3"/>
  <c r="J651" i="3"/>
  <c r="J648" i="3"/>
  <c r="K652" i="3"/>
  <c r="K649" i="3"/>
  <c r="K655" i="3"/>
  <c r="I661" i="3"/>
  <c r="I662" i="3"/>
  <c r="I659" i="3"/>
  <c r="J666" i="3"/>
  <c r="J667" i="3"/>
  <c r="J664" i="3"/>
  <c r="K668" i="3"/>
  <c r="K665" i="3"/>
  <c r="K671" i="3"/>
  <c r="I677" i="3"/>
  <c r="I678" i="3"/>
  <c r="I675" i="3"/>
  <c r="I684" i="3"/>
  <c r="I682" i="3"/>
  <c r="J695" i="3"/>
  <c r="I710" i="3"/>
  <c r="J713" i="3"/>
  <c r="J711" i="3"/>
  <c r="J707" i="3"/>
  <c r="K714" i="3"/>
  <c r="K711" i="3"/>
  <c r="K712" i="3"/>
  <c r="I718" i="3"/>
  <c r="J721" i="3"/>
  <c r="J718" i="3"/>
  <c r="J719" i="3"/>
  <c r="K722" i="3"/>
  <c r="K716" i="3"/>
  <c r="K720" i="3"/>
  <c r="I726" i="3"/>
  <c r="J729" i="3"/>
  <c r="J726" i="3"/>
  <c r="J727" i="3"/>
  <c r="K730" i="3"/>
  <c r="K727" i="3"/>
  <c r="K724" i="3"/>
  <c r="K728" i="3"/>
  <c r="I752" i="3"/>
  <c r="I749" i="3"/>
  <c r="I750" i="3"/>
  <c r="I738" i="3"/>
  <c r="J757" i="3"/>
  <c r="J754" i="3"/>
  <c r="J755" i="3"/>
  <c r="K758" i="3"/>
  <c r="K755" i="3"/>
  <c r="K756" i="3"/>
  <c r="K761" i="3"/>
  <c r="I767" i="3"/>
  <c r="J772" i="3"/>
  <c r="I573" i="3"/>
  <c r="I574" i="3"/>
  <c r="I578" i="3"/>
  <c r="K582" i="3"/>
  <c r="K583" i="3"/>
  <c r="I586" i="3"/>
  <c r="I583" i="3"/>
  <c r="K590" i="3"/>
  <c r="K591" i="3"/>
  <c r="I594" i="3"/>
  <c r="I591" i="3"/>
  <c r="K598" i="3"/>
  <c r="K599" i="3"/>
  <c r="I602" i="3"/>
  <c r="I599" i="3"/>
  <c r="K606" i="3"/>
  <c r="K607" i="3"/>
  <c r="I610" i="3"/>
  <c r="I607" i="3"/>
  <c r="K614" i="3"/>
  <c r="K615" i="3"/>
  <c r="I618" i="3"/>
  <c r="I615" i="3"/>
  <c r="K622" i="3"/>
  <c r="K623" i="3"/>
  <c r="I626" i="3"/>
  <c r="I623" i="3"/>
  <c r="K630" i="3"/>
  <c r="K631" i="3"/>
  <c r="I634" i="3"/>
  <c r="I631" i="3"/>
  <c r="K638" i="3"/>
  <c r="K639" i="3"/>
  <c r="I642" i="3"/>
  <c r="I639" i="3"/>
  <c r="J646" i="3"/>
  <c r="J647" i="3"/>
  <c r="J644" i="3"/>
  <c r="K648" i="3"/>
  <c r="K645" i="3"/>
  <c r="I648" i="3"/>
  <c r="J649" i="3"/>
  <c r="K650" i="3"/>
  <c r="K651" i="3"/>
  <c r="I657" i="3"/>
  <c r="I658" i="3"/>
  <c r="I655" i="3"/>
  <c r="J662" i="3"/>
  <c r="J663" i="3"/>
  <c r="J660" i="3"/>
  <c r="K664" i="3"/>
  <c r="K661" i="3"/>
  <c r="I664" i="3"/>
  <c r="J665" i="3"/>
  <c r="K666" i="3"/>
  <c r="K667" i="3"/>
  <c r="I673" i="3"/>
  <c r="I674" i="3"/>
  <c r="I671" i="3"/>
  <c r="J678" i="3"/>
  <c r="J679" i="3"/>
  <c r="J676" i="3"/>
  <c r="I694" i="3"/>
  <c r="K697" i="3"/>
  <c r="I705" i="3"/>
  <c r="J706" i="3"/>
  <c r="J712" i="3"/>
  <c r="J720" i="3"/>
  <c r="J728" i="3"/>
  <c r="I736" i="3"/>
  <c r="I733" i="3"/>
  <c r="I734" i="3"/>
  <c r="I706" i="3"/>
  <c r="J741" i="3"/>
  <c r="J738" i="3"/>
  <c r="J739" i="3"/>
  <c r="K742" i="3"/>
  <c r="K739" i="3"/>
  <c r="K740" i="3"/>
  <c r="I742" i="3"/>
  <c r="J743" i="3"/>
  <c r="K744" i="3"/>
  <c r="K745" i="3"/>
  <c r="I751" i="3"/>
  <c r="J756" i="3"/>
  <c r="I789" i="3"/>
  <c r="J790" i="3"/>
  <c r="I683" i="3"/>
  <c r="J684" i="3"/>
  <c r="K685" i="3"/>
  <c r="I688" i="3"/>
  <c r="J689" i="3"/>
  <c r="K690" i="3"/>
  <c r="K691" i="3"/>
  <c r="I693" i="3"/>
  <c r="J694" i="3"/>
  <c r="I699" i="3"/>
  <c r="J700" i="3"/>
  <c r="K701" i="3"/>
  <c r="I704" i="3"/>
  <c r="J705" i="3"/>
  <c r="K706" i="3"/>
  <c r="K703" i="3"/>
  <c r="K707" i="3"/>
  <c r="I709" i="3"/>
  <c r="J710" i="3"/>
  <c r="K713" i="3"/>
  <c r="I716" i="3"/>
  <c r="I713" i="3"/>
  <c r="K721" i="3"/>
  <c r="I724" i="3"/>
  <c r="I721" i="3"/>
  <c r="K729" i="3"/>
  <c r="I732" i="3"/>
  <c r="I729" i="3"/>
  <c r="J736" i="3"/>
  <c r="J737" i="3"/>
  <c r="J734" i="3"/>
  <c r="K738" i="3"/>
  <c r="K735" i="3"/>
  <c r="K741" i="3"/>
  <c r="I747" i="3"/>
  <c r="I748" i="3"/>
  <c r="I745" i="3"/>
  <c r="J752" i="3"/>
  <c r="J753" i="3"/>
  <c r="J750" i="3"/>
  <c r="K754" i="3"/>
  <c r="K751" i="3"/>
  <c r="K757" i="3"/>
  <c r="I763" i="3"/>
  <c r="I764" i="3"/>
  <c r="I761" i="3"/>
  <c r="J768" i="3"/>
  <c r="J769" i="3"/>
  <c r="J766" i="3"/>
  <c r="K770" i="3"/>
  <c r="K767" i="3"/>
  <c r="K773" i="3"/>
  <c r="J783" i="3"/>
  <c r="K787" i="3"/>
  <c r="J792" i="3"/>
  <c r="J793" i="3"/>
  <c r="J791" i="3"/>
  <c r="J779" i="3"/>
  <c r="K794" i="3"/>
  <c r="K792" i="3"/>
  <c r="K784" i="3"/>
  <c r="K795" i="3"/>
  <c r="I803" i="3"/>
  <c r="I808" i="3"/>
  <c r="I806" i="3"/>
  <c r="I798" i="3"/>
  <c r="I834" i="3"/>
  <c r="J837" i="3"/>
  <c r="J835" i="3"/>
  <c r="J831" i="3"/>
  <c r="K838" i="3"/>
  <c r="K835" i="3"/>
  <c r="K836" i="3"/>
  <c r="I847" i="3"/>
  <c r="I855" i="3"/>
  <c r="I863" i="3"/>
  <c r="I871" i="3"/>
  <c r="I879" i="3"/>
  <c r="J885" i="3"/>
  <c r="J882" i="3"/>
  <c r="J883" i="3"/>
  <c r="K886" i="3"/>
  <c r="K883" i="3"/>
  <c r="K884" i="3"/>
  <c r="I681" i="3"/>
  <c r="J682" i="3"/>
  <c r="I687" i="3"/>
  <c r="J688" i="3"/>
  <c r="K689" i="3"/>
  <c r="I692" i="3"/>
  <c r="J693" i="3"/>
  <c r="K694" i="3"/>
  <c r="K695" i="3"/>
  <c r="I697" i="3"/>
  <c r="J698" i="3"/>
  <c r="I703" i="3"/>
  <c r="J704" i="3"/>
  <c r="K705" i="3"/>
  <c r="I708" i="3"/>
  <c r="J709" i="3"/>
  <c r="K710" i="3"/>
  <c r="I715" i="3"/>
  <c r="J716" i="3"/>
  <c r="J717" i="3"/>
  <c r="J714" i="3"/>
  <c r="K718" i="3"/>
  <c r="K715" i="3"/>
  <c r="K719" i="3"/>
  <c r="I723" i="3"/>
  <c r="J724" i="3"/>
  <c r="J725" i="3"/>
  <c r="J722" i="3"/>
  <c r="K726" i="3"/>
  <c r="K723" i="3"/>
  <c r="I731" i="3"/>
  <c r="J732" i="3"/>
  <c r="J733" i="3"/>
  <c r="J730" i="3"/>
  <c r="K734" i="3"/>
  <c r="K731" i="3"/>
  <c r="J735" i="3"/>
  <c r="K736" i="3"/>
  <c r="K737" i="3"/>
  <c r="I743" i="3"/>
  <c r="I744" i="3"/>
  <c r="I741" i="3"/>
  <c r="J748" i="3"/>
  <c r="J749" i="3"/>
  <c r="J746" i="3"/>
  <c r="K750" i="3"/>
  <c r="K747" i="3"/>
  <c r="J751" i="3"/>
  <c r="K752" i="3"/>
  <c r="K753" i="3"/>
  <c r="I759" i="3"/>
  <c r="I760" i="3"/>
  <c r="I757" i="3"/>
  <c r="J764" i="3"/>
  <c r="J765" i="3"/>
  <c r="J762" i="3"/>
  <c r="K766" i="3"/>
  <c r="K763" i="3"/>
  <c r="J767" i="3"/>
  <c r="K768" i="3"/>
  <c r="K769" i="3"/>
  <c r="I782" i="3"/>
  <c r="I791" i="3"/>
  <c r="I792" i="3"/>
  <c r="I790" i="3"/>
  <c r="I778" i="3"/>
  <c r="I773" i="3"/>
  <c r="J803" i="3"/>
  <c r="I818" i="3"/>
  <c r="K821" i="3"/>
  <c r="J830" i="3"/>
  <c r="J836" i="3"/>
  <c r="J884" i="3"/>
  <c r="I679" i="3"/>
  <c r="I680" i="3"/>
  <c r="J681" i="3"/>
  <c r="K682" i="3"/>
  <c r="K683" i="3"/>
  <c r="I685" i="3"/>
  <c r="J686" i="3"/>
  <c r="K688" i="3"/>
  <c r="I691" i="3"/>
  <c r="J692" i="3"/>
  <c r="K693" i="3"/>
  <c r="I696" i="3"/>
  <c r="J697" i="3"/>
  <c r="K698" i="3"/>
  <c r="K699" i="3"/>
  <c r="I701" i="3"/>
  <c r="J702" i="3"/>
  <c r="K704" i="3"/>
  <c r="I707" i="3"/>
  <c r="J708" i="3"/>
  <c r="K709" i="3"/>
  <c r="I712" i="3"/>
  <c r="K717" i="3"/>
  <c r="I720" i="3"/>
  <c r="I717" i="3"/>
  <c r="K725" i="3"/>
  <c r="I728" i="3"/>
  <c r="I725" i="3"/>
  <c r="K732" i="3"/>
  <c r="K733" i="3"/>
  <c r="I739" i="3"/>
  <c r="I740" i="3"/>
  <c r="I737" i="3"/>
  <c r="J744" i="3"/>
  <c r="J745" i="3"/>
  <c r="J742" i="3"/>
  <c r="K746" i="3"/>
  <c r="K743" i="3"/>
  <c r="I746" i="3"/>
  <c r="J747" i="3"/>
  <c r="K748" i="3"/>
  <c r="K749" i="3"/>
  <c r="I755" i="3"/>
  <c r="I756" i="3"/>
  <c r="I753" i="3"/>
  <c r="J760" i="3"/>
  <c r="J761" i="3"/>
  <c r="J758" i="3"/>
  <c r="K762" i="3"/>
  <c r="K759" i="3"/>
  <c r="I762" i="3"/>
  <c r="J763" i="3"/>
  <c r="K764" i="3"/>
  <c r="K765" i="3"/>
  <c r="I771" i="3"/>
  <c r="I772" i="3"/>
  <c r="I769" i="3"/>
  <c r="I777" i="3"/>
  <c r="J778" i="3"/>
  <c r="J784" i="3"/>
  <c r="I802" i="3"/>
  <c r="K805" i="3"/>
  <c r="I813" i="3"/>
  <c r="J814" i="3"/>
  <c r="J820" i="3"/>
  <c r="J825" i="3"/>
  <c r="J823" i="3"/>
  <c r="J815" i="3"/>
  <c r="K826" i="3"/>
  <c r="K824" i="3"/>
  <c r="K820" i="3"/>
  <c r="K827" i="3"/>
  <c r="J827" i="3"/>
  <c r="I835" i="3"/>
  <c r="I846" i="3"/>
  <c r="J849" i="3"/>
  <c r="J846" i="3"/>
  <c r="J847" i="3"/>
  <c r="J843" i="3"/>
  <c r="K850" i="3"/>
  <c r="K847" i="3"/>
  <c r="K848" i="3"/>
  <c r="J851" i="3"/>
  <c r="I854" i="3"/>
  <c r="J857" i="3"/>
  <c r="J854" i="3"/>
  <c r="J855" i="3"/>
  <c r="K858" i="3"/>
  <c r="K855" i="3"/>
  <c r="K852" i="3"/>
  <c r="K856" i="3"/>
  <c r="J859" i="3"/>
  <c r="I862" i="3"/>
  <c r="J865" i="3"/>
  <c r="J862" i="3"/>
  <c r="J863" i="3"/>
  <c r="K866" i="3"/>
  <c r="K863" i="3"/>
  <c r="K860" i="3"/>
  <c r="K864" i="3"/>
  <c r="J867" i="3"/>
  <c r="I870" i="3"/>
  <c r="J873" i="3"/>
  <c r="J870" i="3"/>
  <c r="J871" i="3"/>
  <c r="K874" i="3"/>
  <c r="K871" i="3"/>
  <c r="K868" i="3"/>
  <c r="K872" i="3"/>
  <c r="J875" i="3"/>
  <c r="I776" i="3"/>
  <c r="J777" i="3"/>
  <c r="K778" i="3"/>
  <c r="K779" i="3"/>
  <c r="I781" i="3"/>
  <c r="J782" i="3"/>
  <c r="I787" i="3"/>
  <c r="I788" i="3"/>
  <c r="J788" i="3"/>
  <c r="J789" i="3"/>
  <c r="K789" i="3"/>
  <c r="K790" i="3"/>
  <c r="K793" i="3"/>
  <c r="I796" i="3"/>
  <c r="J797" i="3"/>
  <c r="K798" i="3"/>
  <c r="K799" i="3"/>
  <c r="I801" i="3"/>
  <c r="J802" i="3"/>
  <c r="I807" i="3"/>
  <c r="J808" i="3"/>
  <c r="K809" i="3"/>
  <c r="I812" i="3"/>
  <c r="J813" i="3"/>
  <c r="K814" i="3"/>
  <c r="K815" i="3"/>
  <c r="I817" i="3"/>
  <c r="J818" i="3"/>
  <c r="I823" i="3"/>
  <c r="J824" i="3"/>
  <c r="K825" i="3"/>
  <c r="I828" i="3"/>
  <c r="J829" i="3"/>
  <c r="K830" i="3"/>
  <c r="I833" i="3"/>
  <c r="J834" i="3"/>
  <c r="K837" i="3"/>
  <c r="I840" i="3"/>
  <c r="I837" i="3"/>
  <c r="J841" i="3"/>
  <c r="K842" i="3"/>
  <c r="K849" i="3"/>
  <c r="I852" i="3"/>
  <c r="I849" i="3"/>
  <c r="K857" i="3"/>
  <c r="I860" i="3"/>
  <c r="I857" i="3"/>
  <c r="K865" i="3"/>
  <c r="I868" i="3"/>
  <c r="I865" i="3"/>
  <c r="K873" i="3"/>
  <c r="I876" i="3"/>
  <c r="I873" i="3"/>
  <c r="J880" i="3"/>
  <c r="J881" i="3"/>
  <c r="J878" i="3"/>
  <c r="K882" i="3"/>
  <c r="K879" i="3"/>
  <c r="K885" i="3"/>
  <c r="I892" i="3"/>
  <c r="I889" i="3"/>
  <c r="J951" i="3"/>
  <c r="J949" i="3"/>
  <c r="J941" i="3"/>
  <c r="J937" i="3"/>
  <c r="J924" i="3"/>
  <c r="J916" i="3"/>
  <c r="K952" i="3"/>
  <c r="K938" i="3"/>
  <c r="K950" i="3"/>
  <c r="K946" i="3"/>
  <c r="K929" i="3"/>
  <c r="K942" i="3"/>
  <c r="K925" i="3"/>
  <c r="K917" i="3"/>
  <c r="I966" i="3"/>
  <c r="I964" i="3"/>
  <c r="I956" i="3"/>
  <c r="I936" i="3"/>
  <c r="I923" i="3"/>
  <c r="I915" i="3"/>
  <c r="I903" i="3"/>
  <c r="I775" i="3"/>
  <c r="J776" i="3"/>
  <c r="K777" i="3"/>
  <c r="I780" i="3"/>
  <c r="J781" i="3"/>
  <c r="K782" i="3"/>
  <c r="K783" i="3"/>
  <c r="I785" i="3"/>
  <c r="J786" i="3"/>
  <c r="K791" i="3"/>
  <c r="I795" i="3"/>
  <c r="J796" i="3"/>
  <c r="K797" i="3"/>
  <c r="I800" i="3"/>
  <c r="J801" i="3"/>
  <c r="K802" i="3"/>
  <c r="K803" i="3"/>
  <c r="I805" i="3"/>
  <c r="J806" i="3"/>
  <c r="I811" i="3"/>
  <c r="J812" i="3"/>
  <c r="K813" i="3"/>
  <c r="I816" i="3"/>
  <c r="J817" i="3"/>
  <c r="K818" i="3"/>
  <c r="K819" i="3"/>
  <c r="I821" i="3"/>
  <c r="J822" i="3"/>
  <c r="I827" i="3"/>
  <c r="J828" i="3"/>
  <c r="K829" i="3"/>
  <c r="I832" i="3"/>
  <c r="I829" i="3"/>
  <c r="J833" i="3"/>
  <c r="K834" i="3"/>
  <c r="K831" i="3"/>
  <c r="I839" i="3"/>
  <c r="J840" i="3"/>
  <c r="K841" i="3"/>
  <c r="I844" i="3"/>
  <c r="I841" i="3"/>
  <c r="J845" i="3"/>
  <c r="K846" i="3"/>
  <c r="K843" i="3"/>
  <c r="I851" i="3"/>
  <c r="J852" i="3"/>
  <c r="J853" i="3"/>
  <c r="J850" i="3"/>
  <c r="K854" i="3"/>
  <c r="K851" i="3"/>
  <c r="I859" i="3"/>
  <c r="J860" i="3"/>
  <c r="J861" i="3"/>
  <c r="J858" i="3"/>
  <c r="K862" i="3"/>
  <c r="K859" i="3"/>
  <c r="I867" i="3"/>
  <c r="J868" i="3"/>
  <c r="J869" i="3"/>
  <c r="J866" i="3"/>
  <c r="K870" i="3"/>
  <c r="K867" i="3"/>
  <c r="I875" i="3"/>
  <c r="J876" i="3"/>
  <c r="J877" i="3"/>
  <c r="J874" i="3"/>
  <c r="K878" i="3"/>
  <c r="K875" i="3"/>
  <c r="J879" i="3"/>
  <c r="K880" i="3"/>
  <c r="K881" i="3"/>
  <c r="I887" i="3"/>
  <c r="I888" i="3"/>
  <c r="I885" i="3"/>
  <c r="J894" i="3"/>
  <c r="J890" i="3"/>
  <c r="K895" i="3"/>
  <c r="K892" i="3"/>
  <c r="K893" i="3"/>
  <c r="K891" i="3"/>
  <c r="J917" i="3"/>
  <c r="J923" i="3"/>
  <c r="I939" i="3"/>
  <c r="J940" i="3"/>
  <c r="J774" i="3"/>
  <c r="K776" i="3"/>
  <c r="I779" i="3"/>
  <c r="J780" i="3"/>
  <c r="K781" i="3"/>
  <c r="I784" i="3"/>
  <c r="J785" i="3"/>
  <c r="K785" i="3"/>
  <c r="K786" i="3"/>
  <c r="I786" i="3"/>
  <c r="K788" i="3"/>
  <c r="I793" i="3"/>
  <c r="J794" i="3"/>
  <c r="K796" i="3"/>
  <c r="I799" i="3"/>
  <c r="J800" i="3"/>
  <c r="K801" i="3"/>
  <c r="I804" i="3"/>
  <c r="J805" i="3"/>
  <c r="K806" i="3"/>
  <c r="K807" i="3"/>
  <c r="I809" i="3"/>
  <c r="J810" i="3"/>
  <c r="K812" i="3"/>
  <c r="I815" i="3"/>
  <c r="J816" i="3"/>
  <c r="K817" i="3"/>
  <c r="I820" i="3"/>
  <c r="J821" i="3"/>
  <c r="K822" i="3"/>
  <c r="K823" i="3"/>
  <c r="I825" i="3"/>
  <c r="J826" i="3"/>
  <c r="K828" i="3"/>
  <c r="I831" i="3"/>
  <c r="J832" i="3"/>
  <c r="K833" i="3"/>
  <c r="I836" i="3"/>
  <c r="J838" i="3"/>
  <c r="K840" i="3"/>
  <c r="I843" i="3"/>
  <c r="J844" i="3"/>
  <c r="K845" i="3"/>
  <c r="I848" i="3"/>
  <c r="I845" i="3"/>
  <c r="K853" i="3"/>
  <c r="I856" i="3"/>
  <c r="I853" i="3"/>
  <c r="K861" i="3"/>
  <c r="I864" i="3"/>
  <c r="I861" i="3"/>
  <c r="K869" i="3"/>
  <c r="I872" i="3"/>
  <c r="I869" i="3"/>
  <c r="K876" i="3"/>
  <c r="K877" i="3"/>
  <c r="I884" i="3"/>
  <c r="I881" i="3"/>
  <c r="J889" i="3"/>
  <c r="J886" i="3"/>
  <c r="K890" i="3"/>
  <c r="K887" i="3"/>
  <c r="I890" i="3"/>
  <c r="I901" i="3"/>
  <c r="I898" i="3"/>
  <c r="I899" i="3"/>
  <c r="J906" i="3"/>
  <c r="J903" i="3"/>
  <c r="J904" i="3"/>
  <c r="K907" i="3"/>
  <c r="K904" i="3"/>
  <c r="K905" i="3"/>
  <c r="J908" i="3"/>
  <c r="K909" i="3"/>
  <c r="K910" i="3"/>
  <c r="K926" i="3"/>
  <c r="J893" i="3"/>
  <c r="K894" i="3"/>
  <c r="I897" i="3"/>
  <c r="I894" i="3"/>
  <c r="J901" i="3"/>
  <c r="J902" i="3"/>
  <c r="J899" i="3"/>
  <c r="K903" i="3"/>
  <c r="K900" i="3"/>
  <c r="K906" i="3"/>
  <c r="I912" i="3"/>
  <c r="I913" i="3"/>
  <c r="I910" i="3"/>
  <c r="J914" i="3"/>
  <c r="J911" i="3"/>
  <c r="K915" i="3"/>
  <c r="K912" i="3"/>
  <c r="I920" i="3"/>
  <c r="I921" i="3"/>
  <c r="I918" i="3"/>
  <c r="J922" i="3"/>
  <c r="K923" i="3"/>
  <c r="K920" i="3"/>
  <c r="I928" i="3"/>
  <c r="I929" i="3"/>
  <c r="J930" i="3"/>
  <c r="J935" i="3"/>
  <c r="J933" i="3"/>
  <c r="K936" i="3"/>
  <c r="K934" i="3"/>
  <c r="K928" i="3"/>
  <c r="K937" i="3"/>
  <c r="I945" i="3"/>
  <c r="I950" i="3"/>
  <c r="I948" i="3"/>
  <c r="I940" i="3"/>
  <c r="I896" i="3"/>
  <c r="J897" i="3"/>
  <c r="J898" i="3"/>
  <c r="J895" i="3"/>
  <c r="K899" i="3"/>
  <c r="K896" i="3"/>
  <c r="J900" i="3"/>
  <c r="K901" i="3"/>
  <c r="K902" i="3"/>
  <c r="I908" i="3"/>
  <c r="I909" i="3"/>
  <c r="I906" i="3"/>
  <c r="J913" i="3"/>
  <c r="K914" i="3"/>
  <c r="J919" i="3"/>
  <c r="J921" i="3"/>
  <c r="K922" i="3"/>
  <c r="I926" i="3"/>
  <c r="J927" i="3"/>
  <c r="J929" i="3"/>
  <c r="K930" i="3"/>
  <c r="I934" i="3"/>
  <c r="I932" i="3"/>
  <c r="J945" i="3"/>
  <c r="I960" i="3"/>
  <c r="J983" i="3"/>
  <c r="J981" i="3"/>
  <c r="J973" i="3"/>
  <c r="K984" i="3"/>
  <c r="K970" i="3"/>
  <c r="K982" i="3"/>
  <c r="K978" i="3"/>
  <c r="K897" i="3"/>
  <c r="K898" i="3"/>
  <c r="I904" i="3"/>
  <c r="I905" i="3"/>
  <c r="I902" i="3"/>
  <c r="J909" i="3"/>
  <c r="J910" i="3"/>
  <c r="J907" i="3"/>
  <c r="K911" i="3"/>
  <c r="K908" i="3"/>
  <c r="I911" i="3"/>
  <c r="J912" i="3"/>
  <c r="K913" i="3"/>
  <c r="I916" i="3"/>
  <c r="I917" i="3"/>
  <c r="I914" i="3"/>
  <c r="J918" i="3"/>
  <c r="K919" i="3"/>
  <c r="K916" i="3"/>
  <c r="I919" i="3"/>
  <c r="J920" i="3"/>
  <c r="K921" i="3"/>
  <c r="I924" i="3"/>
  <c r="I925" i="3"/>
  <c r="I922" i="3"/>
  <c r="J926" i="3"/>
  <c r="K927" i="3"/>
  <c r="K924" i="3"/>
  <c r="I927" i="3"/>
  <c r="J928" i="3"/>
  <c r="I944" i="3"/>
  <c r="K947" i="3"/>
  <c r="I955" i="3"/>
  <c r="J967" i="3"/>
  <c r="J965" i="3"/>
  <c r="J957" i="3"/>
  <c r="K967" i="3"/>
  <c r="K968" i="3"/>
  <c r="K954" i="3"/>
  <c r="K966" i="3"/>
  <c r="K962" i="3"/>
  <c r="J969" i="3"/>
  <c r="I982" i="3"/>
  <c r="I980" i="3"/>
  <c r="I972" i="3"/>
  <c r="I933" i="3"/>
  <c r="J934" i="3"/>
  <c r="K935" i="3"/>
  <c r="I938" i="3"/>
  <c r="J939" i="3"/>
  <c r="K940" i="3"/>
  <c r="K941" i="3"/>
  <c r="I943" i="3"/>
  <c r="J944" i="3"/>
  <c r="I949" i="3"/>
  <c r="J950" i="3"/>
  <c r="K951" i="3"/>
  <c r="I954" i="3"/>
  <c r="J955" i="3"/>
  <c r="K956" i="3"/>
  <c r="K957" i="3"/>
  <c r="I959" i="3"/>
  <c r="J960" i="3"/>
  <c r="I965" i="3"/>
  <c r="J966" i="3"/>
  <c r="I969" i="3"/>
  <c r="I970" i="3"/>
  <c r="J971" i="3"/>
  <c r="K971" i="3"/>
  <c r="K972" i="3"/>
  <c r="K973" i="3"/>
  <c r="I975" i="3"/>
  <c r="J976" i="3"/>
  <c r="I981" i="3"/>
  <c r="J982" i="3"/>
  <c r="K983" i="3"/>
  <c r="K988" i="3"/>
  <c r="K985" i="3"/>
  <c r="I994" i="3"/>
  <c r="I991" i="3"/>
  <c r="I931" i="3"/>
  <c r="J932" i="3"/>
  <c r="I937" i="3"/>
  <c r="J938" i="3"/>
  <c r="K939" i="3"/>
  <c r="I942" i="3"/>
  <c r="J943" i="3"/>
  <c r="K944" i="3"/>
  <c r="K945" i="3"/>
  <c r="I947" i="3"/>
  <c r="J948" i="3"/>
  <c r="I953" i="3"/>
  <c r="J954" i="3"/>
  <c r="K955" i="3"/>
  <c r="I958" i="3"/>
  <c r="J959" i="3"/>
  <c r="K960" i="3"/>
  <c r="K961" i="3"/>
  <c r="I963" i="3"/>
  <c r="J964" i="3"/>
  <c r="J970" i="3"/>
  <c r="I974" i="3"/>
  <c r="J975" i="3"/>
  <c r="K976" i="3"/>
  <c r="K977" i="3"/>
  <c r="I979" i="3"/>
  <c r="J980" i="3"/>
  <c r="I985" i="3"/>
  <c r="J986" i="3"/>
  <c r="K987" i="3"/>
  <c r="I990" i="3"/>
  <c r="I987" i="3"/>
  <c r="J995" i="3"/>
  <c r="J992" i="3"/>
  <c r="I930" i="3"/>
  <c r="J931" i="3"/>
  <c r="K932" i="3"/>
  <c r="K933" i="3"/>
  <c r="I935" i="3"/>
  <c r="J936" i="3"/>
  <c r="I941" i="3"/>
  <c r="J942" i="3"/>
  <c r="K943" i="3"/>
  <c r="I946" i="3"/>
  <c r="J947" i="3"/>
  <c r="K948" i="3"/>
  <c r="K949" i="3"/>
  <c r="I951" i="3"/>
  <c r="J952" i="3"/>
  <c r="I957" i="3"/>
  <c r="J958" i="3"/>
  <c r="K959" i="3"/>
  <c r="I962" i="3"/>
  <c r="J963" i="3"/>
  <c r="K964" i="3"/>
  <c r="K965" i="3"/>
  <c r="I967" i="3"/>
  <c r="J968" i="3"/>
  <c r="I973" i="3"/>
  <c r="J974" i="3"/>
  <c r="K975" i="3"/>
  <c r="I978" i="3"/>
  <c r="J979" i="3"/>
  <c r="K980" i="3"/>
  <c r="K981" i="3"/>
  <c r="I983" i="3"/>
  <c r="J991" i="3"/>
  <c r="J988" i="3"/>
  <c r="K992" i="3"/>
  <c r="K989" i="3"/>
  <c r="I992" i="3"/>
  <c r="I996" i="3"/>
  <c r="I995" i="3"/>
  <c r="I999" i="3"/>
  <c r="I1000" i="3"/>
  <c r="J996" i="3"/>
  <c r="I998" i="3"/>
  <c r="K996" i="3"/>
  <c r="I1065" i="3"/>
  <c r="J1001" i="3"/>
  <c r="K1002" i="3"/>
  <c r="I1004" i="3"/>
  <c r="J1005" i="3"/>
  <c r="K1006" i="3"/>
  <c r="AC21" i="13" l="1"/>
  <c r="AE21" i="13"/>
  <c r="AG21" i="13"/>
  <c r="E567" i="5"/>
  <c r="E662" i="5"/>
  <c r="E663" i="5"/>
  <c r="E641" i="5"/>
  <c r="E642" i="5"/>
  <c r="E611" i="5"/>
  <c r="E612" i="5"/>
  <c r="E620" i="5"/>
  <c r="E621" i="5"/>
  <c r="E575" i="5"/>
  <c r="E576" i="5"/>
  <c r="E521" i="5"/>
  <c r="E522" i="5"/>
  <c r="E524" i="5"/>
  <c r="E525" i="5"/>
  <c r="E377" i="5"/>
  <c r="E378" i="5"/>
  <c r="E260" i="5"/>
  <c r="E261" i="5"/>
  <c r="E262" i="5"/>
  <c r="E264" i="5"/>
  <c r="E265" i="5"/>
  <c r="E266" i="5"/>
  <c r="E218" i="5"/>
  <c r="E219" i="5"/>
  <c r="E194" i="5"/>
  <c r="E195" i="5"/>
  <c r="E197" i="5"/>
  <c r="E198" i="5"/>
  <c r="E407" i="5"/>
  <c r="GO258" i="5"/>
  <c r="G6" i="3"/>
  <c r="N6" i="3" s="1"/>
  <c r="F6" i="3"/>
  <c r="E6" i="3"/>
  <c r="L6" i="3" s="1"/>
  <c r="D6" i="3"/>
  <c r="C6" i="3"/>
  <c r="B6" i="3"/>
  <c r="H10" i="2"/>
  <c r="G10" i="2"/>
  <c r="AI26" i="13"/>
  <c r="AG26" i="13"/>
  <c r="E665" i="5"/>
  <c r="AE26" i="13"/>
  <c r="AD26" i="13"/>
  <c r="AI8" i="13"/>
  <c r="AH8" i="13"/>
  <c r="AG8" i="13"/>
  <c r="AH13" i="13" l="1"/>
  <c r="AI25" i="13"/>
  <c r="AI13" i="13"/>
  <c r="AE25" i="13"/>
  <c r="AG7" i="13"/>
  <c r="AH25" i="13"/>
  <c r="E666" i="5"/>
  <c r="E201" i="5"/>
  <c r="AG25" i="13"/>
  <c r="E678" i="5"/>
  <c r="E221" i="5"/>
  <c r="AF21" i="13"/>
  <c r="AH14" i="13"/>
  <c r="E240" i="5"/>
  <c r="E243" i="5"/>
  <c r="E255" i="5"/>
  <c r="E345" i="5"/>
  <c r="E348" i="5"/>
  <c r="E354" i="5"/>
  <c r="E360" i="5"/>
  <c r="E365" i="5"/>
  <c r="E366" i="5"/>
  <c r="E372" i="5"/>
  <c r="E381" i="5"/>
  <c r="E384" i="5"/>
  <c r="E386" i="5"/>
  <c r="E387" i="5"/>
  <c r="E389" i="5"/>
  <c r="E398" i="5"/>
  <c r="E404" i="5"/>
  <c r="E414" i="5"/>
  <c r="E417" i="5"/>
  <c r="E420" i="5"/>
  <c r="E429" i="5"/>
  <c r="E438" i="5"/>
  <c r="E443" i="5"/>
  <c r="E444" i="5"/>
  <c r="E446" i="5"/>
  <c r="E453" i="5"/>
  <c r="E455" i="5"/>
  <c r="E456" i="5"/>
  <c r="E464" i="5"/>
  <c r="E467" i="5"/>
  <c r="E468" i="5"/>
  <c r="E471" i="5"/>
  <c r="E555" i="5"/>
  <c r="E590" i="5"/>
  <c r="E593" i="5"/>
  <c r="E596" i="5"/>
  <c r="E599" i="5"/>
  <c r="E602" i="5"/>
  <c r="E605" i="5"/>
  <c r="E608" i="5"/>
  <c r="E614" i="5"/>
  <c r="E617" i="5"/>
  <c r="E246" i="5"/>
  <c r="E249" i="5"/>
  <c r="E252" i="5"/>
  <c r="E309" i="5"/>
  <c r="E338" i="5"/>
  <c r="E339" i="5"/>
  <c r="E344" i="5"/>
  <c r="E347" i="5"/>
  <c r="E350" i="5"/>
  <c r="E351" i="5"/>
  <c r="E353" i="5"/>
  <c r="E356" i="5"/>
  <c r="E357" i="5"/>
  <c r="E359" i="5"/>
  <c r="E368" i="5"/>
  <c r="E369" i="5"/>
  <c r="E371" i="5"/>
  <c r="E374" i="5"/>
  <c r="E375" i="5"/>
  <c r="E380" i="5"/>
  <c r="E383" i="5"/>
  <c r="E390" i="5"/>
  <c r="E392" i="5"/>
  <c r="E393" i="5"/>
  <c r="E395" i="5"/>
  <c r="E396" i="5"/>
  <c r="E399" i="5"/>
  <c r="E401" i="5"/>
  <c r="E402" i="5"/>
  <c r="E405" i="5"/>
  <c r="E423" i="5"/>
  <c r="E434" i="5"/>
  <c r="E437" i="5"/>
  <c r="E441" i="5"/>
  <c r="E449" i="5"/>
  <c r="E459" i="5"/>
  <c r="E176" i="5"/>
  <c r="E177" i="5"/>
  <c r="E179" i="5"/>
  <c r="E180" i="5"/>
  <c r="E182" i="5"/>
  <c r="E183" i="5"/>
  <c r="E185" i="5"/>
  <c r="E186" i="5"/>
  <c r="E188" i="5"/>
  <c r="E189" i="5"/>
  <c r="E203" i="5"/>
  <c r="E204" i="5"/>
  <c r="E206" i="5"/>
  <c r="E207" i="5"/>
  <c r="E209" i="5"/>
  <c r="E210" i="5"/>
  <c r="E212" i="5"/>
  <c r="E213" i="5"/>
  <c r="E215" i="5"/>
  <c r="E216" i="5"/>
  <c r="E225" i="5"/>
  <c r="E228" i="5"/>
  <c r="E231" i="5"/>
  <c r="E233" i="5"/>
  <c r="E234" i="5"/>
  <c r="E237" i="5"/>
  <c r="E308" i="5"/>
  <c r="E333" i="5"/>
  <c r="E335" i="5"/>
  <c r="E413" i="5"/>
  <c r="E491" i="5"/>
  <c r="E492" i="5"/>
  <c r="E494" i="5"/>
  <c r="E495" i="5"/>
  <c r="E497" i="5"/>
  <c r="E498" i="5"/>
  <c r="E500" i="5"/>
  <c r="E501" i="5"/>
  <c r="E503" i="5"/>
  <c r="E504" i="5"/>
  <c r="E506" i="5"/>
  <c r="E507" i="5"/>
  <c r="E509" i="5"/>
  <c r="E510" i="5"/>
  <c r="E512" i="5"/>
  <c r="E513" i="5"/>
  <c r="E530" i="5"/>
  <c r="E531" i="5"/>
  <c r="E533" i="5"/>
  <c r="E534" i="5"/>
  <c r="E536" i="5"/>
  <c r="E537" i="5"/>
  <c r="E539" i="5"/>
  <c r="E540" i="5"/>
  <c r="E543" i="5"/>
  <c r="E545" i="5"/>
  <c r="E582" i="5"/>
  <c r="E603" i="5"/>
  <c r="E618" i="5"/>
  <c r="E635" i="5"/>
  <c r="E644" i="5"/>
  <c r="E476" i="5"/>
  <c r="E477" i="5"/>
  <c r="E482" i="5"/>
  <c r="E483" i="5"/>
  <c r="E486" i="5"/>
  <c r="E317" i="5"/>
  <c r="E318" i="5"/>
  <c r="E320" i="5"/>
  <c r="E321" i="5"/>
  <c r="E323" i="5"/>
  <c r="E324" i="5"/>
  <c r="E326" i="5"/>
  <c r="E327" i="5"/>
  <c r="N23" i="2"/>
  <c r="AD21" i="13"/>
  <c r="AI6" i="13"/>
  <c r="AI7" i="13"/>
  <c r="AC9" i="13"/>
  <c r="AG9" i="13"/>
  <c r="AD20" i="13"/>
  <c r="AH20" i="13"/>
  <c r="AD22" i="13"/>
  <c r="AH23" i="13"/>
  <c r="AG24" i="13"/>
  <c r="AI24" i="13"/>
  <c r="AH27" i="13"/>
  <c r="AE9" i="13"/>
  <c r="AI9" i="13"/>
  <c r="AC10" i="13"/>
  <c r="AD15" i="13"/>
  <c r="AH15" i="13"/>
  <c r="AD16" i="13"/>
  <c r="AH16" i="13"/>
  <c r="AD17" i="13"/>
  <c r="AG17" i="13"/>
  <c r="AI17" i="13"/>
  <c r="AD18" i="13"/>
  <c r="AH18" i="13"/>
  <c r="AH7" i="13"/>
  <c r="AD9" i="13"/>
  <c r="AH9" i="13"/>
  <c r="AG10" i="13"/>
  <c r="AI10" i="13"/>
  <c r="AD12" i="13"/>
  <c r="AG12" i="13"/>
  <c r="AI12" i="13"/>
  <c r="AD13" i="13"/>
  <c r="AI14" i="13"/>
  <c r="AG14" i="13"/>
  <c r="AI15" i="13"/>
  <c r="AI16" i="13"/>
  <c r="AC17" i="13"/>
  <c r="AE18" i="13"/>
  <c r="AG18" i="13"/>
  <c r="AI18" i="13"/>
  <c r="AE20" i="13"/>
  <c r="AG20" i="13"/>
  <c r="AI20" i="13"/>
  <c r="AC22" i="13"/>
  <c r="AG22" i="13"/>
  <c r="AI22" i="13"/>
  <c r="AC23" i="13"/>
  <c r="AE23" i="13"/>
  <c r="AG23" i="13"/>
  <c r="AI23" i="13"/>
  <c r="AH24" i="13"/>
  <c r="AG27" i="13"/>
  <c r="AI27" i="13"/>
  <c r="O23" i="2"/>
  <c r="M23" i="2"/>
  <c r="AI5" i="13"/>
  <c r="AH4" i="13"/>
  <c r="AG4" i="13"/>
  <c r="AI4" i="13"/>
  <c r="AH3" i="13"/>
  <c r="AI3" i="13"/>
  <c r="AF8" i="13"/>
  <c r="AC8" i="13"/>
  <c r="E362" i="5"/>
  <c r="E312" i="5"/>
  <c r="AH6" i="13"/>
  <c r="E516" i="5"/>
  <c r="E410" i="5"/>
  <c r="O11" i="2"/>
  <c r="E527" i="5"/>
  <c r="AC26" i="13"/>
  <c r="AH26" i="13"/>
  <c r="AI11" i="13"/>
  <c r="AE8" i="13"/>
  <c r="N11" i="2"/>
  <c r="E305" i="5"/>
  <c r="O14" i="2"/>
  <c r="AE11" i="13"/>
  <c r="AD8" i="13"/>
  <c r="E426" i="5"/>
  <c r="E515" i="5"/>
  <c r="E518" i="5"/>
  <c r="E623" i="5"/>
  <c r="E408" i="5"/>
  <c r="E480" i="5"/>
  <c r="AH21" i="13"/>
  <c r="E528" i="5"/>
  <c r="AI21" i="13"/>
  <c r="E245" i="5"/>
  <c r="E428" i="5"/>
  <c r="E479" i="5"/>
  <c r="E485" i="5"/>
  <c r="E542" i="5"/>
  <c r="E546" i="5"/>
  <c r="E548" i="5"/>
  <c r="E549" i="5"/>
  <c r="E551" i="5"/>
  <c r="E552" i="5"/>
  <c r="E554" i="5"/>
  <c r="E557" i="5"/>
  <c r="E558" i="5"/>
  <c r="E563" i="5"/>
  <c r="E564" i="5"/>
  <c r="E566" i="5"/>
  <c r="E570" i="5"/>
  <c r="E572" i="5"/>
  <c r="E573" i="5"/>
  <c r="E578" i="5"/>
  <c r="E579" i="5"/>
  <c r="E581" i="5"/>
  <c r="E584" i="5"/>
  <c r="E585" i="5"/>
  <c r="E591" i="5"/>
  <c r="E594" i="5"/>
  <c r="E597" i="5"/>
  <c r="E600" i="5"/>
  <c r="E606" i="5"/>
  <c r="E609" i="5"/>
  <c r="E615" i="5"/>
  <c r="E624" i="5"/>
  <c r="E632" i="5"/>
  <c r="E633" i="5"/>
  <c r="E647" i="5"/>
  <c r="E648" i="5"/>
  <c r="E653" i="5"/>
  <c r="E654" i="5"/>
  <c r="E656" i="5"/>
  <c r="E657" i="5"/>
  <c r="E668" i="5"/>
  <c r="E669" i="5"/>
  <c r="E671" i="5"/>
  <c r="E672" i="5"/>
  <c r="E674" i="5"/>
  <c r="E675" i="5"/>
  <c r="E677" i="5"/>
  <c r="E560" i="5"/>
  <c r="E569" i="5"/>
  <c r="E440" i="5"/>
  <c r="E447" i="5"/>
  <c r="E452" i="5"/>
  <c r="E458" i="5"/>
  <c r="E465" i="5"/>
  <c r="E470" i="5"/>
  <c r="E473" i="5"/>
  <c r="E461" i="5"/>
  <c r="E435" i="5"/>
  <c r="E450" i="5"/>
  <c r="E462" i="5"/>
  <c r="E5" i="2"/>
  <c r="E4" i="2"/>
  <c r="I6" i="3"/>
  <c r="E7" i="2"/>
  <c r="E8" i="2"/>
  <c r="E9" i="2"/>
  <c r="E6" i="2"/>
  <c r="J6" i="3"/>
  <c r="K6" i="3"/>
  <c r="E200" i="5"/>
  <c r="AF26" i="13"/>
  <c r="AB26" i="13"/>
  <c r="AJ26" i="13" s="1"/>
  <c r="E224" i="5"/>
  <c r="E227" i="5"/>
  <c r="E230" i="5"/>
  <c r="E236" i="5"/>
  <c r="E239" i="5"/>
  <c r="E242" i="5"/>
  <c r="E248" i="5"/>
  <c r="E251" i="5"/>
  <c r="E254" i="5"/>
  <c r="E311" i="5"/>
  <c r="E332" i="5"/>
  <c r="E336" i="5"/>
  <c r="E416" i="5"/>
  <c r="E419" i="5"/>
  <c r="E422" i="5"/>
  <c r="E425" i="5"/>
  <c r="E329" i="5" l="1"/>
  <c r="E474" i="5"/>
  <c r="E258" i="5"/>
  <c r="E561" i="5"/>
  <c r="E363" i="5"/>
  <c r="E588" i="5"/>
  <c r="E411" i="5"/>
  <c r="E519" i="5"/>
  <c r="E432" i="5"/>
  <c r="N17" i="2"/>
  <c r="O9" i="2"/>
  <c r="AE6" i="13"/>
  <c r="AF14" i="13"/>
  <c r="E406" i="5"/>
  <c r="E403" i="5"/>
  <c r="O26" i="2"/>
  <c r="AE24" i="13"/>
  <c r="M26" i="2"/>
  <c r="AB21" i="13"/>
  <c r="AJ21" i="13" s="1"/>
  <c r="M20" i="2"/>
  <c r="N15" i="2"/>
  <c r="N13" i="2"/>
  <c r="AC24" i="13"/>
  <c r="AD6" i="13"/>
  <c r="O27" i="2"/>
  <c r="O24" i="2"/>
  <c r="O22" i="2"/>
  <c r="O21" i="2"/>
  <c r="O20" i="2"/>
  <c r="AB27" i="13"/>
  <c r="AJ27" i="13" s="1"/>
  <c r="O25" i="2"/>
  <c r="AB17" i="13"/>
  <c r="AJ17" i="13" s="1"/>
  <c r="AD10" i="13"/>
  <c r="AB13" i="13"/>
  <c r="AJ13" i="13" s="1"/>
  <c r="AF12" i="13"/>
  <c r="O28" i="2"/>
  <c r="AE27" i="13"/>
  <c r="M27" i="2"/>
  <c r="M25" i="2"/>
  <c r="M24" i="2"/>
  <c r="M22" i="2"/>
  <c r="M21" i="2"/>
  <c r="O19" i="2"/>
  <c r="M19" i="2"/>
  <c r="O18" i="2"/>
  <c r="M18" i="2"/>
  <c r="N16" i="2"/>
  <c r="N20" i="2"/>
  <c r="O15" i="2"/>
  <c r="O12" i="2"/>
  <c r="N25" i="2"/>
  <c r="N22" i="2"/>
  <c r="M17" i="2"/>
  <c r="O17" i="2"/>
  <c r="M15" i="2"/>
  <c r="M12" i="2"/>
  <c r="N12" i="2"/>
  <c r="N21" i="2"/>
  <c r="N19" i="2"/>
  <c r="N18" i="2"/>
  <c r="M16" i="2"/>
  <c r="M13" i="2"/>
  <c r="N26" i="2"/>
  <c r="N24" i="2"/>
  <c r="O16" i="2"/>
  <c r="O13" i="2"/>
  <c r="O8" i="2"/>
  <c r="AF20" i="13"/>
  <c r="O6" i="2"/>
  <c r="N6" i="2"/>
  <c r="AF16" i="13"/>
  <c r="AF9" i="13"/>
  <c r="AB20" i="13"/>
  <c r="AJ20" i="13" s="1"/>
  <c r="AC3" i="13"/>
  <c r="M11" i="2"/>
  <c r="AF18" i="13"/>
  <c r="AF22" i="13"/>
  <c r="AF17" i="13"/>
  <c r="AB15" i="13"/>
  <c r="AJ15" i="13" s="1"/>
  <c r="AF13" i="13"/>
  <c r="AF10" i="13"/>
  <c r="AB10" i="13"/>
  <c r="AJ10" i="13" s="1"/>
  <c r="AB18" i="13"/>
  <c r="AJ18" i="13" s="1"/>
  <c r="AF24" i="13"/>
  <c r="AF23" i="13"/>
  <c r="AB22" i="13"/>
  <c r="AJ22" i="13" s="1"/>
  <c r="AF15" i="13"/>
  <c r="AB8" i="13"/>
  <c r="AJ8" i="13" s="1"/>
  <c r="L11" i="2"/>
  <c r="M10" i="2"/>
  <c r="AD7" i="13"/>
  <c r="AC6" i="13"/>
  <c r="AD4" i="13"/>
  <c r="N7" i="2"/>
  <c r="AE4" i="13"/>
  <c r="O7" i="2"/>
  <c r="AC4" i="13"/>
  <c r="M7" i="2"/>
  <c r="E214" i="5"/>
  <c r="E322" i="5"/>
  <c r="E394" i="5"/>
  <c r="E508" i="5"/>
  <c r="E367" i="5"/>
  <c r="E526" i="5"/>
  <c r="E577" i="5"/>
  <c r="E220" i="5"/>
  <c r="E397" i="5"/>
  <c r="E382" i="5"/>
  <c r="E355" i="5"/>
  <c r="E349" i="5"/>
  <c r="E325" i="5"/>
  <c r="E208" i="5"/>
  <c r="E187" i="5"/>
  <c r="E571" i="5"/>
  <c r="E445" i="5"/>
  <c r="E376" i="5"/>
  <c r="E181" i="5"/>
  <c r="E400" i="5"/>
  <c r="E385" i="5"/>
  <c r="E358" i="5"/>
  <c r="E346" i="5"/>
  <c r="E205" i="5"/>
  <c r="E178" i="5"/>
  <c r="E514" i="5"/>
  <c r="E388" i="5"/>
  <c r="E211" i="5"/>
  <c r="E184" i="5"/>
  <c r="E319" i="5"/>
  <c r="E460" i="5"/>
  <c r="E457" i="5"/>
  <c r="E391" i="5"/>
  <c r="E493" i="5"/>
  <c r="E505" i="5"/>
  <c r="E532" i="5"/>
  <c r="E454" i="5"/>
  <c r="E217" i="5"/>
  <c r="E379" i="5"/>
  <c r="E681" i="5"/>
  <c r="E649" i="5"/>
  <c r="E523" i="5"/>
  <c r="E580" i="5"/>
  <c r="AH5" i="13"/>
  <c r="E574" i="5"/>
  <c r="E613" i="5"/>
  <c r="E315" i="5"/>
  <c r="E489" i="5"/>
  <c r="N9" i="2"/>
  <c r="P28" i="2"/>
  <c r="E439" i="5"/>
  <c r="AH17" i="13"/>
  <c r="AD5" i="13"/>
  <c r="E502" i="5"/>
  <c r="AH22" i="13"/>
  <c r="E622" i="5"/>
  <c r="E664" i="5"/>
  <c r="E583" i="5"/>
  <c r="E267" i="5"/>
  <c r="E263" i="5"/>
  <c r="E196" i="5"/>
  <c r="E199" i="5"/>
  <c r="E174" i="5"/>
  <c r="AC25" i="13"/>
  <c r="AE17" i="13"/>
  <c r="E626" i="5"/>
  <c r="E488" i="5"/>
  <c r="E673" i="5"/>
  <c r="AC27" i="13"/>
  <c r="E330" i="5"/>
  <c r="E472" i="5"/>
  <c r="E643" i="5"/>
  <c r="E565" i="5"/>
  <c r="E535" i="5"/>
  <c r="E553" i="5"/>
  <c r="AC18" i="13"/>
  <c r="E679" i="5"/>
  <c r="E670" i="5"/>
  <c r="E680" i="5"/>
  <c r="E586" i="5"/>
  <c r="E544" i="5"/>
  <c r="E541" i="5"/>
  <c r="AE22" i="13"/>
  <c r="E627" i="5"/>
  <c r="AD24" i="13"/>
  <c r="E556" i="5"/>
  <c r="AD27" i="13"/>
  <c r="AD25" i="13"/>
  <c r="E587" i="5"/>
  <c r="AD23" i="13"/>
  <c r="AC20" i="13"/>
  <c r="E451" i="5"/>
  <c r="E448" i="5"/>
  <c r="E442" i="5"/>
  <c r="E222" i="5"/>
  <c r="E10" i="2"/>
  <c r="E373" i="5"/>
  <c r="E352" i="5"/>
  <c r="E190" i="5"/>
  <c r="E559" i="5"/>
  <c r="E517" i="5"/>
  <c r="E511" i="5"/>
  <c r="E496" i="5"/>
  <c r="E469" i="5"/>
  <c r="E463" i="5"/>
  <c r="AI28" i="13"/>
  <c r="E370" i="5"/>
  <c r="E655" i="5"/>
  <c r="E634" i="5"/>
  <c r="E550" i="5"/>
  <c r="E538" i="5"/>
  <c r="E499" i="5"/>
  <c r="E466" i="5"/>
  <c r="E202" i="5"/>
  <c r="F202" i="5" s="1"/>
  <c r="P11" i="2"/>
  <c r="E257" i="5"/>
  <c r="E431" i="5"/>
  <c r="AG16" i="13"/>
  <c r="AE16" i="13"/>
  <c r="AD14" i="13"/>
  <c r="AH12" i="13"/>
  <c r="E314" i="5"/>
  <c r="AH10" i="13"/>
  <c r="AC7" i="13"/>
  <c r="AG6" i="13"/>
  <c r="M9" i="2"/>
  <c r="AF6" i="13"/>
  <c r="AE5" i="13"/>
  <c r="E361" i="5"/>
  <c r="AG15" i="13"/>
  <c r="AE14" i="13"/>
  <c r="AE10" i="13"/>
  <c r="AG3" i="13"/>
  <c r="M6" i="2"/>
  <c r="AE3" i="13"/>
  <c r="E409" i="5"/>
  <c r="AC16" i="13"/>
  <c r="AE15" i="13"/>
  <c r="AC15" i="13"/>
  <c r="E342" i="5"/>
  <c r="E341" i="5"/>
  <c r="AC14" i="13"/>
  <c r="AG13" i="13"/>
  <c r="AE13" i="13"/>
  <c r="AC13" i="13"/>
  <c r="AE12" i="13"/>
  <c r="AC12" i="13"/>
  <c r="AE7" i="13"/>
  <c r="AC5" i="13"/>
  <c r="E155" i="5"/>
  <c r="AD3" i="13"/>
  <c r="E676" i="5" l="1"/>
  <c r="E436" i="5"/>
  <c r="E340" i="5"/>
  <c r="P21" i="2"/>
  <c r="E430" i="5"/>
  <c r="E241" i="5"/>
  <c r="E418" i="5"/>
  <c r="L23" i="2"/>
  <c r="L26" i="2"/>
  <c r="E658" i="5"/>
  <c r="E568" i="5"/>
  <c r="AF4" i="13"/>
  <c r="E547" i="5"/>
  <c r="E191" i="5"/>
  <c r="E478" i="5"/>
  <c r="E250" i="5"/>
  <c r="L15" i="2"/>
  <c r="AB12" i="13"/>
  <c r="AJ12" i="13" s="1"/>
  <c r="AF27" i="13"/>
  <c r="E625" i="5"/>
  <c r="AB9" i="13"/>
  <c r="AJ9" i="13" s="1"/>
  <c r="O10" i="2"/>
  <c r="O4" i="2"/>
  <c r="AB14" i="13"/>
  <c r="AJ14" i="13" s="1"/>
  <c r="AB16" i="13"/>
  <c r="AJ16" i="13" s="1"/>
  <c r="AB24" i="13"/>
  <c r="AJ24" i="13" s="1"/>
  <c r="N10" i="2"/>
  <c r="L21" i="2"/>
  <c r="AB23" i="13"/>
  <c r="AJ23" i="13" s="1"/>
  <c r="E316" i="5"/>
  <c r="F316" i="5" s="1"/>
  <c r="AB7" i="13"/>
  <c r="AJ7" i="13" s="1"/>
  <c r="E256" i="5"/>
  <c r="E226" i="5"/>
  <c r="E601" i="5"/>
  <c r="E619" i="5"/>
  <c r="E232" i="5"/>
  <c r="E337" i="5"/>
  <c r="E604" i="5"/>
  <c r="E313" i="5"/>
  <c r="E415" i="5"/>
  <c r="E484" i="5"/>
  <c r="E529" i="5"/>
  <c r="F529" i="5" s="1"/>
  <c r="E328" i="5"/>
  <c r="E334" i="5"/>
  <c r="E364" i="5"/>
  <c r="F364" i="5" s="1"/>
  <c r="E487" i="5"/>
  <c r="E598" i="5"/>
  <c r="E235" i="5"/>
  <c r="E229" i="5"/>
  <c r="E253" i="5"/>
  <c r="E481" i="5"/>
  <c r="E595" i="5"/>
  <c r="E421" i="5"/>
  <c r="E610" i="5"/>
  <c r="E490" i="5"/>
  <c r="F490" i="5" s="1"/>
  <c r="E562" i="5"/>
  <c r="F562" i="5" s="1"/>
  <c r="E76" i="5"/>
  <c r="N8" i="2"/>
  <c r="P23" i="2"/>
  <c r="E310" i="5"/>
  <c r="E667" i="5"/>
  <c r="F667" i="5" s="1"/>
  <c r="E520" i="5"/>
  <c r="F520" i="5" s="1"/>
  <c r="E616" i="5"/>
  <c r="E244" i="5"/>
  <c r="E247" i="5"/>
  <c r="E238" i="5"/>
  <c r="E331" i="5"/>
  <c r="F331" i="5" s="1"/>
  <c r="E607" i="5"/>
  <c r="P26" i="2"/>
  <c r="E592" i="5"/>
  <c r="O29" i="2"/>
  <c r="P12" i="2"/>
  <c r="E424" i="5"/>
  <c r="AG5" i="13"/>
  <c r="M8" i="2"/>
  <c r="AF3" i="13"/>
  <c r="E52" i="5"/>
  <c r="E427" i="5"/>
  <c r="M29" i="2"/>
  <c r="M28" i="2"/>
  <c r="N27" i="2"/>
  <c r="N29" i="2"/>
  <c r="N28" i="2"/>
  <c r="E173" i="5"/>
  <c r="AE28" i="13"/>
  <c r="AF7" i="13"/>
  <c r="E192" i="5"/>
  <c r="E75" i="5"/>
  <c r="E51" i="5"/>
  <c r="AB3" i="13"/>
  <c r="E475" i="5" l="1"/>
  <c r="F475" i="5" s="1"/>
  <c r="L17" i="2"/>
  <c r="L20" i="2"/>
  <c r="P15" i="2"/>
  <c r="L19" i="2"/>
  <c r="P18" i="2"/>
  <c r="L25" i="2"/>
  <c r="L13" i="2"/>
  <c r="P24" i="2"/>
  <c r="L10" i="2"/>
  <c r="AB6" i="13"/>
  <c r="AJ6" i="13" s="1"/>
  <c r="AB4" i="13"/>
  <c r="AJ4" i="13" s="1"/>
  <c r="L7" i="2"/>
  <c r="L18" i="2"/>
  <c r="E433" i="5"/>
  <c r="F433" i="5" s="1"/>
  <c r="P29" i="2"/>
  <c r="L24" i="2"/>
  <c r="E259" i="5"/>
  <c r="F259" i="5" s="1"/>
  <c r="P13" i="2"/>
  <c r="L16" i="2"/>
  <c r="E589" i="5"/>
  <c r="F589" i="5" s="1"/>
  <c r="P20" i="2"/>
  <c r="P22" i="2"/>
  <c r="L22" i="2"/>
  <c r="E223" i="5"/>
  <c r="F223" i="5" s="1"/>
  <c r="P16" i="2"/>
  <c r="E343" i="5"/>
  <c r="F343" i="5" s="1"/>
  <c r="E628" i="5"/>
  <c r="F628" i="5" s="1"/>
  <c r="P17" i="2"/>
  <c r="P25" i="2"/>
  <c r="L12" i="2"/>
  <c r="P19" i="2"/>
  <c r="L29" i="2"/>
  <c r="E682" i="5"/>
  <c r="F682" i="5" s="1"/>
  <c r="E412" i="5"/>
  <c r="F412" i="5" s="1"/>
  <c r="L6" i="2"/>
  <c r="E53" i="5"/>
  <c r="F53" i="5" s="1"/>
  <c r="Q17" i="2"/>
  <c r="Q13" i="2"/>
  <c r="Q9" i="2"/>
  <c r="Q24" i="2"/>
  <c r="Q25" i="2"/>
  <c r="Q15" i="2"/>
  <c r="Q11" i="2"/>
  <c r="Q20" i="2"/>
  <c r="Q7" i="2"/>
  <c r="Q19" i="2"/>
  <c r="Q12" i="2"/>
  <c r="Q18" i="2"/>
  <c r="Q23" i="2"/>
  <c r="Q26" i="2"/>
  <c r="Q16" i="2"/>
  <c r="Q8" i="2"/>
  <c r="Q14" i="2"/>
  <c r="Q21" i="2"/>
  <c r="Q22" i="2"/>
  <c r="Q10" i="2"/>
  <c r="Q27" i="2"/>
  <c r="Q6" i="2"/>
  <c r="Q29" i="2"/>
  <c r="Q28" i="2"/>
  <c r="P6" i="2"/>
  <c r="E193" i="5"/>
  <c r="F193" i="5" s="1"/>
  <c r="P10" i="2"/>
  <c r="AJ3" i="13"/>
  <c r="E77" i="5"/>
  <c r="F77" i="5" s="1"/>
  <c r="P7" i="2"/>
  <c r="L9" i="2"/>
  <c r="E175" i="5"/>
  <c r="F175" i="5" s="1"/>
  <c r="P9" i="2"/>
  <c r="L28" i="2" l="1"/>
  <c r="F8" i="2" l="1"/>
  <c r="E156" i="5" l="1"/>
  <c r="E157" i="5"/>
  <c r="F157" i="5" s="1"/>
  <c r="F7" i="2"/>
  <c r="F5" i="2"/>
  <c r="E154" i="5"/>
  <c r="AB5" i="13" l="1"/>
  <c r="AJ5" i="13" s="1"/>
  <c r="L8" i="2"/>
  <c r="AF5" i="13"/>
  <c r="P8" i="2"/>
  <c r="E269" i="5" l="1"/>
  <c r="E306" i="5" l="1"/>
  <c r="E268" i="5" l="1"/>
  <c r="E270" i="5" l="1"/>
  <c r="F6" i="2"/>
  <c r="E304" i="5"/>
  <c r="E307" i="5" l="1"/>
  <c r="F307" i="5" s="1"/>
  <c r="P14" i="2"/>
  <c r="E629" i="5" l="1"/>
  <c r="E630" i="5"/>
  <c r="E650" i="5"/>
  <c r="E651" i="5"/>
  <c r="E638" i="5"/>
  <c r="E639" i="5"/>
  <c r="E636" i="5"/>
  <c r="E645" i="5"/>
  <c r="AF25" i="13" l="1"/>
  <c r="AB25" i="13"/>
  <c r="E631" i="5"/>
  <c r="E640" i="5"/>
  <c r="E652" i="5"/>
  <c r="E659" i="5"/>
  <c r="E637" i="5"/>
  <c r="E646" i="5"/>
  <c r="E660" i="5"/>
  <c r="F4" i="2" l="1"/>
  <c r="L27" i="2"/>
  <c r="AJ25" i="13"/>
  <c r="P27" i="2"/>
  <c r="I7" i="2" l="1"/>
  <c r="I6" i="2"/>
  <c r="I4" i="2"/>
  <c r="E661" i="5"/>
  <c r="F661" i="5" s="1"/>
  <c r="F9" i="2"/>
  <c r="I9" i="2" s="1"/>
  <c r="I8" i="2"/>
  <c r="I5" i="2"/>
  <c r="F10" i="2" l="1"/>
  <c r="O5" i="2" l="1"/>
  <c r="AD11" i="13" l="1"/>
  <c r="AD28" i="13" s="1"/>
  <c r="AH11" i="13" l="1"/>
  <c r="AH28" i="13" s="1"/>
  <c r="N4" i="2"/>
  <c r="N5" i="2" s="1"/>
  <c r="M4" i="2"/>
  <c r="M5" i="2" s="1"/>
  <c r="L4" i="2"/>
  <c r="L5" i="2" s="1"/>
  <c r="AB11" i="13"/>
  <c r="N14" i="2"/>
  <c r="AG11" i="13"/>
  <c r="AG28" i="13" s="1"/>
  <c r="AC11" i="13"/>
  <c r="AC28" i="13" s="1"/>
  <c r="AF11" i="13"/>
  <c r="AF28" i="13" s="1"/>
  <c r="L14" i="2"/>
  <c r="M14" i="2"/>
  <c r="AJ11" i="13" l="1"/>
  <c r="AB28" i="13"/>
</calcChain>
</file>

<file path=xl/sharedStrings.xml><?xml version="1.0" encoding="utf-8"?>
<sst xmlns="http://schemas.openxmlformats.org/spreadsheetml/2006/main" count="1628" uniqueCount="480">
  <si>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</si>
  <si>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</si>
  <si>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</si>
  <si>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</si>
  <si>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</si>
  <si>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</si>
  <si>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</si>
  <si>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</si>
  <si>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</si>
  <si>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</si>
  <si>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</si>
  <si>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</si>
  <si>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</si>
  <si>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</si>
  <si>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</si>
  <si>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</si>
  <si>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</si>
  <si>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</si>
  <si>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</si>
  <si>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</si>
  <si>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</si>
  <si>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</si>
  <si>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</si>
  <si>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</si>
  <si>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</si>
  <si>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</si>
  <si>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Черкаська обласна психіатрична лікарня № 1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</si>
  <si>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</si>
  <si>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</si>
  <si>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</si>
  <si>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</si>
  <si>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</si>
  <si>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</si>
  <si>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</si>
  <si>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</si>
  <si>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</si>
  <si>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</si>
  <si>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</si>
  <si>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</si>
  <si>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</si>
  <si>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</si>
  <si>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</si>
  <si>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</si>
  <si>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</si>
  <si>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</si>
  <si>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>Одеський обласний проти-туберкульозний диспансер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</si>
  <si>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</si>
  <si>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</si>
  <si>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</si>
  <si>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</si>
  <si>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</si>
  <si>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</si>
  <si>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</si>
  <si>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</si>
  <si>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</si>
  <si>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</si>
  <si>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</si>
  <si>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</si>
  <si>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</si>
  <si>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</si>
  <si>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</si>
  <si>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</si>
  <si>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</si>
  <si>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</si>
  <si>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</si>
  <si>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</si>
  <si>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</si>
  <si>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</si>
  <si>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</si>
  <si>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</si>
  <si>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</si>
  <si>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</si>
  <si>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</si>
  <si>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</si>
  <si>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</si>
  <si>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</si>
  <si>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</si>
  <si>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</si>
  <si>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</si>
  <si>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</si>
  <si>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</si>
  <si>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</si>
  <si>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</si>
  <si>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</si>
  <si>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</si>
  <si>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</si>
  <si>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</si>
  <si>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</si>
  <si>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</si>
  <si>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</si>
  <si>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</si>
  <si>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</si>
  <si>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</si>
  <si>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</si>
  <si>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</si>
  <si>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</si>
  <si>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</si>
  <si>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</si>
  <si>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</si>
  <si>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</si>
  <si>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</si>
  <si>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</si>
  <si>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</si>
  <si>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</si>
  <si>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</si>
  <si>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</si>
  <si>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</si>
  <si>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</si>
  <si>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</si>
  <si>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</si>
  <si>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</si>
  <si>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Хмельницький обласний наркологічний диспансер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</si>
  <si>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</si>
  <si>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</si>
  <si>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</si>
  <si>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</si>
  <si>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</si>
  <si>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</si>
  <si>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</si>
  <si>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</si>
  <si>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</si>
  <si>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</si>
  <si>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</si>
  <si>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</si>
  <si>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</si>
  <si>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</si>
  <si>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</si>
  <si>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</si>
  <si>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Центральна районна лікарня м. Цюрюпинськ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</si>
  <si>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</si>
  <si>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</si>
  <si>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</si>
  <si>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</si>
  <si>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</si>
  <si>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</si>
  <si>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</si>
  <si>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</si>
  <si>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</si>
  <si>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</si>
  <si>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</si>
  <si>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</si>
  <si>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</si>
  <si>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</si>
  <si>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</si>
  <si>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</si>
  <si>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</si>
  <si>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</si>
  <si>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</si>
  <si>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</si>
  <si>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</si>
  <si>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</si>
  <si>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</si>
  <si>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</si>
  <si>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</si>
  <si>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</si>
  <si>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</si>
  <si>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</si>
  <si>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</si>
  <si>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</si>
  <si>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</si>
  <si>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</si>
  <si>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</si>
  <si>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</si>
  <si>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</si>
  <si>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</si>
  <si>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</si>
  <si>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</si>
  <si>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</si>
  <si>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Кобеляцька центральна районна лікарня</t>
  </si>
  <si>
    <t>КУ "Центр первинної медико-санітарної допомоги №7"   м.Кривий Ріг"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</si>
  <si>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</si>
  <si>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</si>
  <si>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</si>
  <si>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</si>
  <si>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</si>
  <si>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</si>
  <si>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</si>
  <si>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</si>
  <si>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Коростишівська ЦМЛ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</si>
  <si>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</si>
  <si>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</si>
  <si>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</si>
  <si>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</si>
  <si>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</si>
  <si>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</si>
  <si>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</si>
  <si>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</si>
  <si>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</si>
  <si>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</si>
  <si>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</si>
  <si>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</si>
  <si>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</si>
  <si>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</si>
  <si>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</si>
  <si>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</si>
  <si>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</si>
  <si>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</si>
  <si>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</si>
  <si>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</si>
  <si>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</si>
  <si>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</si>
  <si>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</si>
  <si>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</si>
  <si>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</si>
  <si>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</si>
  <si>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</si>
  <si>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</si>
  <si>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</si>
  <si>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</si>
  <si>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</si>
  <si>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</si>
  <si>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</si>
  <si>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</si>
  <si>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</si>
  <si>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</si>
  <si>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</si>
  <si>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</si>
  <si>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</si>
  <si>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????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</si>
  <si>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</si>
  <si>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</si>
  <si>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</si>
  <si>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</si>
  <si>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рідкий метадон (чинний наказ)</t>
  </si>
  <si>
    <t>успішно завершшили програму</t>
  </si>
  <si>
    <t>за власним бажанням</t>
  </si>
  <si>
    <t>адміністративна виписка</t>
  </si>
  <si>
    <t>через смерть пацієнта</t>
  </si>
  <si>
    <t>через притягнення до кримінальної відповідальності</t>
  </si>
  <si>
    <t>Бупренорфін (ГФ)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</si>
  <si>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</si>
  <si>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</si>
  <si>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</si>
  <si>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ПМСД</t>
  </si>
  <si>
    <t>ЦРЛ</t>
  </si>
  <si>
    <t>МЛ</t>
  </si>
  <si>
    <t>поліклініка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</si>
  <si>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</si>
  <si>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</si>
  <si>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</si>
  <si>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</si>
  <si>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відповідно до регіонального наказу на наказ МОЗ № 308 (572)</t>
  </si>
  <si>
    <t>відповідно до регіонального наказу на наказ МОЗ № 120 (476)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</si>
  <si>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</si>
  <si>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</si>
  <si>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</si>
  <si>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</si>
  <si>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</si>
  <si>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</si>
  <si>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К-ть пацієнтів, що покинилу програму</t>
  </si>
  <si>
    <t>Дергачівська центральна районна лікарня</t>
  </si>
  <si>
    <t>Луганський обласний наркологічний диспансер (м. Рубіжне)</t>
  </si>
  <si>
    <t>КУ "Сєвєродонецька міська багатопрофільна лікарня"</t>
  </si>
  <si>
    <t>Луганський обласний наркологічний диспансер, диспансерне відділення 
(м. Лисичанськ)</t>
  </si>
  <si>
    <t>кошти пацієнта</t>
  </si>
  <si>
    <t>місц. Бюджет</t>
  </si>
  <si>
    <t>Тип лікувального закладу</t>
  </si>
  <si>
    <t>К-сть закладів</t>
  </si>
  <si>
    <t>К-сть пацієнтів</t>
  </si>
  <si>
    <t>%, від всіх учасників програми</t>
  </si>
  <si>
    <t>Наркодиспансери</t>
  </si>
  <si>
    <t>СНІД-Центри</t>
  </si>
  <si>
    <t>Протитуберкульозні диспансери/лікарні</t>
  </si>
  <si>
    <t>ПМСД, поліклініки</t>
  </si>
  <si>
    <t>Психоневрологічні диспансери/псих. лікарні</t>
  </si>
  <si>
    <t xml:space="preserve">Інше (МЛ, ЦРЛ, інфекц. лікарні, центри псих. здоров'я </t>
  </si>
  <si>
    <t>ВСЬОГО</t>
  </si>
  <si>
    <t>КЗ "Криворізький психоневрологічний диспансер "ДОР"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</si>
  <si>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</si>
  <si>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</si>
  <si>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</si>
  <si>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КЗ ЦМЛ м. Марганець" ДОР"</t>
  </si>
  <si>
    <t>всього</t>
  </si>
  <si>
    <t>ввідсоток від усіх клієнтів сайтів</t>
  </si>
  <si>
    <t>метадон</t>
  </si>
  <si>
    <t xml:space="preserve">  Волинська область</t>
  </si>
  <si>
    <t xml:space="preserve">  Дніпропетровська область</t>
  </si>
  <si>
    <t xml:space="preserve">  Донецька область</t>
  </si>
  <si>
    <t xml:space="preserve">  Житомирська область</t>
  </si>
  <si>
    <t xml:space="preserve">  Закарпатська область</t>
  </si>
  <si>
    <t xml:space="preserve">  Запорізька область</t>
  </si>
  <si>
    <t xml:space="preserve">  Івано-Франківська область</t>
  </si>
  <si>
    <t xml:space="preserve">  м. Київ</t>
  </si>
  <si>
    <t xml:space="preserve">  Київська область</t>
  </si>
  <si>
    <t xml:space="preserve">   Кіровоградська область</t>
  </si>
  <si>
    <t xml:space="preserve">   Луганська область</t>
  </si>
  <si>
    <t xml:space="preserve">   Львівська область</t>
  </si>
  <si>
    <t xml:space="preserve">  Миколаївська обл.</t>
  </si>
  <si>
    <t xml:space="preserve">  Одеська область</t>
  </si>
  <si>
    <t xml:space="preserve">  Полтавська область</t>
  </si>
  <si>
    <t xml:space="preserve">  Сумська область</t>
  </si>
  <si>
    <t xml:space="preserve">   Тернопільська область</t>
  </si>
  <si>
    <t xml:space="preserve">  Харківська область</t>
  </si>
  <si>
    <t xml:space="preserve">    Херсонська область</t>
  </si>
  <si>
    <t xml:space="preserve">   Хмельницька область</t>
  </si>
  <si>
    <t xml:space="preserve">   Черкаська область</t>
  </si>
  <si>
    <t xml:space="preserve">   Чернівецька область</t>
  </si>
  <si>
    <t xml:space="preserve">  Чернігівська область</t>
  </si>
  <si>
    <t xml:space="preserve">  Вінницька область</t>
  </si>
  <si>
    <t>бупренорфін</t>
  </si>
  <si>
    <t>за кошти пацієнта</t>
  </si>
  <si>
    <t>за кошти МБ</t>
  </si>
  <si>
    <t>питома вага пацієнтів, що отримують препарат за рецептом</t>
  </si>
  <si>
    <t>питома ваго пацієнтів, що лікуються в умовах стаціонару вдома</t>
  </si>
  <si>
    <t>з них, отримували препарат для самостійного прийому</t>
  </si>
  <si>
    <t>Чемеровецька ЦРЛ</t>
  </si>
  <si>
    <t>Рівненська область</t>
  </si>
  <si>
    <t>Вітовська центральна районна лікарня</t>
  </si>
  <si>
    <t xml:space="preserve">КЗ "Центральна міська лікарня м. Покров" </t>
  </si>
  <si>
    <t>Центр первинної  медико-санітарної допомоги м. Горішні Плавні</t>
  </si>
  <si>
    <t>Канівська ЦРЛ</t>
  </si>
  <si>
    <t>Жашківська ЦРЛ</t>
  </si>
  <si>
    <t>Спеціалізована медична частина № 3 м. Вараш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</si>
  <si>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</si>
  <si>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</si>
  <si>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</si>
  <si>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</si>
  <si>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</si>
  <si>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>КЗ Шосткинська центральна районна лікарня</t>
  </si>
  <si>
    <t>Коломийський міжрайоний фтизіопульмонологічний диспансер</t>
  </si>
  <si>
    <t>+</t>
  </si>
  <si>
    <t>Комунальний заклад С-Будська ЦРЛ</t>
  </si>
  <si>
    <t>переведено на инший сайт</t>
  </si>
  <si>
    <t>КЗ Луцький центр первинної медико санітарної допомоги</t>
  </si>
  <si>
    <t xml:space="preserve">КЗ"Луцький центр первинної медико-санітарної допомоги № 2"
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</si>
  <si>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</si>
  <si>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</si>
  <si>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</si>
  <si>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</si>
  <si>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за кошти ДБ</t>
  </si>
  <si>
    <t>КЗ "Криворізький районний ЦПМСД"
Лозуватська амбулаторія ЗПСМ</t>
  </si>
  <si>
    <t>Державний бюджет</t>
  </si>
  <si>
    <t>кошти ГФ</t>
  </si>
  <si>
    <t>КП "Голопристанська ЦРЛ"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</si>
  <si>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</si>
  <si>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</si>
  <si>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</si>
  <si>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</si>
  <si>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</si>
  <si>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</si>
  <si>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</si>
  <si>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</si>
  <si>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</si>
  <si>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Консультативно-діагностична поліклініка КМЗ НМР ,,СМСЧ м.Нетішин,,</t>
  </si>
  <si>
    <t>Охват ЗПТ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</si>
  <si>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</si>
  <si>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</si>
  <si>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</si>
  <si>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</si>
  <si>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</si>
  <si>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</si>
  <si>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</si>
  <si>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</si>
  <si>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</si>
  <si>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</si>
  <si>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</si>
  <si>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>кількість осіб, що отримують препарат за  кошти  ГФ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</si>
  <si>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</si>
  <si>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</si>
  <si>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</si>
  <si>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</si>
  <si>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</si>
  <si>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</si>
  <si>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</si>
  <si>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</si>
  <si>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</si>
  <si>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</si>
  <si>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</si>
  <si>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</si>
  <si>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</si>
  <si>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</si>
  <si>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</si>
  <si>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</si>
  <si>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 санітарної допомоги"</t>
  </si>
  <si>
    <t xml:space="preserve">КП "Луцький центр первинної медико-санітарної допомоги № 2"
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</si>
  <si>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</si>
  <si>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</si>
  <si>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</si>
  <si>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</si>
  <si>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</si>
  <si>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</si>
  <si>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</si>
  <si>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</si>
  <si>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</si>
  <si>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</si>
  <si>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</si>
  <si>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</si>
  <si>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</si>
  <si>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</si>
  <si>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</si>
  <si>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</si>
  <si>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</si>
  <si>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</si>
  <si>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</si>
  <si>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</si>
  <si>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</si>
  <si>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</si>
  <si>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</si>
  <si>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</si>
  <si>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</si>
  <si>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</si>
  <si>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</si>
  <si>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</si>
  <si>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</si>
  <si>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</si>
  <si>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</si>
  <si>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</si>
  <si>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</si>
  <si>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КНП "Дрогобицька міська поліклініка" Дрогобицької міської ради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</si>
  <si>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</si>
  <si>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</si>
  <si>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</si>
  <si>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</si>
  <si>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</si>
  <si>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</si>
  <si>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"ЦПМСД № 1", м. Полтава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</si>
  <si>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</si>
  <si>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</si>
  <si>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</si>
  <si>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</si>
  <si>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</si>
  <si>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</si>
  <si>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</si>
  <si>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</si>
  <si>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</si>
  <si>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</si>
  <si>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</si>
  <si>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</si>
  <si>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</si>
  <si>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</si>
  <si>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</si>
  <si>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</si>
  <si>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</si>
  <si>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</si>
  <si>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</si>
  <si>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</si>
  <si>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>Консультативно-діагностична поліклініка КМЗ НМР "СМСЧ м.Нетішин"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</si>
  <si>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</si>
  <si>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</si>
  <si>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</si>
  <si>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КЛПЗ "Чернігівський обласний наркологічний диспансер"</t>
  </si>
  <si>
    <t>ОКЛПЗ "Прилуцький наркологічний диспансер"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</si>
  <si>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</si>
  <si>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</si>
  <si>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</si>
  <si>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</si>
  <si>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</si>
  <si>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</si>
  <si>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</si>
  <si>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</si>
  <si>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</si>
  <si>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</si>
  <si>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</si>
  <si>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</si>
  <si>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</si>
  <si>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</si>
  <si>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</si>
  <si>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</si>
  <si>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</si>
  <si>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</si>
  <si>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</si>
  <si>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</si>
  <si>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</si>
  <si>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</si>
  <si>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</si>
  <si>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Ізяславська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</si>
  <si>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</si>
  <si>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</si>
  <si>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</si>
  <si>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</si>
  <si>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</si>
  <si>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</si>
  <si>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</si>
  <si>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</si>
  <si>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</si>
  <si>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</si>
  <si>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19</t>
  </si>
  <si>
    <t>96</t>
  </si>
  <si>
    <t>11,4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</si>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</sst>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b/>
      <sz val="13"/>
      <color rgb="FFFF0000"/>
      <name val="Calibri"/>
      <family val="2"/>
      <charset val="204"/>
    </font>
    <font>
      <b/>
      <sz val="13"/>
      <color rgb="FFC00000"/>
      <name val="Calibri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164" fontId="2" fillId="0" borderId="0" applyFont="0" applyFill="0" applyBorder="0" applyAlignment="0" applyProtection="0"/>
  </cellStyleXfs>
  <cellXfs count="860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1" fontId="4" fillId="3" borderId="4" xfId="0" applyNumberFormat="1" applyFont="1" applyFill="1" applyBorder="1" applyAlignment="1">
      <alignment horizontal="center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7" fontId="4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5" borderId="15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4" fillId="5" borderId="15" xfId="0" applyNumberFormat="1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14" fontId="6" fillId="5" borderId="15" xfId="0" applyNumberFormat="1" applyFont="1" applyFill="1" applyBorder="1" applyAlignment="1">
      <alignment horizontal="center" vertical="center" wrapText="1"/>
    </xf>
    <xf numFmtId="14" fontId="6" fillId="5" borderId="17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1" fontId="9" fillId="2" borderId="2" xfId="0" applyNumberFormat="1" applyFont="1" applyFill="1" applyBorder="1" applyAlignment="1">
      <alignment horizontal="center" vertical="center" textRotation="90" wrapText="1"/>
    </xf>
    <xf numFmtId="1" fontId="4" fillId="2" borderId="23" xfId="0" applyNumberFormat="1" applyFont="1" applyFill="1" applyBorder="1" applyAlignment="1">
      <alignment horizontal="center" vertical="center" textRotation="90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" fontId="4" fillId="10" borderId="10" xfId="0" applyNumberFormat="1" applyFont="1" applyFill="1" applyBorder="1" applyAlignment="1">
      <alignment horizontal="center" vertical="center" wrapText="1"/>
    </xf>
    <xf numFmtId="167" fontId="4" fillId="10" borderId="6" xfId="0" applyNumberFormat="1" applyFont="1" applyFill="1" applyBorder="1" applyAlignment="1">
      <alignment horizontal="center" vertical="center" wrapText="1"/>
    </xf>
    <xf numFmtId="167" fontId="4" fillId="10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7" fontId="6" fillId="9" borderId="15" xfId="0" applyNumberFormat="1" applyFont="1" applyFill="1" applyBorder="1" applyAlignment="1">
      <alignment horizontal="center" vertical="center" wrapText="1"/>
    </xf>
    <xf numFmtId="17" fontId="6" fillId="11" borderId="15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7" fontId="4" fillId="11" borderId="18" xfId="0" applyNumberFormat="1" applyFont="1" applyFill="1" applyBorder="1" applyAlignment="1">
      <alignment horizontal="center" vertical="center" wrapText="1"/>
    </xf>
    <xf numFmtId="17" fontId="6" fillId="11" borderId="0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167" fontId="11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horizontal="center" vertical="center" wrapText="1"/>
    </xf>
    <xf numFmtId="167" fontId="4" fillId="5" borderId="10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67" fontId="5" fillId="5" borderId="1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6" xfId="0" applyNumberFormat="1" applyFont="1" applyFill="1" applyBorder="1" applyAlignment="1">
      <alignment horizontal="center" vertical="center" textRotation="90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13" borderId="2" xfId="0" applyNumberFormat="1" applyFont="1" applyFill="1" applyBorder="1" applyAlignment="1">
      <alignment horizontal="center" vertical="center" wrapText="1"/>
    </xf>
    <xf numFmtId="1" fontId="6" fillId="13" borderId="3" xfId="0" applyNumberFormat="1" applyFont="1" applyFill="1" applyBorder="1" applyAlignment="1">
      <alignment horizontal="center" vertical="center" wrapText="1"/>
    </xf>
    <xf numFmtId="1" fontId="6" fillId="13" borderId="9" xfId="0" applyNumberFormat="1" applyFont="1" applyFill="1" applyBorder="1" applyAlignment="1">
      <alignment horizontal="center" vertical="center" wrapText="1"/>
    </xf>
    <xf numFmtId="1" fontId="6" fillId="13" borderId="15" xfId="0" applyNumberFormat="1" applyFont="1" applyFill="1" applyBorder="1" applyAlignment="1">
      <alignment horizontal="center" vertical="center" wrapText="1"/>
    </xf>
    <xf numFmtId="1" fontId="6" fillId="13" borderId="4" xfId="0" applyNumberFormat="1" applyFont="1" applyFill="1" applyBorder="1" applyAlignment="1">
      <alignment horizontal="center" vertical="center" wrapText="1"/>
    </xf>
    <xf numFmtId="1" fontId="6" fillId="13" borderId="20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" fontId="6" fillId="13" borderId="8" xfId="0" applyNumberFormat="1" applyFont="1" applyFill="1" applyBorder="1" applyAlignment="1">
      <alignment horizontal="center" vertical="center" wrapText="1"/>
    </xf>
    <xf numFmtId="1" fontId="6" fillId="13" borderId="21" xfId="0" applyNumberFormat="1" applyFont="1" applyFill="1" applyBorder="1" applyAlignment="1">
      <alignment horizontal="center" vertical="center" wrapText="1"/>
    </xf>
    <xf numFmtId="1" fontId="4" fillId="13" borderId="10" xfId="0" applyNumberFormat="1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" fontId="6" fillId="13" borderId="13" xfId="0" applyNumberFormat="1" applyFont="1" applyFill="1" applyBorder="1" applyAlignment="1">
      <alignment horizontal="center" vertical="center" wrapText="1"/>
    </xf>
    <xf numFmtId="1" fontId="6" fillId="13" borderId="27" xfId="0" applyNumberFormat="1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1" fontId="6" fillId="13" borderId="24" xfId="0" applyNumberFormat="1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17" fontId="6" fillId="5" borderId="12" xfId="0" applyNumberFormat="1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textRotation="90" wrapText="1"/>
    </xf>
    <xf numFmtId="17" fontId="6" fillId="0" borderId="1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6" fillId="1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1" fontId="5" fillId="18" borderId="10" xfId="0" applyNumberFormat="1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6" fillId="3" borderId="13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9" borderId="1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19" borderId="2" xfId="0" applyNumberFormat="1" applyFont="1" applyFill="1" applyBorder="1" applyAlignment="1">
      <alignment horizontal="center" vertical="center" textRotation="90" wrapText="1"/>
    </xf>
    <xf numFmtId="0" fontId="6" fillId="19" borderId="37" xfId="0" applyNumberFormat="1" applyFont="1" applyFill="1" applyBorder="1" applyAlignment="1">
      <alignment horizontal="center" vertical="center" wrapText="1"/>
    </xf>
    <xf numFmtId="1" fontId="6" fillId="19" borderId="3" xfId="0" applyNumberFormat="1" applyFont="1" applyFill="1" applyBorder="1" applyAlignment="1">
      <alignment horizontal="center" vertical="center" wrapText="1"/>
    </xf>
    <xf numFmtId="0" fontId="4" fillId="19" borderId="37" xfId="0" applyNumberFormat="1" applyFont="1" applyFill="1" applyBorder="1" applyAlignment="1">
      <alignment horizontal="center" vertical="center" wrapText="1"/>
    </xf>
    <xf numFmtId="0" fontId="6" fillId="19" borderId="25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6" xfId="0" applyNumberFormat="1" applyFont="1" applyFill="1" applyBorder="1" applyAlignment="1">
      <alignment horizontal="center" vertical="center" wrapText="1"/>
    </xf>
    <xf numFmtId="0" fontId="6" fillId="19" borderId="3" xfId="0" applyNumberFormat="1" applyFont="1" applyFill="1" applyBorder="1" applyAlignment="1">
      <alignment horizontal="center" vertical="center" wrapText="1"/>
    </xf>
    <xf numFmtId="167" fontId="6" fillId="19" borderId="2" xfId="0" applyNumberFormat="1" applyFont="1" applyFill="1" applyBorder="1" applyAlignment="1">
      <alignment horizontal="center" vertical="center" wrapText="1"/>
    </xf>
    <xf numFmtId="0" fontId="6" fillId="19" borderId="15" xfId="0" applyNumberFormat="1" applyFont="1" applyFill="1" applyBorder="1" applyAlignment="1">
      <alignment horizontal="center" vertical="center" wrapText="1"/>
    </xf>
    <xf numFmtId="1" fontId="6" fillId="19" borderId="9" xfId="0" applyNumberFormat="1" applyFont="1" applyFill="1" applyBorder="1" applyAlignment="1">
      <alignment horizontal="center" vertical="center" wrapText="1"/>
    </xf>
    <xf numFmtId="0" fontId="4" fillId="19" borderId="1" xfId="0" applyNumberFormat="1" applyFont="1" applyFill="1" applyBorder="1" applyAlignment="1">
      <alignment horizontal="center" vertical="center" wrapText="1"/>
    </xf>
    <xf numFmtId="0" fontId="6" fillId="19" borderId="2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1" fontId="6" fillId="19" borderId="15" xfId="0" applyNumberFormat="1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167" fontId="4" fillId="19" borderId="1" xfId="0" applyNumberFormat="1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167" fontId="4" fillId="19" borderId="9" xfId="0" applyNumberFormat="1" applyFont="1" applyFill="1" applyBorder="1" applyAlignment="1">
      <alignment horizontal="center" vertical="center" wrapText="1"/>
    </xf>
    <xf numFmtId="167" fontId="11" fillId="19" borderId="10" xfId="0" applyNumberFormat="1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167" fontId="4" fillId="19" borderId="10" xfId="0" applyNumberFormat="1" applyFont="1" applyFill="1" applyBorder="1" applyAlignment="1">
      <alignment horizontal="center" vertical="center" wrapText="1"/>
    </xf>
    <xf numFmtId="1" fontId="6" fillId="19" borderId="24" xfId="0" applyNumberFormat="1" applyFont="1" applyFill="1" applyBorder="1" applyAlignment="1">
      <alignment horizontal="center" vertical="center" wrapText="1"/>
    </xf>
    <xf numFmtId="166" fontId="6" fillId="19" borderId="25" xfId="1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167" fontId="4" fillId="19" borderId="6" xfId="0" applyNumberFormat="1" applyFont="1" applyFill="1" applyBorder="1" applyAlignment="1">
      <alignment horizontal="center" vertical="center" wrapText="1"/>
    </xf>
    <xf numFmtId="167" fontId="5" fillId="19" borderId="10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0" xfId="0" applyNumberFormat="1" applyFont="1" applyFill="1" applyAlignment="1">
      <alignment horizontal="center" vertical="center" wrapText="1"/>
    </xf>
    <xf numFmtId="167" fontId="4" fillId="19" borderId="4" xfId="0" applyNumberFormat="1" applyFont="1" applyFill="1" applyBorder="1" applyAlignment="1">
      <alignment horizontal="center" vertical="center" textRotation="90" wrapText="1"/>
    </xf>
    <xf numFmtId="167" fontId="6" fillId="19" borderId="4" xfId="0" applyNumberFormat="1" applyFont="1" applyFill="1" applyBorder="1" applyAlignment="1">
      <alignment horizontal="center" vertical="center" wrapText="1"/>
    </xf>
    <xf numFmtId="167" fontId="6" fillId="19" borderId="20" xfId="0" applyNumberFormat="1" applyFont="1" applyFill="1" applyBorder="1" applyAlignment="1">
      <alignment horizontal="center" vertical="center" wrapText="1"/>
    </xf>
    <xf numFmtId="167" fontId="4" fillId="19" borderId="4" xfId="0" applyNumberFormat="1" applyFont="1" applyFill="1" applyBorder="1" applyAlignment="1">
      <alignment horizontal="center" vertical="center" wrapText="1"/>
    </xf>
    <xf numFmtId="167" fontId="4" fillId="19" borderId="20" xfId="0" applyNumberFormat="1" applyFont="1" applyFill="1" applyBorder="1" applyAlignment="1">
      <alignment horizontal="center" vertical="center" wrapText="1"/>
    </xf>
    <xf numFmtId="167" fontId="6" fillId="19" borderId="21" xfId="0" applyNumberFormat="1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167" fontId="6" fillId="19" borderId="27" xfId="0" applyNumberFormat="1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1" fontId="6" fillId="19" borderId="20" xfId="0" applyNumberFormat="1" applyFont="1" applyFill="1" applyBorder="1" applyAlignment="1">
      <alignment horizontal="center" vertical="center" wrapText="1"/>
    </xf>
    <xf numFmtId="167" fontId="6" fillId="19" borderId="12" xfId="0" applyNumberFormat="1" applyFont="1" applyFill="1" applyBorder="1" applyAlignment="1">
      <alignment horizontal="center" vertical="center" wrapText="1"/>
    </xf>
    <xf numFmtId="167" fontId="6" fillId="19" borderId="15" xfId="0" applyNumberFormat="1" applyFont="1" applyFill="1" applyBorder="1" applyAlignment="1">
      <alignment horizontal="center" vertical="center" wrapText="1"/>
    </xf>
    <xf numFmtId="167" fontId="4" fillId="19" borderId="0" xfId="0" applyNumberFormat="1" applyFont="1" applyFill="1" applyBorder="1" applyAlignment="1">
      <alignment horizontal="center" vertical="center" wrapText="1"/>
    </xf>
    <xf numFmtId="167" fontId="4" fillId="19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8" borderId="9" xfId="0" applyNumberFormat="1" applyFont="1" applyFill="1" applyBorder="1" applyAlignment="1">
      <alignment horizontal="center" vertical="center" wrapText="1"/>
    </xf>
    <xf numFmtId="1" fontId="4" fillId="18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1" fontId="4" fillId="13" borderId="37" xfId="0" applyNumberFormat="1" applyFont="1" applyFill="1" applyBorder="1" applyAlignment="1">
      <alignment horizontal="center" vertical="center" wrapText="1"/>
    </xf>
    <xf numFmtId="1" fontId="11" fillId="13" borderId="10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6" fillId="19" borderId="3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6" fillId="16" borderId="37" xfId="0" applyFont="1" applyFill="1" applyBorder="1" applyAlignment="1">
      <alignment horizontal="center" vertical="center" wrapText="1"/>
    </xf>
    <xf numFmtId="1" fontId="16" fillId="16" borderId="37" xfId="0" applyNumberFormat="1" applyFont="1" applyFill="1" applyBorder="1" applyAlignment="1">
      <alignment horizontal="center" vertical="center" wrapText="1"/>
    </xf>
    <xf numFmtId="1" fontId="16" fillId="16" borderId="4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vertical="center" wrapText="1"/>
    </xf>
    <xf numFmtId="1" fontId="16" fillId="0" borderId="49" xfId="0" applyNumberFormat="1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7" fontId="6" fillId="0" borderId="15" xfId="0" applyNumberFormat="1" applyFont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6" fillId="0" borderId="51" xfId="0" applyNumberFormat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67" fontId="6" fillId="19" borderId="37" xfId="0" applyNumberFormat="1" applyFont="1" applyFill="1" applyBorder="1" applyAlignment="1">
      <alignment horizontal="center" vertical="center" wrapText="1"/>
    </xf>
    <xf numFmtId="0" fontId="0" fillId="0" borderId="37" xfId="0" applyBorder="1"/>
    <xf numFmtId="2" fontId="5" fillId="5" borderId="10" xfId="0" applyNumberFormat="1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7" fontId="4" fillId="5" borderId="21" xfId="0" applyNumberFormat="1" applyFont="1" applyFill="1" applyBorder="1" applyAlignment="1">
      <alignment horizontal="center" vertical="center" wrapText="1"/>
    </xf>
    <xf numFmtId="167" fontId="4" fillId="19" borderId="2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2" fontId="0" fillId="0" borderId="37" xfId="0" applyNumberFormat="1" applyBorder="1" applyAlignment="1">
      <alignment horizontal="left"/>
    </xf>
    <xf numFmtId="0" fontId="4" fillId="20" borderId="2" xfId="0" applyFont="1" applyFill="1" applyBorder="1" applyAlignment="1" applyProtection="1">
      <alignment horizontal="center" vertical="center" wrapText="1"/>
      <protection locked="0"/>
    </xf>
    <xf numFmtId="0" fontId="6" fillId="20" borderId="9" xfId="0" applyFont="1" applyFill="1" applyBorder="1" applyAlignment="1" applyProtection="1">
      <alignment horizontal="center" vertical="center" wrapText="1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6" fillId="20" borderId="2" xfId="0" applyFont="1" applyFill="1" applyBorder="1" applyAlignment="1" applyProtection="1">
      <alignment horizontal="center" vertical="center" wrapText="1"/>
      <protection locked="0"/>
    </xf>
    <xf numFmtId="0" fontId="7" fillId="20" borderId="2" xfId="0" applyFont="1" applyFill="1" applyBorder="1" applyAlignment="1" applyProtection="1">
      <alignment horizontal="center" vertical="center" wrapText="1"/>
      <protection locked="0"/>
    </xf>
    <xf numFmtId="0" fontId="7" fillId="20" borderId="9" xfId="0" applyFont="1" applyFill="1" applyBorder="1" applyAlignment="1" applyProtection="1">
      <alignment horizontal="center" vertical="center" wrapText="1"/>
      <protection locked="0"/>
    </xf>
    <xf numFmtId="0" fontId="5" fillId="20" borderId="2" xfId="0" applyFont="1" applyFill="1" applyBorder="1" applyAlignment="1" applyProtection="1">
      <alignment horizontal="center" vertical="center" wrapText="1"/>
      <protection locked="0"/>
    </xf>
    <xf numFmtId="0" fontId="4" fillId="20" borderId="9" xfId="0" applyFont="1" applyFill="1" applyBorder="1" applyAlignment="1" applyProtection="1">
      <alignment horizontal="center" vertical="center" wrapText="1"/>
      <protection locked="0"/>
    </xf>
    <xf numFmtId="0" fontId="6" fillId="20" borderId="8" xfId="0" applyFont="1" applyFill="1" applyBorder="1" applyAlignment="1" applyProtection="1">
      <alignment horizontal="center" vertical="center" wrapText="1"/>
      <protection locked="0"/>
    </xf>
    <xf numFmtId="0" fontId="6" fillId="20" borderId="1" xfId="0" applyFont="1" applyFill="1" applyBorder="1" applyAlignment="1" applyProtection="1">
      <alignment horizontal="center" vertical="center" wrapText="1"/>
      <protection locked="0"/>
    </xf>
    <xf numFmtId="0" fontId="6" fillId="20" borderId="13" xfId="0" applyFont="1" applyFill="1" applyBorder="1" applyAlignment="1" applyProtection="1">
      <alignment horizontal="center" vertical="center" wrapText="1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4" fillId="20" borderId="14" xfId="0" applyFont="1" applyFill="1" applyBorder="1" applyAlignment="1" applyProtection="1">
      <alignment horizontal="center" vertical="center" wrapText="1"/>
      <protection locked="0"/>
    </xf>
    <xf numFmtId="0" fontId="10" fillId="20" borderId="1" xfId="0" applyFont="1" applyFill="1" applyBorder="1" applyAlignment="1" applyProtection="1">
      <alignment horizontal="center" vertical="center" wrapText="1"/>
      <protection locked="0"/>
    </xf>
    <xf numFmtId="0" fontId="4" fillId="20" borderId="8" xfId="0" applyFont="1" applyFill="1" applyBorder="1" applyAlignment="1" applyProtection="1">
      <alignment horizontal="center" vertical="center" wrapText="1"/>
      <protection locked="0"/>
    </xf>
    <xf numFmtId="1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20" borderId="4" xfId="0" applyFont="1" applyFill="1" applyBorder="1" applyAlignment="1" applyProtection="1">
      <alignment horizontal="center" vertical="center" textRotation="90" wrapText="1"/>
    </xf>
    <xf numFmtId="1" fontId="4" fillId="20" borderId="1" xfId="0" applyNumberFormat="1" applyFont="1" applyFill="1" applyBorder="1" applyAlignment="1" applyProtection="1">
      <alignment horizontal="center" vertical="center" wrapText="1"/>
    </xf>
    <xf numFmtId="0" fontId="0" fillId="0" borderId="37" xfId="0" applyFill="1" applyBorder="1"/>
    <xf numFmtId="0" fontId="0" fillId="0" borderId="49" xfId="0" applyBorder="1"/>
    <xf numFmtId="0" fontId="0" fillId="0" borderId="46" xfId="0" applyBorder="1" applyAlignment="1">
      <alignment horizontal="justify" vertical="top"/>
    </xf>
    <xf numFmtId="0" fontId="0" fillId="0" borderId="33" xfId="0" applyBorder="1"/>
    <xf numFmtId="0" fontId="0" fillId="0" borderId="24" xfId="0" applyBorder="1"/>
    <xf numFmtId="0" fontId="0" fillId="0" borderId="40" xfId="0" applyFill="1" applyBorder="1"/>
    <xf numFmtId="0" fontId="0" fillId="0" borderId="42" xfId="0" applyFill="1" applyBorder="1"/>
    <xf numFmtId="0" fontId="0" fillId="0" borderId="0" xfId="0" applyFill="1"/>
    <xf numFmtId="0" fontId="0" fillId="0" borderId="61" xfId="0" applyBorder="1" applyAlignment="1">
      <alignment horizontal="justify" vertical="top"/>
    </xf>
    <xf numFmtId="0" fontId="0" fillId="0" borderId="62" xfId="0" applyBorder="1" applyAlignment="1">
      <alignment horizontal="justify" vertical="top"/>
    </xf>
    <xf numFmtId="0" fontId="0" fillId="0" borderId="38" xfId="0" applyFill="1" applyBorder="1"/>
    <xf numFmtId="0" fontId="0" fillId="0" borderId="55" xfId="0" applyFill="1" applyBorder="1"/>
    <xf numFmtId="0" fontId="0" fillId="0" borderId="60" xfId="0" applyFill="1" applyBorder="1"/>
    <xf numFmtId="0" fontId="0" fillId="0" borderId="59" xfId="0" applyFill="1" applyBorder="1"/>
    <xf numFmtId="0" fontId="0" fillId="0" borderId="49" xfId="0" applyFill="1" applyBorder="1"/>
    <xf numFmtId="0" fontId="0" fillId="0" borderId="63" xfId="0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64" xfId="0" applyFill="1" applyBorder="1"/>
    <xf numFmtId="167" fontId="0" fillId="0" borderId="0" xfId="0" applyNumberFormat="1"/>
    <xf numFmtId="0" fontId="4" fillId="2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6" fillId="20" borderId="37" xfId="0" applyFont="1" applyFill="1" applyBorder="1" applyAlignment="1" applyProtection="1">
      <alignment horizontal="center" vertical="center" wrapText="1"/>
      <protection locked="0"/>
    </xf>
    <xf numFmtId="0" fontId="5" fillId="16" borderId="1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9" borderId="18" xfId="0" applyNumberFormat="1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7" fontId="4" fillId="19" borderId="34" xfId="0" applyNumberFormat="1" applyFont="1" applyFill="1" applyBorder="1" applyAlignment="1">
      <alignment horizontal="center" vertical="center" wrapText="1"/>
    </xf>
    <xf numFmtId="1" fontId="4" fillId="13" borderId="21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6" fillId="3" borderId="37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167" fontId="4" fillId="19" borderId="27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167" fontId="0" fillId="0" borderId="37" xfId="0" applyNumberFormat="1" applyBorder="1"/>
    <xf numFmtId="0" fontId="12" fillId="19" borderId="58" xfId="0" applyFont="1" applyFill="1" applyBorder="1"/>
    <xf numFmtId="0" fontId="12" fillId="19" borderId="37" xfId="0" applyFont="1" applyFill="1" applyBorder="1"/>
    <xf numFmtId="1" fontId="4" fillId="2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>
      <alignment horizontal="left" vertical="center" wrapText="1"/>
    </xf>
    <xf numFmtId="1" fontId="6" fillId="2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>
      <alignment horizontal="center" vertical="center" wrapText="1"/>
    </xf>
    <xf numFmtId="0" fontId="6" fillId="20" borderId="58" xfId="0" applyFont="1" applyFill="1" applyBorder="1" applyAlignment="1" applyProtection="1">
      <alignment horizontal="center" vertical="center" wrapText="1"/>
      <protection locked="0"/>
    </xf>
    <xf numFmtId="0" fontId="4" fillId="13" borderId="15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 applyProtection="1">
      <alignment horizontal="center" vertical="center" wrapText="1"/>
      <protection locked="0"/>
    </xf>
    <xf numFmtId="0" fontId="4" fillId="20" borderId="4" xfId="0" applyFont="1" applyFill="1" applyBorder="1" applyAlignment="1" applyProtection="1">
      <alignment horizontal="center" vertical="center" wrapText="1"/>
      <protection locked="0"/>
    </xf>
    <xf numFmtId="0" fontId="10" fillId="20" borderId="2" xfId="0" applyFont="1" applyFill="1" applyBorder="1" applyAlignment="1" applyProtection="1">
      <alignment horizontal="center" vertical="center" wrapText="1"/>
      <protection locked="0"/>
    </xf>
    <xf numFmtId="1" fontId="6" fillId="2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1" xfId="0" applyFont="1" applyFill="1" applyBorder="1" applyAlignment="1" applyProtection="1">
      <alignment horizontal="center" vertical="center" wrapText="1"/>
      <protection locked="0"/>
    </xf>
    <xf numFmtId="0" fontId="6" fillId="20" borderId="27" xfId="0" applyFont="1" applyFill="1" applyBorder="1" applyAlignment="1" applyProtection="1">
      <alignment horizontal="center" vertical="center" wrapText="1"/>
      <protection locked="0"/>
    </xf>
    <xf numFmtId="0" fontId="6" fillId="20" borderId="2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left" vertical="center"/>
    </xf>
    <xf numFmtId="10" fontId="4" fillId="0" borderId="37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0" fontId="8" fillId="0" borderId="37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0" fontId="5" fillId="0" borderId="37" xfId="0" applyNumberFormat="1" applyFont="1" applyBorder="1" applyAlignment="1">
      <alignment horizontal="left" vertical="center"/>
    </xf>
    <xf numFmtId="1" fontId="4" fillId="0" borderId="37" xfId="0" applyNumberFormat="1" applyFont="1" applyBorder="1" applyAlignment="1">
      <alignment horizontal="left" vertical="center"/>
    </xf>
    <xf numFmtId="167" fontId="6" fillId="19" borderId="24" xfId="0" applyNumberFormat="1" applyFont="1" applyFill="1" applyBorder="1" applyAlignment="1">
      <alignment horizontal="center" vertical="center" wrapText="1"/>
    </xf>
    <xf numFmtId="167" fontId="6" fillId="19" borderId="9" xfId="0" applyNumberFormat="1" applyFont="1" applyFill="1" applyBorder="1" applyAlignment="1">
      <alignment horizontal="center" vertical="center" wrapText="1"/>
    </xf>
    <xf numFmtId="167" fontId="4" fillId="3" borderId="6" xfId="0" applyNumberFormat="1" applyFont="1" applyFill="1" applyBorder="1" applyAlignment="1">
      <alignment horizontal="center" vertical="center" wrapText="1"/>
    </xf>
    <xf numFmtId="167" fontId="6" fillId="19" borderId="3" xfId="0" applyNumberFormat="1" applyFont="1" applyFill="1" applyBorder="1" applyAlignment="1">
      <alignment horizontal="center" vertical="center" wrapText="1"/>
    </xf>
    <xf numFmtId="167" fontId="6" fillId="19" borderId="8" xfId="0" applyNumberFormat="1" applyFont="1" applyFill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167" fontId="6" fillId="0" borderId="20" xfId="0" applyNumberFormat="1" applyFont="1" applyBorder="1" applyAlignment="1">
      <alignment horizontal="center" vertical="center" wrapText="1"/>
    </xf>
    <xf numFmtId="1" fontId="4" fillId="2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1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19" borderId="21" xfId="0" applyNumberFormat="1" applyFont="1" applyFill="1" applyBorder="1" applyAlignment="1">
      <alignment horizontal="center" vertical="center" wrapText="1"/>
    </xf>
    <xf numFmtId="167" fontId="6" fillId="19" borderId="0" xfId="0" applyNumberFormat="1" applyFont="1" applyFill="1" applyBorder="1" applyAlignment="1">
      <alignment horizontal="center" vertical="center" wrapText="1"/>
    </xf>
    <xf numFmtId="49" fontId="6" fillId="2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16" borderId="26" xfId="0" applyFont="1" applyFill="1" applyBorder="1" applyAlignment="1">
      <alignment horizontal="left" vertical="center" wrapText="1"/>
    </xf>
    <xf numFmtId="0" fontId="4" fillId="16" borderId="33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 applyProtection="1">
      <alignment horizontal="left" vertical="center" wrapText="1"/>
      <protection locked="0"/>
    </xf>
    <xf numFmtId="0" fontId="5" fillId="16" borderId="13" xfId="0" applyFont="1" applyFill="1" applyBorder="1" applyAlignment="1" applyProtection="1">
      <alignment horizontal="left" vertical="center" wrapText="1"/>
      <protection locked="0"/>
    </xf>
    <xf numFmtId="0" fontId="5" fillId="16" borderId="1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horizontal="left" vertical="center" wrapText="1"/>
    </xf>
    <xf numFmtId="0" fontId="4" fillId="16" borderId="13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4" fillId="16" borderId="2" xfId="0" applyFont="1" applyFill="1" applyBorder="1" applyAlignment="1" applyProtection="1">
      <alignment horizontal="left" vertical="center" wrapText="1"/>
      <protection locked="0"/>
    </xf>
    <xf numFmtId="0" fontId="4" fillId="16" borderId="13" xfId="0" applyFont="1" applyFill="1" applyBorder="1" applyAlignment="1" applyProtection="1">
      <alignment horizontal="left" vertical="center" wrapText="1"/>
      <protection locked="0"/>
    </xf>
    <xf numFmtId="0" fontId="4" fillId="16" borderId="14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4" fillId="7" borderId="2" xfId="0" applyFont="1" applyFill="1" applyBorder="1" applyAlignment="1" applyProtection="1">
      <alignment horizontal="left" vertical="center" wrapText="1"/>
      <protection locked="0"/>
    </xf>
    <xf numFmtId="0" fontId="4" fillId="7" borderId="13" xfId="0" applyFont="1" applyFill="1" applyBorder="1" applyAlignment="1" applyProtection="1">
      <alignment horizontal="left" vertical="center" wrapText="1"/>
      <protection locked="0"/>
    </xf>
    <xf numFmtId="0" fontId="4" fillId="7" borderId="1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4" fillId="21" borderId="2" xfId="0" applyFont="1" applyFill="1" applyBorder="1" applyAlignment="1">
      <alignment horizontal="left" vertical="center" wrapText="1"/>
    </xf>
    <xf numFmtId="0" fontId="4" fillId="21" borderId="13" xfId="0" applyFont="1" applyFill="1" applyBorder="1" applyAlignment="1">
      <alignment horizontal="left" vertical="center" wrapText="1"/>
    </xf>
    <xf numFmtId="0" fontId="4" fillId="21" borderId="1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5" fillId="16" borderId="2" xfId="0" applyFont="1" applyFill="1" applyBorder="1" applyAlignment="1" applyProtection="1">
      <alignment horizontal="left" vertical="center" wrapText="1"/>
      <protection locked="0"/>
    </xf>
    <xf numFmtId="0" fontId="15" fillId="16" borderId="13" xfId="0" applyFont="1" applyFill="1" applyBorder="1" applyAlignment="1" applyProtection="1">
      <alignment horizontal="left" vertical="center" wrapText="1"/>
      <protection locked="0"/>
    </xf>
    <xf numFmtId="0" fontId="15" fillId="16" borderId="14" xfId="0" applyFont="1" applyFill="1" applyBorder="1" applyAlignment="1" applyProtection="1">
      <alignment horizontal="left" vertical="center" wrapText="1"/>
      <protection locked="0"/>
    </xf>
    <xf numFmtId="0" fontId="14" fillId="16" borderId="2" xfId="0" applyFont="1" applyFill="1" applyBorder="1" applyAlignment="1" applyProtection="1">
      <alignment horizontal="left" vertical="center" wrapText="1"/>
      <protection locked="0"/>
    </xf>
    <xf numFmtId="0" fontId="14" fillId="16" borderId="13" xfId="0" applyFont="1" applyFill="1" applyBorder="1" applyAlignment="1" applyProtection="1">
      <alignment horizontal="left" vertical="center" wrapText="1"/>
      <protection locked="0"/>
    </xf>
    <xf numFmtId="0" fontId="14" fillId="16" borderId="14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12" fillId="16" borderId="13" xfId="0" applyFont="1" applyFill="1" applyBorder="1" applyAlignment="1">
      <alignment horizontal="left" vertical="center" wrapText="1"/>
    </xf>
    <xf numFmtId="0" fontId="12" fillId="16" borderId="14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5" fillId="16" borderId="7" xfId="0" applyFont="1" applyFill="1" applyBorder="1" applyAlignment="1">
      <alignment horizontal="left" vertical="center" wrapText="1"/>
    </xf>
    <xf numFmtId="0" fontId="5" fillId="16" borderId="33" xfId="0" applyFont="1" applyFill="1" applyBorder="1" applyAlignment="1">
      <alignment horizontal="left" vertical="center" wrapText="1"/>
    </xf>
    <xf numFmtId="0" fontId="5" fillId="16" borderId="28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22" fillId="23" borderId="2" xfId="0" applyFont="1" applyFill="1" applyBorder="1" applyAlignment="1">
      <alignment horizontal="left" vertical="center" wrapText="1"/>
    </xf>
    <xf numFmtId="0" fontId="22" fillId="23" borderId="13" xfId="0" applyFont="1" applyFill="1" applyBorder="1" applyAlignment="1">
      <alignment horizontal="left" vertical="center" wrapText="1"/>
    </xf>
    <xf numFmtId="0" fontId="22" fillId="23" borderId="1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16" borderId="26" xfId="0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left" vertical="center" wrapText="1"/>
    </xf>
    <xf numFmtId="0" fontId="5" fillId="16" borderId="14" xfId="0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horizontal="left" vertical="center" wrapText="1"/>
    </xf>
    <xf numFmtId="0" fontId="5" fillId="23" borderId="2" xfId="0" applyFont="1" applyFill="1" applyBorder="1" applyAlignment="1">
      <alignment horizontal="left" vertical="center" wrapText="1"/>
    </xf>
    <xf numFmtId="0" fontId="5" fillId="23" borderId="13" xfId="0" applyFont="1" applyFill="1" applyBorder="1" applyAlignment="1">
      <alignment horizontal="left" vertical="center" wrapText="1"/>
    </xf>
    <xf numFmtId="0" fontId="5" fillId="23" borderId="14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4" fillId="17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27" xfId="0" applyFont="1" applyFill="1" applyBorder="1" applyAlignment="1">
      <alignment horizontal="left" vertical="center" textRotation="90" wrapText="1"/>
    </xf>
    <xf numFmtId="0" fontId="4" fillId="2" borderId="14" xfId="0" applyFont="1" applyFill="1" applyBorder="1" applyAlignment="1">
      <alignment horizontal="left" vertical="center" textRotation="90" wrapText="1"/>
    </xf>
    <xf numFmtId="0" fontId="4" fillId="16" borderId="46" xfId="0" applyFont="1" applyFill="1" applyBorder="1" applyAlignment="1">
      <alignment horizontal="left" vertical="center" wrapText="1"/>
    </xf>
    <xf numFmtId="0" fontId="4" fillId="16" borderId="47" xfId="0" applyFont="1" applyFill="1" applyBorder="1" applyAlignment="1">
      <alignment horizontal="left" vertical="center" wrapText="1"/>
    </xf>
    <xf numFmtId="0" fontId="4" fillId="16" borderId="48" xfId="0" applyFont="1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 wrapText="1"/>
    </xf>
    <xf numFmtId="0" fontId="0" fillId="16" borderId="14" xfId="0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2" borderId="2" xfId="0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left" vertical="center" wrapText="1"/>
    </xf>
    <xf numFmtId="0" fontId="4" fillId="22" borderId="14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 wrapText="1"/>
    </xf>
    <xf numFmtId="0" fontId="4" fillId="22" borderId="33" xfId="0" applyFont="1" applyFill="1" applyBorder="1" applyAlignment="1">
      <alignment horizontal="left" vertical="center" wrapText="1"/>
    </xf>
    <xf numFmtId="0" fontId="4" fillId="22" borderId="28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textRotation="90" wrapText="1"/>
    </xf>
    <xf numFmtId="0" fontId="4" fillId="12" borderId="26" xfId="0" applyFont="1" applyFill="1" applyBorder="1" applyAlignment="1">
      <alignment horizontal="left" vertical="center" wrapText="1"/>
    </xf>
    <xf numFmtId="0" fontId="4" fillId="12" borderId="33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3" xfId="0" applyNumberFormat="1" applyFont="1" applyFill="1" applyBorder="1" applyAlignment="1">
      <alignment horizontal="left" vertical="center" textRotation="90" wrapText="1"/>
    </xf>
    <xf numFmtId="0" fontId="4" fillId="2" borderId="27" xfId="0" applyNumberFormat="1" applyFont="1" applyFill="1" applyBorder="1" applyAlignment="1">
      <alignment horizontal="left" vertical="center" textRotation="90" wrapText="1"/>
    </xf>
    <xf numFmtId="0" fontId="4" fillId="2" borderId="34" xfId="0" applyNumberFormat="1" applyFont="1" applyFill="1" applyBorder="1" applyAlignment="1">
      <alignment horizontal="left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5" fillId="16" borderId="2" xfId="0" quotePrefix="1" applyFont="1" applyFill="1" applyBorder="1" applyAlignment="1" applyProtection="1">
      <alignment horizontal="left" vertical="center" wrapText="1"/>
      <protection locked="0"/>
    </xf>
    <xf numFmtId="0" fontId="15" fillId="16" borderId="13" xfId="0" quotePrefix="1" applyFont="1" applyFill="1" applyBorder="1" applyAlignment="1" applyProtection="1">
      <alignment horizontal="left" vertical="center" wrapText="1"/>
      <protection locked="0"/>
    </xf>
    <xf numFmtId="0" fontId="15" fillId="16" borderId="14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21" borderId="26" xfId="0" applyFont="1" applyFill="1" applyBorder="1" applyAlignment="1">
      <alignment horizontal="left" vertical="center" wrapText="1"/>
    </xf>
    <xf numFmtId="0" fontId="4" fillId="21" borderId="33" xfId="0" applyFont="1" applyFill="1" applyBorder="1" applyAlignment="1">
      <alignment horizontal="left" vertical="center" wrapText="1"/>
    </xf>
    <xf numFmtId="0" fontId="4" fillId="21" borderId="28" xfId="0" applyFont="1" applyFill="1" applyBorder="1" applyAlignment="1">
      <alignment horizontal="left" vertical="center" wrapText="1"/>
    </xf>
    <xf numFmtId="0" fontId="4" fillId="12" borderId="2" xfId="0" applyFont="1" applyFill="1" applyBorder="1" applyAlignment="1" applyProtection="1">
      <alignment horizontal="left" vertical="center" wrapText="1"/>
      <protection locked="0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9" borderId="38" xfId="0" applyFont="1" applyFill="1" applyBorder="1" applyAlignment="1">
      <alignment horizontal="center" vertical="center" textRotation="90" wrapText="1"/>
    </xf>
    <xf numFmtId="0" fontId="4" fillId="9" borderId="40" xfId="0" applyFont="1" applyFill="1" applyBorder="1" applyAlignment="1">
      <alignment horizontal="center" vertical="center" textRotation="90" wrapText="1"/>
    </xf>
    <xf numFmtId="0" fontId="4" fillId="9" borderId="56" xfId="0" applyFont="1" applyFill="1" applyBorder="1" applyAlignment="1">
      <alignment horizontal="center" vertical="center" textRotation="90" wrapText="1"/>
    </xf>
    <xf numFmtId="0" fontId="4" fillId="20" borderId="55" xfId="0" applyFont="1" applyFill="1" applyBorder="1" applyAlignment="1">
      <alignment horizontal="center" vertical="center" textRotation="90" wrapText="1"/>
    </xf>
    <xf numFmtId="0" fontId="4" fillId="20" borderId="37" xfId="0" applyFont="1" applyFill="1" applyBorder="1" applyAlignment="1">
      <alignment horizontal="center" vertical="center" textRotation="90" wrapText="1"/>
    </xf>
    <xf numFmtId="0" fontId="4" fillId="20" borderId="23" xfId="0" applyFont="1" applyFill="1" applyBorder="1" applyAlignment="1">
      <alignment horizontal="center" vertical="center" textRotation="90" wrapText="1"/>
    </xf>
    <xf numFmtId="0" fontId="4" fillId="20" borderId="39" xfId="0" applyFont="1" applyFill="1" applyBorder="1" applyAlignment="1">
      <alignment horizontal="center" vertical="center" textRotation="90" wrapText="1"/>
    </xf>
    <xf numFmtId="0" fontId="4" fillId="20" borderId="41" xfId="0" applyFont="1" applyFill="1" applyBorder="1" applyAlignment="1">
      <alignment horizontal="center" vertical="center" textRotation="90" wrapText="1"/>
    </xf>
    <xf numFmtId="0" fontId="4" fillId="20" borderId="57" xfId="0" applyFont="1" applyFill="1" applyBorder="1" applyAlignment="1">
      <alignment horizontal="center" vertical="center" textRotation="90" wrapText="1"/>
    </xf>
    <xf numFmtId="0" fontId="16" fillId="16" borderId="37" xfId="0" applyFont="1" applyFill="1" applyBorder="1" applyAlignment="1">
      <alignment horizontal="center" vertical="center" wrapText="1"/>
    </xf>
    <xf numFmtId="0" fontId="17" fillId="16" borderId="37" xfId="0" applyFont="1" applyFill="1" applyBorder="1" applyAlignment="1">
      <alignment horizontal="center" vertical="center" wrapText="1"/>
    </xf>
    <xf numFmtId="1" fontId="16" fillId="16" borderId="4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167" fontId="16" fillId="0" borderId="49" xfId="0" applyNumberFormat="1" applyFont="1" applyFill="1" applyBorder="1" applyAlignment="1">
      <alignment horizontal="center" vertical="center" wrapText="1"/>
    </xf>
    <xf numFmtId="167" fontId="0" fillId="0" borderId="50" xfId="0" applyNumberFormat="1" applyBorder="1" applyAlignment="1">
      <alignment horizontal="center" vertical="center" wrapText="1"/>
    </xf>
    <xf numFmtId="1" fontId="16" fillId="0" borderId="5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167" fontId="0" fillId="0" borderId="30" xfId="0" applyNumberForma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16" borderId="4" xfId="0" applyFont="1" applyFill="1" applyBorder="1" applyAlignment="1">
      <alignment horizontal="left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34" xfId="0" applyFont="1" applyFill="1" applyBorder="1" applyAlignment="1">
      <alignment horizontal="left" vertical="center" wrapText="1"/>
    </xf>
    <xf numFmtId="0" fontId="4" fillId="16" borderId="3" xfId="0" applyFont="1" applyFill="1" applyBorder="1" applyAlignment="1">
      <alignment horizontal="left" vertical="center" wrapText="1"/>
    </xf>
    <xf numFmtId="0" fontId="4" fillId="16" borderId="0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>
      <alignment horizontal="left" vertical="center" wrapText="1"/>
    </xf>
    <xf numFmtId="0" fontId="4" fillId="22" borderId="4" xfId="0" applyFont="1" applyFill="1" applyBorder="1" applyAlignment="1">
      <alignment horizontal="left" vertical="center" wrapText="1"/>
    </xf>
    <xf numFmtId="0" fontId="4" fillId="22" borderId="27" xfId="0" applyFont="1" applyFill="1" applyBorder="1" applyAlignment="1">
      <alignment horizontal="left" vertical="center" wrapText="1"/>
    </xf>
    <xf numFmtId="0" fontId="4" fillId="22" borderId="34" xfId="0" applyFont="1" applyFill="1" applyBorder="1" applyAlignment="1">
      <alignment horizontal="left" vertical="center" wrapText="1"/>
    </xf>
    <xf numFmtId="0" fontId="5" fillId="16" borderId="6" xfId="0" applyFont="1" applyFill="1" applyBorder="1" applyAlignment="1">
      <alignment horizontal="left" vertical="center" wrapText="1"/>
    </xf>
    <xf numFmtId="0" fontId="5" fillId="16" borderId="0" xfId="0" applyFont="1" applyFill="1" applyBorder="1" applyAlignment="1">
      <alignment horizontal="left" vertical="center" wrapText="1"/>
    </xf>
    <xf numFmtId="0" fontId="5" fillId="16" borderId="18" xfId="0" applyFont="1" applyFill="1" applyBorder="1" applyAlignment="1">
      <alignment horizontal="left" vertical="center" wrapText="1"/>
    </xf>
    <xf numFmtId="0" fontId="12" fillId="16" borderId="27" xfId="0" applyFont="1" applyFill="1" applyBorder="1" applyAlignment="1">
      <alignment horizontal="left" vertical="center" wrapText="1"/>
    </xf>
    <xf numFmtId="0" fontId="12" fillId="16" borderId="34" xfId="0" applyFont="1" applyFill="1" applyBorder="1" applyAlignment="1">
      <alignment horizontal="left" vertical="center" wrapText="1"/>
    </xf>
    <xf numFmtId="0" fontId="4" fillId="21" borderId="3" xfId="0" applyFont="1" applyFill="1" applyBorder="1" applyAlignment="1">
      <alignment horizontal="left" vertical="center" wrapText="1"/>
    </xf>
    <xf numFmtId="0" fontId="4" fillId="21" borderId="0" xfId="0" applyFont="1" applyFill="1" applyBorder="1" applyAlignment="1">
      <alignment horizontal="left" vertical="center" wrapText="1"/>
    </xf>
    <xf numFmtId="0" fontId="4" fillId="21" borderId="18" xfId="0" applyFont="1" applyFill="1" applyBorder="1" applyAlignment="1">
      <alignment horizontal="left" vertical="center" wrapText="1"/>
    </xf>
    <xf numFmtId="0" fontId="5" fillId="2" borderId="59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left" vertical="center" wrapText="1"/>
    </xf>
    <xf numFmtId="0" fontId="5" fillId="16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5" fillId="16" borderId="4" xfId="0" applyFont="1" applyFill="1" applyBorder="1" applyAlignment="1">
      <alignment horizontal="left" vertical="center" wrapText="1"/>
    </xf>
    <xf numFmtId="0" fontId="5" fillId="16" borderId="27" xfId="0" applyFont="1" applyFill="1" applyBorder="1" applyAlignment="1">
      <alignment horizontal="left" vertical="center" wrapText="1"/>
    </xf>
    <xf numFmtId="0" fontId="5" fillId="16" borderId="34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6" fillId="7" borderId="27" xfId="0" applyFont="1" applyFill="1" applyBorder="1" applyAlignment="1">
      <alignment horizontal="left" vertical="center" wrapText="1"/>
    </xf>
    <xf numFmtId="0" fontId="6" fillId="7" borderId="3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0" fillId="16" borderId="27" xfId="0" applyFill="1" applyBorder="1" applyAlignment="1">
      <alignment horizontal="left" vertical="center" wrapText="1"/>
    </xf>
    <xf numFmtId="0" fontId="0" fillId="16" borderId="34" xfId="0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6" borderId="65" xfId="0" applyFont="1" applyFill="1" applyBorder="1" applyAlignment="1">
      <alignment horizontal="left" vertical="center" wrapText="1"/>
    </xf>
    <xf numFmtId="0" fontId="4" fillId="16" borderId="64" xfId="0" applyFont="1" applyFill="1" applyBorder="1" applyAlignment="1">
      <alignment horizontal="left" vertical="center" wrapText="1"/>
    </xf>
    <xf numFmtId="0" fontId="4" fillId="16" borderId="6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16" borderId="27" xfId="0" applyFont="1" applyFill="1" applyBorder="1" applyAlignment="1">
      <alignment horizontal="left" vertical="center" wrapText="1"/>
    </xf>
    <xf numFmtId="0" fontId="6" fillId="16" borderId="34" xfId="0" applyFont="1" applyFill="1" applyBorder="1" applyAlignment="1">
      <alignment horizontal="left" vertical="center" wrapText="1"/>
    </xf>
    <xf numFmtId="0" fontId="4" fillId="22" borderId="3" xfId="0" applyFont="1" applyFill="1" applyBorder="1" applyAlignment="1">
      <alignment horizontal="left" vertical="center" wrapText="1"/>
    </xf>
    <xf numFmtId="0" fontId="4" fillId="22" borderId="0" xfId="0" applyFont="1" applyFill="1" applyBorder="1" applyAlignment="1">
      <alignment horizontal="left" vertical="center" wrapText="1"/>
    </xf>
    <xf numFmtId="0" fontId="4" fillId="22" borderId="1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4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стат1!$A$4:$D$9</c:f>
              <c:strCache>
                <c:ptCount val="6"/>
                <c:pt idx="0">
                  <c:v>Наркодиспансери</c:v>
                </c:pt>
                <c:pt idx="1">
                  <c:v>СНІД-Центри</c:v>
                </c:pt>
                <c:pt idx="2">
                  <c:v>Протитуберкульозні диспансери/лікарні</c:v>
                </c:pt>
                <c:pt idx="3">
                  <c:v>ПМСД, поліклініки</c:v>
                </c:pt>
                <c:pt idx="4">
                  <c:v>Психоневрологічні диспансери/псих. лікарні</c:v>
                </c:pt>
                <c:pt idx="5">
                  <c:v>Інше (МЛ, ЦРЛ, інфекц. лікарні, центри псих. здоров'я </c:v>
                </c:pt>
              </c:strCache>
            </c:strRef>
          </c:cat>
          <c:val>
            <c:numRef>
              <c:f>стат1!$F$4:$F$9</c:f>
              <c:numCache>
                <c:formatCode>0</c:formatCode>
                <c:ptCount val="6"/>
                <c:pt idx="0">
                  <c:v>5396</c:v>
                </c:pt>
                <c:pt idx="1">
                  <c:v>635</c:v>
                </c:pt>
                <c:pt idx="2">
                  <c:v>646</c:v>
                </c:pt>
                <c:pt idx="3">
                  <c:v>412</c:v>
                </c:pt>
                <c:pt idx="4">
                  <c:v>542</c:v>
                </c:pt>
                <c:pt idx="5">
                  <c:v>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4-4638-A407-409205DC9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849744439580063"/>
          <c:y val="9.0782570269359694E-2"/>
          <c:w val="0.30331602738511892"/>
          <c:h val="0.68571469330333823"/>
        </c:manualLayout>
      </c:layout>
      <c:overlay val="0"/>
      <c:txPr>
        <a:bodyPr/>
        <a:lstStyle/>
        <a:p>
          <a:pPr rtl="0">
            <a:defRPr sz="1400" baseline="0"/>
          </a:pPr>
          <a:endParaRPr lang="uk-UA"/>
        </a:p>
      </c:txPr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5"/>
  <sheetViews>
    <sheetView zoomScale="73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831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285750</xdr:colOff>
      <xdr:row>0</xdr:row>
      <xdr:rowOff>228600</xdr:rowOff>
    </xdr:from>
    <xdr:ext cx="184731" cy="25511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33166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C/Google%20&#1044;&#1080;&#1089;&#1082;/+&#1079;&#1074;&#1110;&#1090;&#1080;_&#1079;&#1072;%20&#1088;&#1110;&#1082;/2018/&#1048;&#1058;&#1054;&#1043;/&#1044;-&#1086;&#1073;&#1083;&#1110;&#1082;_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Вінницька"/>
      <sheetName val="Волинська"/>
      <sheetName val="Діпропетровська"/>
      <sheetName val="Донецька"/>
      <sheetName val="Житомирська"/>
      <sheetName val="Закарпацька"/>
      <sheetName val="Запорізька"/>
      <sheetName val="ІФранківська"/>
      <sheetName val="Київська"/>
      <sheetName val="Кіровоградська"/>
      <sheetName val="Луганська"/>
      <sheetName val="Львівська"/>
      <sheetName val="Миколаївська"/>
      <sheetName val="Одеська"/>
      <sheetName val="Полтавська"/>
      <sheetName val="Рівненська"/>
      <sheetName val="Сумська"/>
      <sheetName val="Тернопільська"/>
      <sheetName val="Харківська"/>
      <sheetName val="Херсонська"/>
      <sheetName val="Хмельницька"/>
      <sheetName val="Черкаська"/>
      <sheetName val="Чернівецька"/>
      <sheetName val="Чернігівська"/>
      <sheetName val="м.Київ"/>
    </sheetNames>
    <sheetDataSet>
      <sheetData sheetId="0">
        <row r="4">
          <cell r="D4">
            <v>872</v>
          </cell>
        </row>
        <row r="5">
          <cell r="D5">
            <v>1313</v>
          </cell>
        </row>
        <row r="6">
          <cell r="D6">
            <v>4236</v>
          </cell>
        </row>
        <row r="7">
          <cell r="D7">
            <v>2917</v>
          </cell>
        </row>
        <row r="8">
          <cell r="D8">
            <v>970</v>
          </cell>
        </row>
        <row r="9">
          <cell r="D9">
            <v>153</v>
          </cell>
        </row>
        <row r="10">
          <cell r="D10">
            <v>2803</v>
          </cell>
        </row>
        <row r="11">
          <cell r="D11">
            <v>887</v>
          </cell>
        </row>
        <row r="12">
          <cell r="D12">
            <v>5811</v>
          </cell>
        </row>
        <row r="13">
          <cell r="D13">
            <v>891</v>
          </cell>
        </row>
        <row r="14">
          <cell r="D14">
            <v>1526</v>
          </cell>
        </row>
        <row r="15">
          <cell r="D15">
            <v>608</v>
          </cell>
        </row>
        <row r="16">
          <cell r="D16">
            <v>963</v>
          </cell>
        </row>
        <row r="17">
          <cell r="D17">
            <v>1827</v>
          </cell>
        </row>
        <row r="18">
          <cell r="D18">
            <v>4290</v>
          </cell>
        </row>
        <row r="19">
          <cell r="D19">
            <v>1771</v>
          </cell>
        </row>
        <row r="20">
          <cell r="D20">
            <v>903</v>
          </cell>
        </row>
        <row r="21">
          <cell r="D21">
            <v>973</v>
          </cell>
        </row>
        <row r="22">
          <cell r="D22">
            <v>448</v>
          </cell>
        </row>
        <row r="23">
          <cell r="D23">
            <v>1243</v>
          </cell>
        </row>
        <row r="24">
          <cell r="D24">
            <v>1413</v>
          </cell>
        </row>
        <row r="25">
          <cell r="D25">
            <v>1444</v>
          </cell>
        </row>
        <row r="26">
          <cell r="D26">
            <v>1532</v>
          </cell>
        </row>
        <row r="27">
          <cell r="D27">
            <v>378</v>
          </cell>
        </row>
        <row r="28">
          <cell r="D28">
            <v>1375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E890"/>
  <sheetViews>
    <sheetView showZeros="0" tabSelected="1" showRuler="0" zoomScale="55" zoomScaleNormal="55" zoomScaleSheetLayoutView="50" zoomScalePageLayoutView="75" workbookViewId="0">
      <selection activeCell="N735" sqref="N735"/>
    </sheetView>
  </sheetViews>
  <sheetFormatPr defaultRowHeight="17.25" outlineLevelRow="1" outlineLevelCol="1" x14ac:dyDescent="0.25"/>
  <cols>
    <col min="1" max="1" width="3.85546875" style="111" customWidth="1"/>
    <col min="2" max="2" width="6.85546875" style="111" customWidth="1"/>
    <col min="3" max="3" width="6.85546875" style="112" customWidth="1"/>
    <col min="4" max="4" width="44.7109375" style="112" customWidth="1"/>
    <col min="5" max="5" width="10" style="112" customWidth="1" outlineLevel="1"/>
    <col min="6" max="6" width="20.42578125" style="112" customWidth="1" outlineLevel="1"/>
    <col min="7" max="7" width="27.7109375" style="113" customWidth="1"/>
    <col min="8" max="8" width="16.140625" style="110" hidden="1" customWidth="1"/>
    <col min="9" max="10" width="9.7109375" style="110" hidden="1" customWidth="1"/>
    <col min="11" max="11" width="9" style="110" hidden="1" customWidth="1"/>
    <col min="12" max="16" width="21" style="512" customWidth="1" outlineLevel="1"/>
    <col min="17" max="18" width="12.7109375" style="107" customWidth="1"/>
    <col min="19" max="21" width="10.28515625" style="108" customWidth="1"/>
    <col min="22" max="22" width="9.7109375" style="108" customWidth="1"/>
    <col min="23" max="23" width="9.85546875" style="108" customWidth="1"/>
    <col min="24" max="24" width="9.7109375" style="108" customWidth="1"/>
    <col min="25" max="25" width="9.7109375" style="109" customWidth="1"/>
    <col min="26" max="30" width="9.7109375" style="108" customWidth="1"/>
    <col min="31" max="31" width="10.7109375" style="421" customWidth="1"/>
    <col min="32" max="32" width="10.42578125" style="402" customWidth="1"/>
    <col min="33" max="33" width="14" style="110" customWidth="1"/>
    <col min="34" max="34" width="12.5703125" style="110" customWidth="1"/>
    <col min="35" max="35" width="13" style="435" customWidth="1"/>
    <col min="36" max="36" width="13" style="107" customWidth="1"/>
    <col min="37" max="38" width="9.7109375" style="108" customWidth="1"/>
    <col min="39" max="39" width="10.28515625" style="108" customWidth="1"/>
    <col min="40" max="40" width="9.7109375" style="109" customWidth="1"/>
    <col min="41" max="41" width="9.7109375" style="108" customWidth="1"/>
    <col min="42" max="42" width="12.5703125" style="8" customWidth="1"/>
    <col min="43" max="16384" width="9.140625" style="8"/>
  </cols>
  <sheetData>
    <row r="1" spans="1:42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/>
      <c r="F1" s="3"/>
      <c r="G1" s="159" t="s">
        <v>4</v>
      </c>
      <c r="H1" s="160" t="s">
        <v>5</v>
      </c>
      <c r="I1" s="196" t="s">
        <v>242</v>
      </c>
      <c r="J1" s="355" t="s">
        <v>241</v>
      </c>
      <c r="K1" s="4" t="s">
        <v>223</v>
      </c>
      <c r="L1" s="513" t="s">
        <v>332</v>
      </c>
      <c r="M1" s="513" t="s">
        <v>254</v>
      </c>
      <c r="N1" s="513" t="s">
        <v>255</v>
      </c>
      <c r="O1" s="513" t="s">
        <v>327</v>
      </c>
      <c r="P1" s="513" t="s">
        <v>341</v>
      </c>
      <c r="Q1" s="212" t="s">
        <v>6</v>
      </c>
      <c r="R1" s="161" t="s">
        <v>304</v>
      </c>
      <c r="S1" s="161" t="s">
        <v>238</v>
      </c>
      <c r="T1" s="277" t="s">
        <v>315</v>
      </c>
      <c r="U1" s="161" t="s">
        <v>156</v>
      </c>
      <c r="V1" s="278" t="s">
        <v>7</v>
      </c>
      <c r="W1" s="161" t="s">
        <v>8</v>
      </c>
      <c r="X1" s="161" t="s">
        <v>9</v>
      </c>
      <c r="Y1" s="6" t="s">
        <v>14</v>
      </c>
      <c r="Z1" s="161" t="s">
        <v>154</v>
      </c>
      <c r="AA1" s="161" t="s">
        <v>155</v>
      </c>
      <c r="AB1" s="161" t="s">
        <v>160</v>
      </c>
      <c r="AC1" s="161" t="s">
        <v>245</v>
      </c>
      <c r="AD1" s="161" t="s">
        <v>246</v>
      </c>
      <c r="AE1" s="383" t="s">
        <v>12</v>
      </c>
      <c r="AF1" s="383" t="s">
        <v>13</v>
      </c>
      <c r="AG1" s="160" t="s">
        <v>10</v>
      </c>
      <c r="AH1" s="162" t="s">
        <v>11</v>
      </c>
      <c r="AI1" s="422" t="s">
        <v>161</v>
      </c>
      <c r="AJ1" s="197" t="s">
        <v>249</v>
      </c>
      <c r="AK1" s="278" t="s">
        <v>224</v>
      </c>
      <c r="AL1" s="5" t="s">
        <v>225</v>
      </c>
      <c r="AM1" s="198" t="s">
        <v>226</v>
      </c>
      <c r="AN1" s="5" t="s">
        <v>227</v>
      </c>
      <c r="AO1" s="199" t="s">
        <v>228</v>
      </c>
      <c r="AP1" s="5" t="s">
        <v>322</v>
      </c>
    </row>
    <row r="2" spans="1:42" ht="18" thickBot="1" x14ac:dyDescent="0.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5.95" hidden="1" customHeight="1" outlineLevel="1" thickBot="1" x14ac:dyDescent="0.3">
      <c r="A3" s="706">
        <v>1</v>
      </c>
      <c r="B3" s="712" t="s">
        <v>58</v>
      </c>
      <c r="C3" s="607">
        <v>1</v>
      </c>
      <c r="D3" s="610" t="s">
        <v>370</v>
      </c>
      <c r="E3" s="613"/>
      <c r="F3" s="622" t="s">
        <v>189</v>
      </c>
      <c r="G3" s="131" t="s">
        <v>229</v>
      </c>
      <c r="H3" s="207"/>
      <c r="I3" s="121">
        <v>28</v>
      </c>
      <c r="J3" s="117">
        <v>28</v>
      </c>
      <c r="K3" s="205"/>
      <c r="L3" s="562">
        <v>0</v>
      </c>
      <c r="M3" s="495">
        <v>27</v>
      </c>
      <c r="N3" s="495">
        <v>0</v>
      </c>
      <c r="O3" s="495">
        <v>28</v>
      </c>
      <c r="P3" s="495">
        <v>0</v>
      </c>
      <c r="Q3" s="436">
        <v>55</v>
      </c>
      <c r="R3" s="286">
        <v>25</v>
      </c>
      <c r="S3" s="286">
        <v>22</v>
      </c>
      <c r="T3" s="287">
        <v>0</v>
      </c>
      <c r="U3" s="122">
        <v>49</v>
      </c>
      <c r="V3" s="65">
        <v>6</v>
      </c>
      <c r="W3" s="122">
        <v>0</v>
      </c>
      <c r="X3" s="65">
        <v>0</v>
      </c>
      <c r="Y3" s="209">
        <v>17</v>
      </c>
      <c r="Z3" s="65">
        <v>5</v>
      </c>
      <c r="AA3" s="122">
        <v>44</v>
      </c>
      <c r="AB3" s="65">
        <v>1</v>
      </c>
      <c r="AC3" s="66">
        <v>17</v>
      </c>
      <c r="AD3" s="211">
        <v>0</v>
      </c>
      <c r="AE3" s="384">
        <v>41</v>
      </c>
      <c r="AF3" s="448">
        <v>21</v>
      </c>
      <c r="AG3" s="458">
        <v>2</v>
      </c>
      <c r="AH3" s="459">
        <v>20</v>
      </c>
      <c r="AI3" s="467">
        <v>10</v>
      </c>
      <c r="AJ3" s="253">
        <v>1</v>
      </c>
      <c r="AK3" s="260">
        <v>0</v>
      </c>
      <c r="AL3" s="260">
        <v>1</v>
      </c>
      <c r="AM3" s="268">
        <v>0</v>
      </c>
      <c r="AN3" s="23">
        <v>0</v>
      </c>
      <c r="AO3" s="255">
        <v>0</v>
      </c>
      <c r="AP3" s="255">
        <v>0</v>
      </c>
    </row>
    <row r="4" spans="1:42" ht="15.95" hidden="1" customHeight="1" outlineLevel="1" thickBot="1" x14ac:dyDescent="0.3">
      <c r="A4" s="696"/>
      <c r="B4" s="698"/>
      <c r="C4" s="608"/>
      <c r="D4" s="611"/>
      <c r="E4" s="614"/>
      <c r="F4" s="623"/>
      <c r="G4" s="204" t="s">
        <v>17</v>
      </c>
      <c r="H4" s="116"/>
      <c r="I4" s="41">
        <v>160</v>
      </c>
      <c r="J4" s="42">
        <v>160</v>
      </c>
      <c r="K4" s="206"/>
      <c r="L4" s="496">
        <v>0</v>
      </c>
      <c r="M4" s="496">
        <v>0</v>
      </c>
      <c r="N4" s="496">
        <v>0</v>
      </c>
      <c r="O4" s="496">
        <v>200</v>
      </c>
      <c r="P4" s="505">
        <v>0</v>
      </c>
      <c r="Q4" s="436">
        <v>200</v>
      </c>
      <c r="R4" s="286">
        <v>70</v>
      </c>
      <c r="S4" s="288">
        <v>0</v>
      </c>
      <c r="T4" s="289">
        <v>9</v>
      </c>
      <c r="U4" s="62">
        <v>173</v>
      </c>
      <c r="V4" s="71">
        <v>27</v>
      </c>
      <c r="W4" s="62">
        <v>1</v>
      </c>
      <c r="X4" s="71">
        <v>0</v>
      </c>
      <c r="Y4" s="210">
        <v>42</v>
      </c>
      <c r="Z4" s="71">
        <v>5</v>
      </c>
      <c r="AA4" s="62">
        <v>145</v>
      </c>
      <c r="AB4" s="71">
        <v>2</v>
      </c>
      <c r="AC4" s="72">
        <v>34</v>
      </c>
      <c r="AD4" s="73">
        <v>0</v>
      </c>
      <c r="AE4" s="386">
        <v>37</v>
      </c>
      <c r="AF4" s="387">
        <v>17</v>
      </c>
      <c r="AG4" s="71">
        <v>15</v>
      </c>
      <c r="AH4" s="75">
        <v>175</v>
      </c>
      <c r="AI4" s="406">
        <v>93</v>
      </c>
      <c r="AJ4" s="249">
        <v>6</v>
      </c>
      <c r="AK4" s="367">
        <v>1</v>
      </c>
      <c r="AL4" s="257">
        <v>0</v>
      </c>
      <c r="AM4" s="122">
        <v>1</v>
      </c>
      <c r="AN4" s="202">
        <v>0</v>
      </c>
      <c r="AO4" s="62">
        <v>1</v>
      </c>
      <c r="AP4" s="62">
        <v>3</v>
      </c>
    </row>
    <row r="5" spans="1:42" ht="16.5" hidden="1" customHeight="1" outlineLevel="1" thickBot="1" x14ac:dyDescent="0.3">
      <c r="A5" s="696"/>
      <c r="B5" s="698"/>
      <c r="C5" s="609"/>
      <c r="D5" s="612"/>
      <c r="E5" s="615"/>
      <c r="F5" s="624"/>
      <c r="G5" s="43" t="s">
        <v>18</v>
      </c>
      <c r="H5" s="18"/>
      <c r="I5" s="44">
        <v>160</v>
      </c>
      <c r="J5" s="20"/>
      <c r="K5" s="354"/>
      <c r="L5" s="497">
        <v>0</v>
      </c>
      <c r="M5" s="497">
        <v>27</v>
      </c>
      <c r="N5" s="497">
        <v>0</v>
      </c>
      <c r="O5" s="497">
        <v>228</v>
      </c>
      <c r="P5" s="497">
        <v>0</v>
      </c>
      <c r="Q5" s="18">
        <v>255</v>
      </c>
      <c r="R5" s="18">
        <v>95</v>
      </c>
      <c r="S5" s="18">
        <v>22</v>
      </c>
      <c r="T5" s="18">
        <v>9</v>
      </c>
      <c r="U5" s="18">
        <v>222</v>
      </c>
      <c r="V5" s="18">
        <v>33</v>
      </c>
      <c r="W5" s="18">
        <v>1</v>
      </c>
      <c r="X5" s="18">
        <v>0</v>
      </c>
      <c r="Y5" s="18">
        <v>59</v>
      </c>
      <c r="Z5" s="18">
        <v>10</v>
      </c>
      <c r="AA5" s="18">
        <v>189</v>
      </c>
      <c r="AB5" s="18">
        <v>3</v>
      </c>
      <c r="AC5" s="18">
        <v>51</v>
      </c>
      <c r="AD5" s="18">
        <v>0</v>
      </c>
      <c r="AE5" s="388"/>
      <c r="AF5" s="389"/>
      <c r="AG5" s="18"/>
      <c r="AH5" s="21"/>
      <c r="AI5" s="413"/>
      <c r="AJ5" s="18">
        <v>7</v>
      </c>
      <c r="AK5" s="18">
        <v>1</v>
      </c>
      <c r="AL5" s="18">
        <v>1</v>
      </c>
      <c r="AM5" s="18">
        <v>1</v>
      </c>
      <c r="AN5" s="18">
        <v>0</v>
      </c>
      <c r="AO5" s="18">
        <v>1</v>
      </c>
      <c r="AP5" s="18">
        <v>3</v>
      </c>
    </row>
    <row r="6" spans="1:42" ht="15.95" hidden="1" customHeight="1" outlineLevel="1" thickBot="1" x14ac:dyDescent="0.3">
      <c r="A6" s="696"/>
      <c r="B6" s="698"/>
      <c r="C6" s="607">
        <v>2</v>
      </c>
      <c r="D6" s="610" t="s">
        <v>450</v>
      </c>
      <c r="E6" s="613"/>
      <c r="F6" s="622" t="s">
        <v>190</v>
      </c>
      <c r="G6" s="131" t="s">
        <v>16</v>
      </c>
      <c r="H6" s="207"/>
      <c r="I6" s="121"/>
      <c r="J6" s="117"/>
      <c r="K6" s="121"/>
      <c r="L6" s="495">
        <v>0</v>
      </c>
      <c r="M6" s="495">
        <v>0</v>
      </c>
      <c r="N6" s="495">
        <v>0</v>
      </c>
      <c r="O6" s="495">
        <v>0</v>
      </c>
      <c r="P6" s="495">
        <v>0</v>
      </c>
      <c r="Q6" s="436">
        <v>0</v>
      </c>
      <c r="R6" s="286">
        <v>0</v>
      </c>
      <c r="S6" s="286">
        <v>0</v>
      </c>
      <c r="T6" s="290">
        <v>0</v>
      </c>
      <c r="U6" s="122">
        <v>0</v>
      </c>
      <c r="V6" s="279">
        <v>0</v>
      </c>
      <c r="W6" s="65">
        <v>0</v>
      </c>
      <c r="X6" s="122">
        <v>0</v>
      </c>
      <c r="Y6" s="150">
        <v>0</v>
      </c>
      <c r="Z6" s="122">
        <v>0</v>
      </c>
      <c r="AA6" s="65">
        <v>0</v>
      </c>
      <c r="AB6" s="122">
        <v>0</v>
      </c>
      <c r="AC6" s="65">
        <v>0</v>
      </c>
      <c r="AD6" s="122">
        <v>0</v>
      </c>
      <c r="AE6" s="390">
        <v>0</v>
      </c>
      <c r="AF6" s="391">
        <v>0</v>
      </c>
      <c r="AG6" s="67">
        <v>0</v>
      </c>
      <c r="AH6" s="124">
        <v>0</v>
      </c>
      <c r="AI6" s="423">
        <v>0</v>
      </c>
      <c r="AJ6" s="249">
        <v>0</v>
      </c>
      <c r="AK6" s="200">
        <v>0</v>
      </c>
      <c r="AL6" s="24">
        <v>0</v>
      </c>
      <c r="AM6" s="25">
        <v>0</v>
      </c>
      <c r="AN6" s="23">
        <v>0</v>
      </c>
      <c r="AO6" s="25">
        <v>0</v>
      </c>
      <c r="AP6" s="25">
        <v>0</v>
      </c>
    </row>
    <row r="7" spans="1:42" ht="15.95" hidden="1" customHeight="1" outlineLevel="1" thickBot="1" x14ac:dyDescent="0.3">
      <c r="A7" s="696"/>
      <c r="B7" s="698"/>
      <c r="C7" s="608"/>
      <c r="D7" s="611"/>
      <c r="E7" s="614"/>
      <c r="F7" s="623"/>
      <c r="G7" s="82" t="s">
        <v>17</v>
      </c>
      <c r="H7" s="208"/>
      <c r="I7" s="41">
        <v>22</v>
      </c>
      <c r="J7" s="42">
        <v>25</v>
      </c>
      <c r="K7" s="41"/>
      <c r="L7" s="495">
        <v>0</v>
      </c>
      <c r="M7" s="495">
        <v>0</v>
      </c>
      <c r="N7" s="495">
        <v>0</v>
      </c>
      <c r="O7" s="495">
        <v>19</v>
      </c>
      <c r="P7" s="495">
        <v>0</v>
      </c>
      <c r="Q7" s="436">
        <v>19</v>
      </c>
      <c r="R7" s="286">
        <v>0</v>
      </c>
      <c r="S7" s="286">
        <v>0</v>
      </c>
      <c r="T7" s="291">
        <v>1</v>
      </c>
      <c r="U7" s="62">
        <v>16</v>
      </c>
      <c r="V7" s="201">
        <v>3</v>
      </c>
      <c r="W7" s="71">
        <v>0</v>
      </c>
      <c r="X7" s="62">
        <v>0</v>
      </c>
      <c r="Y7" s="151">
        <v>4</v>
      </c>
      <c r="Z7" s="62">
        <v>0</v>
      </c>
      <c r="AA7" s="71">
        <v>7</v>
      </c>
      <c r="AB7" s="62">
        <v>0</v>
      </c>
      <c r="AC7" s="71">
        <v>4</v>
      </c>
      <c r="AD7" s="62">
        <v>0</v>
      </c>
      <c r="AE7" s="392">
        <v>39</v>
      </c>
      <c r="AF7" s="393">
        <v>19</v>
      </c>
      <c r="AG7" s="61">
        <v>20</v>
      </c>
      <c r="AH7" s="63">
        <v>150</v>
      </c>
      <c r="AI7" s="424">
        <v>100</v>
      </c>
      <c r="AJ7" s="249">
        <v>0</v>
      </c>
      <c r="AK7" s="367">
        <v>0</v>
      </c>
      <c r="AL7" s="257">
        <v>0</v>
      </c>
      <c r="AM7" s="62">
        <v>0</v>
      </c>
      <c r="AN7" s="202">
        <v>0</v>
      </c>
      <c r="AO7" s="62">
        <v>0</v>
      </c>
      <c r="AP7" s="62">
        <v>0</v>
      </c>
    </row>
    <row r="8" spans="1:42" ht="15.95" hidden="1" customHeight="1" outlineLevel="1" thickBot="1" x14ac:dyDescent="0.3">
      <c r="A8" s="696"/>
      <c r="B8" s="698"/>
      <c r="C8" s="609"/>
      <c r="D8" s="612"/>
      <c r="E8" s="615"/>
      <c r="F8" s="624"/>
      <c r="G8" s="30" t="s">
        <v>18</v>
      </c>
      <c r="H8" s="21"/>
      <c r="I8" s="19">
        <v>22</v>
      </c>
      <c r="J8" s="20"/>
      <c r="K8" s="44"/>
      <c r="L8" s="497">
        <v>0</v>
      </c>
      <c r="M8" s="497">
        <v>0</v>
      </c>
      <c r="N8" s="497">
        <v>0</v>
      </c>
      <c r="O8" s="497">
        <v>19</v>
      </c>
      <c r="P8" s="497">
        <v>0</v>
      </c>
      <c r="Q8" s="18">
        <v>19</v>
      </c>
      <c r="R8" s="18">
        <v>0</v>
      </c>
      <c r="S8" s="18">
        <v>0</v>
      </c>
      <c r="T8" s="18">
        <v>1</v>
      </c>
      <c r="U8" s="18">
        <v>16</v>
      </c>
      <c r="V8" s="18">
        <v>3</v>
      </c>
      <c r="W8" s="18">
        <v>0</v>
      </c>
      <c r="X8" s="18">
        <v>0</v>
      </c>
      <c r="Y8" s="18">
        <v>4</v>
      </c>
      <c r="Z8" s="18">
        <v>0</v>
      </c>
      <c r="AA8" s="18">
        <v>7</v>
      </c>
      <c r="AB8" s="18">
        <v>0</v>
      </c>
      <c r="AC8" s="18">
        <v>4</v>
      </c>
      <c r="AD8" s="18">
        <v>0</v>
      </c>
      <c r="AE8" s="394"/>
      <c r="AF8" s="389"/>
      <c r="AG8" s="18"/>
      <c r="AH8" s="21"/>
      <c r="AI8" s="413"/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</row>
    <row r="9" spans="1:42" ht="15.95" hidden="1" customHeight="1" outlineLevel="1" thickBot="1" x14ac:dyDescent="0.3">
      <c r="A9" s="696"/>
      <c r="B9" s="698"/>
      <c r="C9" s="607">
        <v>3</v>
      </c>
      <c r="D9" s="610" t="s">
        <v>61</v>
      </c>
      <c r="E9" s="613"/>
      <c r="F9" s="616" t="s">
        <v>234</v>
      </c>
      <c r="G9" s="102" t="s">
        <v>16</v>
      </c>
      <c r="H9" s="134"/>
      <c r="I9" s="318"/>
      <c r="J9" s="117"/>
      <c r="K9" s="121"/>
      <c r="L9" s="498">
        <v>0</v>
      </c>
      <c r="M9" s="498">
        <v>0</v>
      </c>
      <c r="N9" s="498">
        <v>0</v>
      </c>
      <c r="O9" s="498">
        <v>0</v>
      </c>
      <c r="P9" s="498">
        <v>0</v>
      </c>
      <c r="Q9" s="436">
        <v>0</v>
      </c>
      <c r="R9" s="286">
        <v>0</v>
      </c>
      <c r="S9" s="286">
        <v>0</v>
      </c>
      <c r="T9" s="290">
        <v>0</v>
      </c>
      <c r="U9" s="122">
        <v>0</v>
      </c>
      <c r="V9" s="279">
        <v>0</v>
      </c>
      <c r="W9" s="65">
        <v>0</v>
      </c>
      <c r="X9" s="122">
        <v>0</v>
      </c>
      <c r="Y9" s="150">
        <v>0</v>
      </c>
      <c r="Z9" s="122">
        <v>0</v>
      </c>
      <c r="AA9" s="65">
        <v>0</v>
      </c>
      <c r="AB9" s="122">
        <v>0</v>
      </c>
      <c r="AC9" s="65">
        <v>0</v>
      </c>
      <c r="AD9" s="122">
        <v>0</v>
      </c>
      <c r="AE9" s="395">
        <v>0</v>
      </c>
      <c r="AF9" s="385">
        <v>0</v>
      </c>
      <c r="AG9" s="68">
        <v>0</v>
      </c>
      <c r="AH9" s="69">
        <v>0</v>
      </c>
      <c r="AI9" s="423">
        <v>0</v>
      </c>
      <c r="AJ9" s="249">
        <v>0</v>
      </c>
      <c r="AK9" s="200">
        <v>0</v>
      </c>
      <c r="AL9" s="24">
        <v>0</v>
      </c>
      <c r="AM9" s="25">
        <v>0</v>
      </c>
      <c r="AN9" s="23">
        <v>0</v>
      </c>
      <c r="AO9" s="25">
        <v>0</v>
      </c>
      <c r="AP9" s="25">
        <v>0</v>
      </c>
    </row>
    <row r="10" spans="1:42" ht="15.95" hidden="1" customHeight="1" outlineLevel="1" thickBot="1" x14ac:dyDescent="0.3">
      <c r="A10" s="696"/>
      <c r="B10" s="698"/>
      <c r="C10" s="608"/>
      <c r="D10" s="611"/>
      <c r="E10" s="614"/>
      <c r="F10" s="617"/>
      <c r="G10" s="40" t="s">
        <v>17</v>
      </c>
      <c r="H10" s="90"/>
      <c r="I10" s="319">
        <v>5</v>
      </c>
      <c r="J10" s="42">
        <v>5</v>
      </c>
      <c r="K10" s="41"/>
      <c r="L10" s="498">
        <v>0</v>
      </c>
      <c r="M10" s="498">
        <v>0</v>
      </c>
      <c r="N10" s="498">
        <v>0</v>
      </c>
      <c r="O10" s="498">
        <v>6</v>
      </c>
      <c r="P10" s="498">
        <v>0</v>
      </c>
      <c r="Q10" s="436">
        <v>6</v>
      </c>
      <c r="R10" s="286">
        <v>0</v>
      </c>
      <c r="S10" s="286">
        <v>0</v>
      </c>
      <c r="T10" s="291">
        <v>1</v>
      </c>
      <c r="U10" s="62">
        <v>6</v>
      </c>
      <c r="V10" s="201">
        <v>0</v>
      </c>
      <c r="W10" s="71">
        <v>0</v>
      </c>
      <c r="X10" s="62">
        <v>0</v>
      </c>
      <c r="Y10" s="151">
        <v>3</v>
      </c>
      <c r="Z10" s="62">
        <v>1</v>
      </c>
      <c r="AA10" s="71">
        <v>5</v>
      </c>
      <c r="AB10" s="101">
        <v>2</v>
      </c>
      <c r="AC10" s="114">
        <v>1</v>
      </c>
      <c r="AD10" s="101">
        <v>0</v>
      </c>
      <c r="AE10" s="396">
        <v>38</v>
      </c>
      <c r="AF10" s="397">
        <v>23</v>
      </c>
      <c r="AG10" s="75">
        <v>110</v>
      </c>
      <c r="AH10" s="76">
        <v>135</v>
      </c>
      <c r="AI10" s="424">
        <v>120</v>
      </c>
      <c r="AJ10" s="249">
        <v>0</v>
      </c>
      <c r="AK10" s="367">
        <v>0</v>
      </c>
      <c r="AL10" s="257">
        <v>0</v>
      </c>
      <c r="AM10" s="62">
        <v>0</v>
      </c>
      <c r="AN10" s="202">
        <v>0</v>
      </c>
      <c r="AO10" s="62">
        <v>0</v>
      </c>
      <c r="AP10" s="62">
        <v>0</v>
      </c>
    </row>
    <row r="11" spans="1:42" ht="15.95" hidden="1" customHeight="1" outlineLevel="1" thickBot="1" x14ac:dyDescent="0.3">
      <c r="A11" s="696"/>
      <c r="B11" s="698"/>
      <c r="C11" s="609"/>
      <c r="D11" s="612"/>
      <c r="E11" s="615"/>
      <c r="F11" s="618"/>
      <c r="G11" s="18" t="s">
        <v>18</v>
      </c>
      <c r="H11" s="21"/>
      <c r="I11" s="19">
        <v>5</v>
      </c>
      <c r="J11" s="20"/>
      <c r="K11" s="44"/>
      <c r="L11" s="497">
        <v>0</v>
      </c>
      <c r="M11" s="497">
        <v>0</v>
      </c>
      <c r="N11" s="497">
        <v>0</v>
      </c>
      <c r="O11" s="497">
        <v>6</v>
      </c>
      <c r="P11" s="497">
        <v>0</v>
      </c>
      <c r="Q11" s="18">
        <v>6</v>
      </c>
      <c r="R11" s="18">
        <v>0</v>
      </c>
      <c r="S11" s="18">
        <v>0</v>
      </c>
      <c r="T11" s="18">
        <v>1</v>
      </c>
      <c r="U11" s="18">
        <v>6</v>
      </c>
      <c r="V11" s="18">
        <v>0</v>
      </c>
      <c r="W11" s="18">
        <v>0</v>
      </c>
      <c r="X11" s="18">
        <v>0</v>
      </c>
      <c r="Y11" s="18">
        <v>3</v>
      </c>
      <c r="Z11" s="18">
        <v>1</v>
      </c>
      <c r="AA11" s="18">
        <v>5</v>
      </c>
      <c r="AB11" s="18">
        <v>2</v>
      </c>
      <c r="AC11" s="18">
        <v>1</v>
      </c>
      <c r="AD11" s="18">
        <v>0</v>
      </c>
      <c r="AE11" s="394"/>
      <c r="AF11" s="389"/>
      <c r="AG11" s="18"/>
      <c r="AH11" s="21"/>
      <c r="AI11" s="413"/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</row>
    <row r="12" spans="1:42" s="49" customFormat="1" ht="15.95" hidden="1" customHeight="1" outlineLevel="1" thickBot="1" x14ac:dyDescent="0.3">
      <c r="A12" s="696"/>
      <c r="B12" s="698"/>
      <c r="C12" s="607">
        <v>4</v>
      </c>
      <c r="D12" s="610" t="s">
        <v>451</v>
      </c>
      <c r="E12" s="613"/>
      <c r="F12" s="616" t="s">
        <v>234</v>
      </c>
      <c r="G12" s="104" t="s">
        <v>16</v>
      </c>
      <c r="H12" s="121"/>
      <c r="I12" s="318">
        <v>1</v>
      </c>
      <c r="J12" s="117"/>
      <c r="K12" s="121"/>
      <c r="L12" s="499">
        <v>0</v>
      </c>
      <c r="M12" s="499">
        <v>0</v>
      </c>
      <c r="N12" s="499">
        <v>0</v>
      </c>
      <c r="O12" s="499">
        <v>1</v>
      </c>
      <c r="P12" s="499">
        <v>0</v>
      </c>
      <c r="Q12" s="436">
        <v>1</v>
      </c>
      <c r="R12" s="286">
        <v>0</v>
      </c>
      <c r="S12" s="288">
        <v>0</v>
      </c>
      <c r="T12" s="291">
        <v>0</v>
      </c>
      <c r="U12" s="62">
        <v>1</v>
      </c>
      <c r="V12" s="281">
        <v>0</v>
      </c>
      <c r="W12" s="114">
        <v>0</v>
      </c>
      <c r="X12" s="101">
        <v>0</v>
      </c>
      <c r="Y12" s="153">
        <v>1</v>
      </c>
      <c r="Z12" s="101">
        <v>0</v>
      </c>
      <c r="AA12" s="114">
        <v>1</v>
      </c>
      <c r="AB12" s="101">
        <v>0</v>
      </c>
      <c r="AC12" s="114">
        <v>1</v>
      </c>
      <c r="AD12" s="101">
        <v>0</v>
      </c>
      <c r="AE12" s="396">
        <v>43</v>
      </c>
      <c r="AF12" s="397">
        <v>22</v>
      </c>
      <c r="AG12" s="75">
        <v>0</v>
      </c>
      <c r="AH12" s="76">
        <v>18</v>
      </c>
      <c r="AI12" s="424">
        <v>0</v>
      </c>
      <c r="AJ12" s="249">
        <v>0</v>
      </c>
      <c r="AK12" s="200">
        <v>0</v>
      </c>
      <c r="AL12" s="24">
        <v>0</v>
      </c>
      <c r="AM12" s="25">
        <v>0</v>
      </c>
      <c r="AN12" s="23">
        <v>0</v>
      </c>
      <c r="AO12" s="25">
        <v>0</v>
      </c>
      <c r="AP12" s="25">
        <v>0</v>
      </c>
    </row>
    <row r="13" spans="1:42" s="49" customFormat="1" ht="15.95" hidden="1" customHeight="1" outlineLevel="1" thickBot="1" x14ac:dyDescent="0.3">
      <c r="A13" s="696"/>
      <c r="B13" s="698"/>
      <c r="C13" s="608"/>
      <c r="D13" s="611"/>
      <c r="E13" s="614"/>
      <c r="F13" s="617"/>
      <c r="G13" s="50" t="s">
        <v>17</v>
      </c>
      <c r="H13" s="41"/>
      <c r="I13" s="319">
        <v>10</v>
      </c>
      <c r="J13" s="42">
        <v>10</v>
      </c>
      <c r="K13" s="41"/>
      <c r="L13" s="500">
        <v>0</v>
      </c>
      <c r="M13" s="500">
        <v>0</v>
      </c>
      <c r="N13" s="500">
        <v>0</v>
      </c>
      <c r="O13" s="500">
        <v>15</v>
      </c>
      <c r="P13" s="569">
        <v>0</v>
      </c>
      <c r="Q13" s="436">
        <v>15</v>
      </c>
      <c r="R13" s="286">
        <v>0</v>
      </c>
      <c r="S13" s="288">
        <v>0</v>
      </c>
      <c r="T13" s="291">
        <v>0</v>
      </c>
      <c r="U13" s="62">
        <v>11</v>
      </c>
      <c r="V13" s="281">
        <v>4</v>
      </c>
      <c r="W13" s="114">
        <v>0</v>
      </c>
      <c r="X13" s="101">
        <v>0</v>
      </c>
      <c r="Y13" s="153">
        <v>10</v>
      </c>
      <c r="Z13" s="101">
        <v>0</v>
      </c>
      <c r="AA13" s="114">
        <v>12</v>
      </c>
      <c r="AB13" s="101">
        <v>0</v>
      </c>
      <c r="AC13" s="114">
        <v>9</v>
      </c>
      <c r="AD13" s="101">
        <v>0</v>
      </c>
      <c r="AE13" s="396">
        <v>35</v>
      </c>
      <c r="AF13" s="397">
        <v>16</v>
      </c>
      <c r="AG13" s="75">
        <v>10</v>
      </c>
      <c r="AH13" s="76">
        <v>125</v>
      </c>
      <c r="AI13" s="424">
        <v>123</v>
      </c>
      <c r="AJ13" s="249">
        <v>3</v>
      </c>
      <c r="AK13" s="367">
        <v>0</v>
      </c>
      <c r="AL13" s="257">
        <v>1</v>
      </c>
      <c r="AM13" s="62">
        <v>0</v>
      </c>
      <c r="AN13" s="202">
        <v>0</v>
      </c>
      <c r="AO13" s="62">
        <v>1</v>
      </c>
      <c r="AP13" s="62">
        <v>1</v>
      </c>
    </row>
    <row r="14" spans="1:42" ht="15.95" hidden="1" customHeight="1" outlineLevel="1" thickBot="1" x14ac:dyDescent="0.3">
      <c r="A14" s="696"/>
      <c r="B14" s="698"/>
      <c r="C14" s="609"/>
      <c r="D14" s="612"/>
      <c r="E14" s="615"/>
      <c r="F14" s="618"/>
      <c r="G14" s="18" t="s">
        <v>18</v>
      </c>
      <c r="H14" s="21"/>
      <c r="I14" s="19">
        <v>10</v>
      </c>
      <c r="J14" s="20"/>
      <c r="K14" s="44"/>
      <c r="L14" s="497">
        <v>0</v>
      </c>
      <c r="M14" s="497">
        <v>0</v>
      </c>
      <c r="N14" s="497">
        <v>0</v>
      </c>
      <c r="O14" s="497">
        <v>16</v>
      </c>
      <c r="P14" s="497">
        <v>0</v>
      </c>
      <c r="Q14" s="18">
        <v>16</v>
      </c>
      <c r="R14" s="18">
        <v>0</v>
      </c>
      <c r="S14" s="18">
        <v>0</v>
      </c>
      <c r="T14" s="18">
        <v>0</v>
      </c>
      <c r="U14" s="18">
        <v>12</v>
      </c>
      <c r="V14" s="18">
        <v>4</v>
      </c>
      <c r="W14" s="18">
        <v>0</v>
      </c>
      <c r="X14" s="18">
        <v>0</v>
      </c>
      <c r="Y14" s="18">
        <v>11</v>
      </c>
      <c r="Z14" s="18">
        <v>0</v>
      </c>
      <c r="AA14" s="18">
        <v>13</v>
      </c>
      <c r="AB14" s="18">
        <v>0</v>
      </c>
      <c r="AC14" s="18">
        <v>10</v>
      </c>
      <c r="AD14" s="18">
        <v>0</v>
      </c>
      <c r="AE14" s="394"/>
      <c r="AF14" s="389"/>
      <c r="AG14" s="18"/>
      <c r="AH14" s="21"/>
      <c r="AI14" s="413"/>
      <c r="AJ14" s="18">
        <v>3</v>
      </c>
      <c r="AK14" s="18">
        <v>0</v>
      </c>
      <c r="AL14" s="18">
        <v>1</v>
      </c>
      <c r="AM14" s="18">
        <v>0</v>
      </c>
      <c r="AN14" s="18">
        <v>0</v>
      </c>
      <c r="AO14" s="18">
        <v>1</v>
      </c>
      <c r="AP14" s="18">
        <v>1</v>
      </c>
    </row>
    <row r="15" spans="1:42" s="52" customFormat="1" ht="15.95" hidden="1" customHeight="1" outlineLevel="1" thickBot="1" x14ac:dyDescent="0.3">
      <c r="A15" s="696"/>
      <c r="B15" s="699"/>
      <c r="C15" s="607">
        <v>5</v>
      </c>
      <c r="D15" s="716" t="s">
        <v>63</v>
      </c>
      <c r="E15" s="613"/>
      <c r="F15" s="616" t="s">
        <v>190</v>
      </c>
      <c r="G15" s="100" t="s">
        <v>16</v>
      </c>
      <c r="H15" s="121"/>
      <c r="I15" s="318"/>
      <c r="J15" s="117"/>
      <c r="K15" s="121"/>
      <c r="L15" s="501">
        <v>0</v>
      </c>
      <c r="M15" s="501"/>
      <c r="N15" s="501"/>
      <c r="O15" s="501"/>
      <c r="P15" s="501"/>
      <c r="Q15" s="436"/>
      <c r="R15" s="286"/>
      <c r="S15" s="286"/>
      <c r="T15" s="290"/>
      <c r="U15" s="122"/>
      <c r="V15" s="280"/>
      <c r="W15" s="147"/>
      <c r="X15" s="125"/>
      <c r="Y15" s="152"/>
      <c r="Z15" s="125"/>
      <c r="AA15" s="147"/>
      <c r="AB15" s="125"/>
      <c r="AC15" s="147"/>
      <c r="AD15" s="125"/>
      <c r="AE15" s="395"/>
      <c r="AF15" s="385"/>
      <c r="AG15" s="68"/>
      <c r="AH15" s="69"/>
      <c r="AI15" s="423"/>
      <c r="AJ15" s="249"/>
      <c r="AK15" s="200"/>
      <c r="AL15" s="24"/>
      <c r="AM15" s="25"/>
      <c r="AN15" s="23"/>
      <c r="AO15" s="25"/>
      <c r="AP15" s="25"/>
    </row>
    <row r="16" spans="1:42" s="52" customFormat="1" ht="15.95" hidden="1" customHeight="1" outlineLevel="1" thickBot="1" x14ac:dyDescent="0.3">
      <c r="A16" s="696"/>
      <c r="B16" s="699"/>
      <c r="C16" s="608"/>
      <c r="D16" s="717"/>
      <c r="E16" s="614"/>
      <c r="F16" s="617"/>
      <c r="G16" s="50" t="s">
        <v>17</v>
      </c>
      <c r="H16" s="41"/>
      <c r="I16" s="319">
        <v>10</v>
      </c>
      <c r="J16" s="42">
        <v>5</v>
      </c>
      <c r="K16" s="41"/>
      <c r="L16" s="501">
        <v>0</v>
      </c>
      <c r="M16" s="501"/>
      <c r="N16" s="501"/>
      <c r="O16" s="501"/>
      <c r="P16" s="501"/>
      <c r="Q16" s="436"/>
      <c r="R16" s="286"/>
      <c r="S16" s="286"/>
      <c r="T16" s="291"/>
      <c r="U16" s="62"/>
      <c r="V16" s="281"/>
      <c r="W16" s="114"/>
      <c r="X16" s="101"/>
      <c r="Y16" s="153"/>
      <c r="Z16" s="101"/>
      <c r="AA16" s="114"/>
      <c r="AB16" s="101"/>
      <c r="AC16" s="114"/>
      <c r="AD16" s="101"/>
      <c r="AE16" s="396"/>
      <c r="AF16" s="397"/>
      <c r="AG16" s="75"/>
      <c r="AH16" s="76"/>
      <c r="AI16" s="424"/>
      <c r="AJ16" s="249"/>
      <c r="AK16" s="367"/>
      <c r="AL16" s="257"/>
      <c r="AM16" s="62"/>
      <c r="AN16" s="202"/>
      <c r="AO16" s="62"/>
      <c r="AP16" s="62"/>
    </row>
    <row r="17" spans="1:42" ht="18.75" hidden="1" customHeight="1" outlineLevel="1" thickBot="1" x14ac:dyDescent="0.3">
      <c r="A17" s="696"/>
      <c r="B17" s="699"/>
      <c r="C17" s="609"/>
      <c r="D17" s="718"/>
      <c r="E17" s="615"/>
      <c r="F17" s="618"/>
      <c r="G17" s="18" t="s">
        <v>18</v>
      </c>
      <c r="H17" s="21"/>
      <c r="I17" s="19">
        <v>10</v>
      </c>
      <c r="J17" s="20"/>
      <c r="K17" s="44"/>
      <c r="L17" s="497">
        <v>0</v>
      </c>
      <c r="M17" s="497">
        <v>0</v>
      </c>
      <c r="N17" s="497">
        <v>0</v>
      </c>
      <c r="O17" s="497">
        <v>0</v>
      </c>
      <c r="P17" s="497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394"/>
      <c r="AF17" s="389"/>
      <c r="AG17" s="18"/>
      <c r="AH17" s="21"/>
      <c r="AI17" s="413"/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</row>
    <row r="18" spans="1:42" s="52" customFormat="1" ht="15.95" hidden="1" customHeight="1" outlineLevel="1" thickBot="1" x14ac:dyDescent="0.3">
      <c r="A18" s="696"/>
      <c r="B18" s="699"/>
      <c r="C18" s="607">
        <v>6</v>
      </c>
      <c r="D18" s="610" t="s">
        <v>452</v>
      </c>
      <c r="E18" s="613"/>
      <c r="F18" s="616" t="s">
        <v>234</v>
      </c>
      <c r="G18" s="104" t="s">
        <v>16</v>
      </c>
      <c r="H18" s="121"/>
      <c r="I18" s="318"/>
      <c r="J18" s="117"/>
      <c r="K18" s="121"/>
      <c r="L18" s="501">
        <v>0</v>
      </c>
      <c r="M18" s="501">
        <v>0</v>
      </c>
      <c r="N18" s="501">
        <v>0</v>
      </c>
      <c r="O18" s="501">
        <v>0</v>
      </c>
      <c r="P18" s="501">
        <v>0</v>
      </c>
      <c r="Q18" s="436">
        <v>0</v>
      </c>
      <c r="R18" s="286">
        <v>0</v>
      </c>
      <c r="S18" s="286">
        <v>0</v>
      </c>
      <c r="T18" s="290">
        <v>0</v>
      </c>
      <c r="U18" s="122">
        <v>0</v>
      </c>
      <c r="V18" s="280">
        <v>0</v>
      </c>
      <c r="W18" s="147">
        <v>0</v>
      </c>
      <c r="X18" s="125">
        <v>0</v>
      </c>
      <c r="Y18" s="152">
        <v>0</v>
      </c>
      <c r="Z18" s="125">
        <v>0</v>
      </c>
      <c r="AA18" s="147">
        <v>0</v>
      </c>
      <c r="AB18" s="125">
        <v>0</v>
      </c>
      <c r="AC18" s="147">
        <v>0</v>
      </c>
      <c r="AD18" s="125">
        <v>0</v>
      </c>
      <c r="AE18" s="395">
        <v>0</v>
      </c>
      <c r="AF18" s="385">
        <v>0</v>
      </c>
      <c r="AG18" s="68">
        <v>0</v>
      </c>
      <c r="AH18" s="69">
        <v>0</v>
      </c>
      <c r="AI18" s="423">
        <v>0</v>
      </c>
      <c r="AJ18" s="249">
        <v>0</v>
      </c>
      <c r="AK18" s="200">
        <v>0</v>
      </c>
      <c r="AL18" s="24">
        <v>0</v>
      </c>
      <c r="AM18" s="25">
        <v>0</v>
      </c>
      <c r="AN18" s="23">
        <v>0</v>
      </c>
      <c r="AO18" s="25">
        <v>0</v>
      </c>
      <c r="AP18" s="25">
        <v>0</v>
      </c>
    </row>
    <row r="19" spans="1:42" s="52" customFormat="1" ht="15.95" hidden="1" customHeight="1" outlineLevel="1" thickBot="1" x14ac:dyDescent="0.3">
      <c r="A19" s="696"/>
      <c r="B19" s="699"/>
      <c r="C19" s="608"/>
      <c r="D19" s="611"/>
      <c r="E19" s="614"/>
      <c r="F19" s="617"/>
      <c r="G19" s="50" t="s">
        <v>17</v>
      </c>
      <c r="H19" s="41"/>
      <c r="I19" s="319">
        <v>10</v>
      </c>
      <c r="J19" s="42">
        <v>10</v>
      </c>
      <c r="K19" s="41"/>
      <c r="L19" s="501">
        <v>0</v>
      </c>
      <c r="M19" s="501">
        <v>0</v>
      </c>
      <c r="N19" s="501">
        <v>0</v>
      </c>
      <c r="O19" s="501">
        <v>10</v>
      </c>
      <c r="P19" s="501">
        <v>0</v>
      </c>
      <c r="Q19" s="436">
        <v>10</v>
      </c>
      <c r="R19" s="286">
        <v>0</v>
      </c>
      <c r="S19" s="286">
        <v>0</v>
      </c>
      <c r="T19" s="291">
        <v>0</v>
      </c>
      <c r="U19" s="62">
        <v>10</v>
      </c>
      <c r="V19" s="281">
        <v>0</v>
      </c>
      <c r="W19" s="114">
        <v>0</v>
      </c>
      <c r="X19" s="101">
        <v>0</v>
      </c>
      <c r="Y19" s="153">
        <v>2</v>
      </c>
      <c r="Z19" s="101">
        <v>2</v>
      </c>
      <c r="AA19" s="114">
        <v>8</v>
      </c>
      <c r="AB19" s="101">
        <v>0</v>
      </c>
      <c r="AC19" s="114">
        <v>2</v>
      </c>
      <c r="AD19" s="101">
        <v>0</v>
      </c>
      <c r="AE19" s="396">
        <v>36</v>
      </c>
      <c r="AF19" s="397">
        <v>17</v>
      </c>
      <c r="AG19" s="75">
        <v>35</v>
      </c>
      <c r="AH19" s="76">
        <v>140</v>
      </c>
      <c r="AI19" s="424">
        <v>90</v>
      </c>
      <c r="AJ19" s="249">
        <v>0</v>
      </c>
      <c r="AK19" s="367">
        <v>0</v>
      </c>
      <c r="AL19" s="257">
        <v>0</v>
      </c>
      <c r="AM19" s="62">
        <v>0</v>
      </c>
      <c r="AN19" s="202">
        <v>0</v>
      </c>
      <c r="AO19" s="62">
        <v>0</v>
      </c>
      <c r="AP19" s="62">
        <v>0</v>
      </c>
    </row>
    <row r="20" spans="1:42" ht="15.95" hidden="1" customHeight="1" outlineLevel="1" thickBot="1" x14ac:dyDescent="0.3">
      <c r="A20" s="696"/>
      <c r="B20" s="699"/>
      <c r="C20" s="609"/>
      <c r="D20" s="612"/>
      <c r="E20" s="615"/>
      <c r="F20" s="618"/>
      <c r="G20" s="18" t="s">
        <v>18</v>
      </c>
      <c r="H20" s="21"/>
      <c r="I20" s="19">
        <v>10</v>
      </c>
      <c r="J20" s="20"/>
      <c r="K20" s="44"/>
      <c r="L20" s="497">
        <v>0</v>
      </c>
      <c r="M20" s="497">
        <v>0</v>
      </c>
      <c r="N20" s="497">
        <v>0</v>
      </c>
      <c r="O20" s="497">
        <v>10</v>
      </c>
      <c r="P20" s="497">
        <v>0</v>
      </c>
      <c r="Q20" s="18">
        <v>10</v>
      </c>
      <c r="R20" s="18">
        <v>0</v>
      </c>
      <c r="S20" s="18">
        <v>0</v>
      </c>
      <c r="T20" s="18">
        <v>0</v>
      </c>
      <c r="U20" s="18">
        <v>10</v>
      </c>
      <c r="V20" s="18">
        <v>0</v>
      </c>
      <c r="W20" s="18">
        <v>0</v>
      </c>
      <c r="X20" s="18">
        <v>0</v>
      </c>
      <c r="Y20" s="18">
        <v>2</v>
      </c>
      <c r="Z20" s="18">
        <v>2</v>
      </c>
      <c r="AA20" s="18">
        <v>8</v>
      </c>
      <c r="AB20" s="18">
        <v>0</v>
      </c>
      <c r="AC20" s="18">
        <v>2</v>
      </c>
      <c r="AD20" s="18">
        <v>0</v>
      </c>
      <c r="AE20" s="394"/>
      <c r="AF20" s="389"/>
      <c r="AG20" s="18"/>
      <c r="AH20" s="21"/>
      <c r="AI20" s="413"/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</row>
    <row r="21" spans="1:42" ht="15.95" hidden="1" customHeight="1" outlineLevel="1" thickBot="1" x14ac:dyDescent="0.3">
      <c r="A21" s="696"/>
      <c r="B21" s="699"/>
      <c r="C21" s="607">
        <v>7</v>
      </c>
      <c r="D21" s="611" t="s">
        <v>371</v>
      </c>
      <c r="E21" s="643"/>
      <c r="F21" s="616" t="s">
        <v>190</v>
      </c>
      <c r="G21" s="35" t="s">
        <v>16</v>
      </c>
      <c r="H21" s="118"/>
      <c r="I21" s="318"/>
      <c r="J21" s="117"/>
      <c r="K21" s="121"/>
      <c r="L21" s="501">
        <v>0</v>
      </c>
      <c r="M21" s="501">
        <v>0</v>
      </c>
      <c r="N21" s="501">
        <v>0</v>
      </c>
      <c r="O21" s="501">
        <v>0</v>
      </c>
      <c r="P21" s="501">
        <v>0</v>
      </c>
      <c r="Q21" s="436">
        <v>0</v>
      </c>
      <c r="R21" s="286">
        <v>0</v>
      </c>
      <c r="S21" s="286">
        <v>0</v>
      </c>
      <c r="T21" s="290">
        <v>0</v>
      </c>
      <c r="U21" s="122">
        <v>0</v>
      </c>
      <c r="V21" s="280">
        <v>0</v>
      </c>
      <c r="W21" s="147">
        <v>0</v>
      </c>
      <c r="X21" s="125">
        <v>0</v>
      </c>
      <c r="Y21" s="152">
        <v>0</v>
      </c>
      <c r="Z21" s="125">
        <v>0</v>
      </c>
      <c r="AA21" s="147">
        <v>0</v>
      </c>
      <c r="AB21" s="125">
        <v>0</v>
      </c>
      <c r="AC21" s="147">
        <v>0</v>
      </c>
      <c r="AD21" s="125">
        <v>0</v>
      </c>
      <c r="AE21" s="395">
        <v>0</v>
      </c>
      <c r="AF21" s="385">
        <v>0</v>
      </c>
      <c r="AG21" s="68">
        <v>0</v>
      </c>
      <c r="AH21" s="69">
        <v>0</v>
      </c>
      <c r="AI21" s="423">
        <v>0</v>
      </c>
      <c r="AJ21" s="249">
        <v>0</v>
      </c>
      <c r="AK21" s="200">
        <v>0</v>
      </c>
      <c r="AL21" s="24">
        <v>0</v>
      </c>
      <c r="AM21" s="25">
        <v>0</v>
      </c>
      <c r="AN21" s="23">
        <v>0</v>
      </c>
      <c r="AO21" s="25">
        <v>0</v>
      </c>
      <c r="AP21" s="25">
        <v>0</v>
      </c>
    </row>
    <row r="22" spans="1:42" ht="15.95" hidden="1" customHeight="1" outlineLevel="1" thickBot="1" x14ac:dyDescent="0.3">
      <c r="A22" s="696"/>
      <c r="B22" s="699"/>
      <c r="C22" s="608"/>
      <c r="D22" s="611"/>
      <c r="E22" s="644"/>
      <c r="F22" s="617"/>
      <c r="G22" s="17" t="s">
        <v>17</v>
      </c>
      <c r="H22" s="182"/>
      <c r="I22" s="319">
        <v>3</v>
      </c>
      <c r="J22" s="42">
        <v>5</v>
      </c>
      <c r="K22" s="41"/>
      <c r="L22" s="501">
        <v>0</v>
      </c>
      <c r="M22" s="501">
        <v>0</v>
      </c>
      <c r="N22" s="501">
        <v>0</v>
      </c>
      <c r="O22" s="501">
        <v>9</v>
      </c>
      <c r="P22" s="501">
        <v>0</v>
      </c>
      <c r="Q22" s="436">
        <v>9</v>
      </c>
      <c r="R22" s="286">
        <v>3</v>
      </c>
      <c r="S22" s="286">
        <v>0</v>
      </c>
      <c r="T22" s="291">
        <v>0</v>
      </c>
      <c r="U22" s="62">
        <v>8</v>
      </c>
      <c r="V22" s="281">
        <v>1</v>
      </c>
      <c r="W22" s="114">
        <v>0</v>
      </c>
      <c r="X22" s="101">
        <v>0</v>
      </c>
      <c r="Y22" s="153">
        <v>0</v>
      </c>
      <c r="Z22" s="101">
        <v>1</v>
      </c>
      <c r="AA22" s="114">
        <v>0</v>
      </c>
      <c r="AB22" s="101">
        <v>1</v>
      </c>
      <c r="AC22" s="114">
        <v>0</v>
      </c>
      <c r="AD22" s="101">
        <v>0</v>
      </c>
      <c r="AE22" s="396">
        <v>46</v>
      </c>
      <c r="AF22" s="397">
        <v>20</v>
      </c>
      <c r="AG22" s="75">
        <v>45</v>
      </c>
      <c r="AH22" s="76">
        <v>145</v>
      </c>
      <c r="AI22" s="424">
        <v>83</v>
      </c>
      <c r="AJ22" s="249">
        <v>1</v>
      </c>
      <c r="AK22" s="367">
        <v>0</v>
      </c>
      <c r="AL22" s="257">
        <v>0</v>
      </c>
      <c r="AM22" s="62">
        <v>0</v>
      </c>
      <c r="AN22" s="202">
        <v>0</v>
      </c>
      <c r="AO22" s="62">
        <v>0</v>
      </c>
      <c r="AP22" s="62">
        <v>1</v>
      </c>
    </row>
    <row r="23" spans="1:42" ht="15.95" hidden="1" customHeight="1" outlineLevel="1" thickBot="1" x14ac:dyDescent="0.3">
      <c r="A23" s="696"/>
      <c r="B23" s="699"/>
      <c r="C23" s="609"/>
      <c r="D23" s="611"/>
      <c r="E23" s="645"/>
      <c r="F23" s="618"/>
      <c r="G23" s="18" t="s">
        <v>18</v>
      </c>
      <c r="H23" s="21"/>
      <c r="I23" s="19">
        <v>3</v>
      </c>
      <c r="J23" s="20"/>
      <c r="K23" s="44"/>
      <c r="L23" s="497">
        <v>0</v>
      </c>
      <c r="M23" s="497">
        <v>0</v>
      </c>
      <c r="N23" s="497">
        <v>0</v>
      </c>
      <c r="O23" s="497">
        <v>9</v>
      </c>
      <c r="P23" s="497">
        <v>0</v>
      </c>
      <c r="Q23" s="18">
        <v>9</v>
      </c>
      <c r="R23" s="18">
        <v>3</v>
      </c>
      <c r="S23" s="18">
        <v>0</v>
      </c>
      <c r="T23" s="18">
        <v>0</v>
      </c>
      <c r="U23" s="18">
        <v>8</v>
      </c>
      <c r="V23" s="18">
        <v>1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1</v>
      </c>
      <c r="AC23" s="18">
        <v>0</v>
      </c>
      <c r="AD23" s="18">
        <v>0</v>
      </c>
      <c r="AE23" s="394"/>
      <c r="AF23" s="389"/>
      <c r="AG23" s="18"/>
      <c r="AH23" s="21"/>
      <c r="AI23" s="413"/>
      <c r="AJ23" s="18">
        <v>1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1</v>
      </c>
    </row>
    <row r="24" spans="1:42" ht="15.95" hidden="1" customHeight="1" outlineLevel="1" thickBot="1" x14ac:dyDescent="0.3">
      <c r="A24" s="696"/>
      <c r="B24" s="699"/>
      <c r="C24" s="607">
        <v>8</v>
      </c>
      <c r="D24" s="610" t="s">
        <v>372</v>
      </c>
      <c r="E24" s="613"/>
      <c r="F24" s="616" t="s">
        <v>234</v>
      </c>
      <c r="G24" s="35" t="s">
        <v>16</v>
      </c>
      <c r="H24" s="127"/>
      <c r="I24" s="320"/>
      <c r="J24" s="35"/>
      <c r="K24" s="55"/>
      <c r="L24" s="495">
        <v>0</v>
      </c>
      <c r="M24" s="495">
        <v>0</v>
      </c>
      <c r="N24" s="495">
        <v>0</v>
      </c>
      <c r="O24" s="495">
        <v>0</v>
      </c>
      <c r="P24" s="495">
        <v>0</v>
      </c>
      <c r="Q24" s="436">
        <v>0</v>
      </c>
      <c r="R24" s="292">
        <v>0</v>
      </c>
      <c r="S24" s="292">
        <v>0</v>
      </c>
      <c r="T24" s="293">
        <v>0</v>
      </c>
      <c r="U24" s="57">
        <v>0</v>
      </c>
      <c r="V24" s="282">
        <v>0</v>
      </c>
      <c r="W24" s="127">
        <v>0</v>
      </c>
      <c r="X24" s="57">
        <v>0</v>
      </c>
      <c r="Y24" s="129">
        <v>0</v>
      </c>
      <c r="Z24" s="57">
        <v>0</v>
      </c>
      <c r="AA24" s="127">
        <v>0</v>
      </c>
      <c r="AB24" s="57">
        <v>0</v>
      </c>
      <c r="AC24" s="127">
        <v>0</v>
      </c>
      <c r="AD24" s="57">
        <v>0</v>
      </c>
      <c r="AE24" s="395">
        <v>0</v>
      </c>
      <c r="AF24" s="385">
        <v>0</v>
      </c>
      <c r="AG24" s="68">
        <v>0</v>
      </c>
      <c r="AH24" s="69">
        <v>0</v>
      </c>
      <c r="AI24" s="423">
        <v>0</v>
      </c>
      <c r="AJ24" s="249">
        <v>0</v>
      </c>
      <c r="AK24" s="200">
        <v>0</v>
      </c>
      <c r="AL24" s="32">
        <v>0</v>
      </c>
      <c r="AM24" s="25">
        <v>0</v>
      </c>
      <c r="AN24" s="23">
        <v>0</v>
      </c>
      <c r="AO24" s="25">
        <v>0</v>
      </c>
      <c r="AP24" s="25">
        <v>0</v>
      </c>
    </row>
    <row r="25" spans="1:42" ht="15.95" hidden="1" customHeight="1" outlineLevel="1" thickBot="1" x14ac:dyDescent="0.3">
      <c r="A25" s="696"/>
      <c r="B25" s="699"/>
      <c r="C25" s="608"/>
      <c r="D25" s="611"/>
      <c r="E25" s="614"/>
      <c r="F25" s="617"/>
      <c r="G25" s="17" t="s">
        <v>17</v>
      </c>
      <c r="H25" s="80"/>
      <c r="I25" s="321">
        <v>3</v>
      </c>
      <c r="J25" s="17">
        <v>2</v>
      </c>
      <c r="K25" s="70"/>
      <c r="L25" s="502">
        <v>0</v>
      </c>
      <c r="M25" s="502">
        <v>0</v>
      </c>
      <c r="N25" s="502">
        <v>0</v>
      </c>
      <c r="O25" s="502">
        <v>8</v>
      </c>
      <c r="P25" s="540">
        <v>0</v>
      </c>
      <c r="Q25" s="436">
        <v>8</v>
      </c>
      <c r="R25" s="292">
        <v>5</v>
      </c>
      <c r="S25" s="292">
        <v>0</v>
      </c>
      <c r="T25" s="295">
        <v>0</v>
      </c>
      <c r="U25" s="16">
        <v>6</v>
      </c>
      <c r="V25" s="283">
        <v>2</v>
      </c>
      <c r="W25" s="80">
        <v>0</v>
      </c>
      <c r="X25" s="16">
        <v>0</v>
      </c>
      <c r="Y25" s="154">
        <v>3</v>
      </c>
      <c r="Z25" s="16">
        <v>0</v>
      </c>
      <c r="AA25" s="80">
        <v>1</v>
      </c>
      <c r="AB25" s="16">
        <v>0</v>
      </c>
      <c r="AC25" s="80">
        <v>3</v>
      </c>
      <c r="AD25" s="16">
        <v>0</v>
      </c>
      <c r="AE25" s="396">
        <v>43</v>
      </c>
      <c r="AF25" s="397">
        <v>24</v>
      </c>
      <c r="AG25" s="75">
        <v>70</v>
      </c>
      <c r="AH25" s="76">
        <v>130</v>
      </c>
      <c r="AI25" s="424">
        <v>90</v>
      </c>
      <c r="AJ25" s="249">
        <v>1</v>
      </c>
      <c r="AK25" s="367">
        <v>0</v>
      </c>
      <c r="AL25" s="269">
        <v>0</v>
      </c>
      <c r="AM25" s="62">
        <v>0</v>
      </c>
      <c r="AN25" s="202">
        <v>0</v>
      </c>
      <c r="AO25" s="62">
        <v>1</v>
      </c>
      <c r="AP25" s="62">
        <v>0</v>
      </c>
    </row>
    <row r="26" spans="1:42" ht="15.95" hidden="1" customHeight="1" outlineLevel="1" thickBot="1" x14ac:dyDescent="0.3">
      <c r="A26" s="696"/>
      <c r="B26" s="699"/>
      <c r="C26" s="609"/>
      <c r="D26" s="612"/>
      <c r="E26" s="615"/>
      <c r="F26" s="618"/>
      <c r="G26" s="18" t="s">
        <v>18</v>
      </c>
      <c r="H26" s="21"/>
      <c r="I26" s="19">
        <v>3</v>
      </c>
      <c r="J26" s="20"/>
      <c r="K26" s="44"/>
      <c r="L26" s="497">
        <v>0</v>
      </c>
      <c r="M26" s="497">
        <v>0</v>
      </c>
      <c r="N26" s="497">
        <v>0</v>
      </c>
      <c r="O26" s="497">
        <v>8</v>
      </c>
      <c r="P26" s="497">
        <v>0</v>
      </c>
      <c r="Q26" s="18">
        <v>8</v>
      </c>
      <c r="R26" s="18">
        <v>5</v>
      </c>
      <c r="S26" s="18">
        <v>0</v>
      </c>
      <c r="T26" s="18">
        <v>0</v>
      </c>
      <c r="U26" s="18">
        <v>6</v>
      </c>
      <c r="V26" s="18">
        <v>2</v>
      </c>
      <c r="W26" s="18">
        <v>0</v>
      </c>
      <c r="X26" s="18">
        <v>0</v>
      </c>
      <c r="Y26" s="18">
        <v>3</v>
      </c>
      <c r="Z26" s="18">
        <v>0</v>
      </c>
      <c r="AA26" s="18">
        <v>1</v>
      </c>
      <c r="AB26" s="18">
        <v>0</v>
      </c>
      <c r="AC26" s="18">
        <v>3</v>
      </c>
      <c r="AD26" s="18">
        <v>0</v>
      </c>
      <c r="AE26" s="394"/>
      <c r="AF26" s="389"/>
      <c r="AG26" s="18"/>
      <c r="AH26" s="21"/>
      <c r="AI26" s="413"/>
      <c r="AJ26" s="18">
        <v>1</v>
      </c>
      <c r="AK26" s="18">
        <v>0</v>
      </c>
      <c r="AL26" s="18">
        <v>0</v>
      </c>
      <c r="AM26" s="18">
        <v>0</v>
      </c>
      <c r="AN26" s="18">
        <v>0</v>
      </c>
      <c r="AO26" s="18">
        <v>1</v>
      </c>
      <c r="AP26" s="18">
        <v>0</v>
      </c>
    </row>
    <row r="27" spans="1:42" s="49" customFormat="1" ht="15.95" hidden="1" customHeight="1" outlineLevel="1" thickBot="1" x14ac:dyDescent="0.3">
      <c r="A27" s="696"/>
      <c r="B27" s="699"/>
      <c r="C27" s="607">
        <v>9</v>
      </c>
      <c r="D27" s="612" t="s">
        <v>65</v>
      </c>
      <c r="E27" s="613"/>
      <c r="F27" s="616" t="s">
        <v>234</v>
      </c>
      <c r="G27" s="104" t="s">
        <v>16</v>
      </c>
      <c r="H27" s="121"/>
      <c r="I27" s="318"/>
      <c r="J27" s="117"/>
      <c r="K27" s="121"/>
      <c r="L27" s="501">
        <v>0</v>
      </c>
      <c r="M27" s="501">
        <v>0</v>
      </c>
      <c r="N27" s="501">
        <v>0</v>
      </c>
      <c r="O27" s="501">
        <v>0</v>
      </c>
      <c r="P27" s="501">
        <v>0</v>
      </c>
      <c r="Q27" s="436">
        <v>0</v>
      </c>
      <c r="R27" s="286">
        <v>0</v>
      </c>
      <c r="S27" s="286">
        <v>0</v>
      </c>
      <c r="T27" s="290">
        <v>0</v>
      </c>
      <c r="U27" s="122">
        <v>0</v>
      </c>
      <c r="V27" s="280">
        <v>0</v>
      </c>
      <c r="W27" s="147">
        <v>0</v>
      </c>
      <c r="X27" s="125">
        <v>0</v>
      </c>
      <c r="Y27" s="152">
        <v>0</v>
      </c>
      <c r="Z27" s="125">
        <v>0</v>
      </c>
      <c r="AA27" s="147">
        <v>0</v>
      </c>
      <c r="AB27" s="125">
        <v>0</v>
      </c>
      <c r="AC27" s="147">
        <v>0</v>
      </c>
      <c r="AD27" s="125">
        <v>0</v>
      </c>
      <c r="AE27" s="395">
        <v>0</v>
      </c>
      <c r="AF27" s="385">
        <v>0</v>
      </c>
      <c r="AG27" s="68">
        <v>0</v>
      </c>
      <c r="AH27" s="69">
        <v>0</v>
      </c>
      <c r="AI27" s="423">
        <v>0</v>
      </c>
      <c r="AJ27" s="249">
        <v>0</v>
      </c>
      <c r="AK27" s="200">
        <v>0</v>
      </c>
      <c r="AL27" s="24">
        <v>0</v>
      </c>
      <c r="AM27" s="25">
        <v>0</v>
      </c>
      <c r="AN27" s="23">
        <v>0</v>
      </c>
      <c r="AO27" s="25">
        <v>0</v>
      </c>
      <c r="AP27" s="25">
        <v>0</v>
      </c>
    </row>
    <row r="28" spans="1:42" s="49" customFormat="1" ht="15.95" hidden="1" customHeight="1" outlineLevel="1" thickBot="1" x14ac:dyDescent="0.3">
      <c r="A28" s="696"/>
      <c r="B28" s="699"/>
      <c r="C28" s="608"/>
      <c r="D28" s="693"/>
      <c r="E28" s="614"/>
      <c r="F28" s="617"/>
      <c r="G28" s="50" t="s">
        <v>17</v>
      </c>
      <c r="H28" s="183"/>
      <c r="I28" s="319">
        <v>12</v>
      </c>
      <c r="J28" s="42">
        <v>15</v>
      </c>
      <c r="K28" s="41"/>
      <c r="L28" s="501">
        <v>0</v>
      </c>
      <c r="M28" s="501">
        <v>0</v>
      </c>
      <c r="N28" s="501">
        <v>0</v>
      </c>
      <c r="O28" s="501">
        <v>22</v>
      </c>
      <c r="P28" s="501">
        <v>0</v>
      </c>
      <c r="Q28" s="436">
        <v>22</v>
      </c>
      <c r="R28" s="286">
        <v>10</v>
      </c>
      <c r="S28" s="286">
        <v>0</v>
      </c>
      <c r="T28" s="291">
        <v>1</v>
      </c>
      <c r="U28" s="62">
        <v>22</v>
      </c>
      <c r="V28" s="281">
        <v>0</v>
      </c>
      <c r="W28" s="114">
        <v>0</v>
      </c>
      <c r="X28" s="101">
        <v>0</v>
      </c>
      <c r="Y28" s="153">
        <v>7</v>
      </c>
      <c r="Z28" s="101">
        <v>1</v>
      </c>
      <c r="AA28" s="114">
        <v>13</v>
      </c>
      <c r="AB28" s="101">
        <v>0</v>
      </c>
      <c r="AC28" s="114">
        <v>5</v>
      </c>
      <c r="AD28" s="101">
        <v>0</v>
      </c>
      <c r="AE28" s="396">
        <v>38</v>
      </c>
      <c r="AF28" s="397">
        <v>15</v>
      </c>
      <c r="AG28" s="75">
        <v>50</v>
      </c>
      <c r="AH28" s="76">
        <v>190</v>
      </c>
      <c r="AI28" s="424">
        <v>115</v>
      </c>
      <c r="AJ28" s="249">
        <v>0</v>
      </c>
      <c r="AK28" s="367">
        <v>0</v>
      </c>
      <c r="AL28" s="257">
        <v>0</v>
      </c>
      <c r="AM28" s="62">
        <v>0</v>
      </c>
      <c r="AN28" s="202">
        <v>0</v>
      </c>
      <c r="AO28" s="62">
        <v>0</v>
      </c>
      <c r="AP28" s="62">
        <v>0</v>
      </c>
    </row>
    <row r="29" spans="1:42" ht="17.25" hidden="1" customHeight="1" outlineLevel="1" thickBot="1" x14ac:dyDescent="0.3">
      <c r="A29" s="696"/>
      <c r="B29" s="699"/>
      <c r="C29" s="609"/>
      <c r="D29" s="693"/>
      <c r="E29" s="615"/>
      <c r="F29" s="618"/>
      <c r="G29" s="18" t="s">
        <v>18</v>
      </c>
      <c r="H29" s="21"/>
      <c r="I29" s="19">
        <v>12</v>
      </c>
      <c r="J29" s="20"/>
      <c r="K29" s="44"/>
      <c r="L29" s="497">
        <v>0</v>
      </c>
      <c r="M29" s="497">
        <v>0</v>
      </c>
      <c r="N29" s="497">
        <v>0</v>
      </c>
      <c r="O29" s="497">
        <v>22</v>
      </c>
      <c r="P29" s="497">
        <v>0</v>
      </c>
      <c r="Q29" s="18">
        <v>22</v>
      </c>
      <c r="R29" s="18">
        <v>10</v>
      </c>
      <c r="S29" s="18">
        <v>0</v>
      </c>
      <c r="T29" s="18">
        <v>1</v>
      </c>
      <c r="U29" s="18">
        <v>22</v>
      </c>
      <c r="V29" s="18">
        <v>0</v>
      </c>
      <c r="W29" s="18">
        <v>0</v>
      </c>
      <c r="X29" s="18">
        <v>0</v>
      </c>
      <c r="Y29" s="18">
        <v>7</v>
      </c>
      <c r="Z29" s="18">
        <v>1</v>
      </c>
      <c r="AA29" s="18">
        <v>13</v>
      </c>
      <c r="AB29" s="18">
        <v>0</v>
      </c>
      <c r="AC29" s="18">
        <v>5</v>
      </c>
      <c r="AD29" s="18">
        <v>0</v>
      </c>
      <c r="AE29" s="394"/>
      <c r="AF29" s="389"/>
      <c r="AG29" s="18"/>
      <c r="AH29" s="21"/>
      <c r="AI29" s="413"/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</row>
    <row r="30" spans="1:42" ht="17.25" hidden="1" customHeight="1" outlineLevel="1" thickBot="1" x14ac:dyDescent="0.3">
      <c r="A30" s="696"/>
      <c r="B30" s="699"/>
      <c r="C30" s="607">
        <v>10</v>
      </c>
      <c r="D30" s="610" t="s">
        <v>210</v>
      </c>
      <c r="E30" s="613"/>
      <c r="F30" s="622" t="s">
        <v>192</v>
      </c>
      <c r="G30" s="104" t="s">
        <v>16</v>
      </c>
      <c r="H30" s="127"/>
      <c r="I30" s="320"/>
      <c r="J30" s="35"/>
      <c r="K30" s="55"/>
      <c r="L30" s="495">
        <v>0</v>
      </c>
      <c r="M30" s="495">
        <v>0</v>
      </c>
      <c r="N30" s="495">
        <v>0</v>
      </c>
      <c r="O30" s="495">
        <v>0</v>
      </c>
      <c r="P30" s="495">
        <v>0</v>
      </c>
      <c r="Q30" s="436">
        <v>0</v>
      </c>
      <c r="R30" s="292">
        <v>0</v>
      </c>
      <c r="S30" s="292">
        <v>0</v>
      </c>
      <c r="T30" s="293">
        <v>0</v>
      </c>
      <c r="U30" s="57">
        <v>0</v>
      </c>
      <c r="V30" s="282">
        <v>0</v>
      </c>
      <c r="W30" s="127">
        <v>0</v>
      </c>
      <c r="X30" s="57">
        <v>0</v>
      </c>
      <c r="Y30" s="129">
        <v>0</v>
      </c>
      <c r="Z30" s="57">
        <v>0</v>
      </c>
      <c r="AA30" s="127">
        <v>0</v>
      </c>
      <c r="AB30" s="57">
        <v>0</v>
      </c>
      <c r="AC30" s="127">
        <v>0</v>
      </c>
      <c r="AD30" s="57">
        <v>0</v>
      </c>
      <c r="AE30" s="398"/>
      <c r="AF30" s="399">
        <v>0</v>
      </c>
      <c r="AG30" s="127">
        <v>0</v>
      </c>
      <c r="AH30" s="57">
        <v>0</v>
      </c>
      <c r="AI30" s="425">
        <v>0</v>
      </c>
      <c r="AJ30" s="249">
        <v>0</v>
      </c>
      <c r="AK30" s="200">
        <v>0</v>
      </c>
      <c r="AL30" s="24">
        <v>0</v>
      </c>
      <c r="AM30" s="25">
        <v>0</v>
      </c>
      <c r="AN30" s="23">
        <v>0</v>
      </c>
      <c r="AO30" s="25">
        <v>0</v>
      </c>
      <c r="AP30" s="25">
        <v>0</v>
      </c>
    </row>
    <row r="31" spans="1:42" ht="18" hidden="1" customHeight="1" outlineLevel="1" thickBot="1" x14ac:dyDescent="0.3">
      <c r="A31" s="696"/>
      <c r="B31" s="699"/>
      <c r="C31" s="608"/>
      <c r="D31" s="611"/>
      <c r="E31" s="614"/>
      <c r="F31" s="623"/>
      <c r="G31" s="50" t="s">
        <v>17</v>
      </c>
      <c r="H31" s="80"/>
      <c r="I31" s="321">
        <v>2</v>
      </c>
      <c r="J31" s="17">
        <v>2</v>
      </c>
      <c r="K31" s="70"/>
      <c r="L31" s="502">
        <v>0</v>
      </c>
      <c r="M31" s="502">
        <v>0</v>
      </c>
      <c r="N31" s="502">
        <v>0</v>
      </c>
      <c r="O31" s="502">
        <v>1</v>
      </c>
      <c r="P31" s="540">
        <v>0</v>
      </c>
      <c r="Q31" s="436">
        <v>1</v>
      </c>
      <c r="R31" s="292">
        <v>0</v>
      </c>
      <c r="S31" s="294">
        <v>0</v>
      </c>
      <c r="T31" s="295">
        <v>0</v>
      </c>
      <c r="U31" s="16">
        <v>1</v>
      </c>
      <c r="V31" s="283">
        <v>0</v>
      </c>
      <c r="W31" s="80">
        <v>0</v>
      </c>
      <c r="X31" s="16">
        <v>0</v>
      </c>
      <c r="Y31" s="154">
        <v>0</v>
      </c>
      <c r="Z31" s="16">
        <v>0</v>
      </c>
      <c r="AA31" s="80">
        <v>0</v>
      </c>
      <c r="AB31" s="16">
        <v>1</v>
      </c>
      <c r="AC31" s="80">
        <v>0</v>
      </c>
      <c r="AD31" s="16">
        <v>0</v>
      </c>
      <c r="AE31" s="400">
        <v>29</v>
      </c>
      <c r="AF31" s="401">
        <v>8</v>
      </c>
      <c r="AG31" s="80">
        <v>50</v>
      </c>
      <c r="AH31" s="16">
        <v>50</v>
      </c>
      <c r="AI31" s="426">
        <v>50</v>
      </c>
      <c r="AJ31" s="249">
        <v>0</v>
      </c>
      <c r="AK31" s="367">
        <v>0</v>
      </c>
      <c r="AL31" s="257">
        <v>0</v>
      </c>
      <c r="AM31" s="62">
        <v>0</v>
      </c>
      <c r="AN31" s="202">
        <v>0</v>
      </c>
      <c r="AO31" s="62">
        <v>0</v>
      </c>
      <c r="AP31" s="62">
        <v>0</v>
      </c>
    </row>
    <row r="32" spans="1:42" ht="17.25" hidden="1" customHeight="1" outlineLevel="1" thickBot="1" x14ac:dyDescent="0.3">
      <c r="A32" s="696"/>
      <c r="B32" s="699"/>
      <c r="C32" s="609"/>
      <c r="D32" s="612"/>
      <c r="E32" s="615"/>
      <c r="F32" s="624"/>
      <c r="G32" s="18" t="s">
        <v>18</v>
      </c>
      <c r="H32" s="21"/>
      <c r="I32" s="19">
        <v>2</v>
      </c>
      <c r="J32" s="20"/>
      <c r="K32" s="44"/>
      <c r="L32" s="497">
        <v>0</v>
      </c>
      <c r="M32" s="497">
        <v>0</v>
      </c>
      <c r="N32" s="497">
        <v>0</v>
      </c>
      <c r="O32" s="497">
        <v>1</v>
      </c>
      <c r="P32" s="497">
        <v>0</v>
      </c>
      <c r="Q32" s="18">
        <v>1</v>
      </c>
      <c r="R32" s="18">
        <v>0</v>
      </c>
      <c r="S32" s="18">
        <v>0</v>
      </c>
      <c r="T32" s="18">
        <v>0</v>
      </c>
      <c r="U32" s="18">
        <v>1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1</v>
      </c>
      <c r="AC32" s="18">
        <v>0</v>
      </c>
      <c r="AD32" s="18">
        <v>0</v>
      </c>
      <c r="AE32" s="394"/>
      <c r="AF32" s="389"/>
      <c r="AG32" s="18"/>
      <c r="AH32" s="21"/>
      <c r="AI32" s="413"/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</row>
    <row r="33" spans="1:42" ht="17.25" hidden="1" customHeight="1" outlineLevel="1" thickBot="1" x14ac:dyDescent="0.3">
      <c r="A33" s="696"/>
      <c r="B33" s="699"/>
      <c r="C33" s="607">
        <v>11</v>
      </c>
      <c r="D33" s="689" t="s">
        <v>182</v>
      </c>
      <c r="E33" s="613"/>
      <c r="F33" s="616" t="s">
        <v>190</v>
      </c>
      <c r="G33" s="57" t="s">
        <v>16</v>
      </c>
      <c r="H33" s="127"/>
      <c r="I33" s="322"/>
      <c r="J33" s="104"/>
      <c r="K33" s="137"/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36">
        <v>0</v>
      </c>
      <c r="R33" s="292">
        <v>0</v>
      </c>
      <c r="S33" s="292">
        <v>0</v>
      </c>
      <c r="T33" s="293">
        <v>0</v>
      </c>
      <c r="U33" s="57">
        <v>0</v>
      </c>
      <c r="V33" s="282">
        <v>0</v>
      </c>
      <c r="W33" s="127">
        <v>0</v>
      </c>
      <c r="X33" s="57">
        <v>0</v>
      </c>
      <c r="Y33" s="129">
        <v>0</v>
      </c>
      <c r="Z33" s="57">
        <v>0</v>
      </c>
      <c r="AA33" s="127">
        <v>0</v>
      </c>
      <c r="AB33" s="57">
        <v>0</v>
      </c>
      <c r="AC33" s="127">
        <v>0</v>
      </c>
      <c r="AD33" s="57">
        <v>0</v>
      </c>
      <c r="AE33" s="395">
        <v>0</v>
      </c>
      <c r="AF33" s="385">
        <v>0</v>
      </c>
      <c r="AG33" s="68">
        <v>0</v>
      </c>
      <c r="AH33" s="69">
        <v>0</v>
      </c>
      <c r="AI33" s="423">
        <v>0</v>
      </c>
      <c r="AJ33" s="249">
        <v>0</v>
      </c>
      <c r="AK33" s="200">
        <v>0</v>
      </c>
      <c r="AL33" s="24">
        <v>0</v>
      </c>
      <c r="AM33" s="25">
        <v>0</v>
      </c>
      <c r="AN33" s="23">
        <v>0</v>
      </c>
      <c r="AO33" s="25">
        <v>0</v>
      </c>
      <c r="AP33" s="25">
        <v>0</v>
      </c>
    </row>
    <row r="34" spans="1:42" ht="17.25" hidden="1" customHeight="1" outlineLevel="1" thickBot="1" x14ac:dyDescent="0.3">
      <c r="A34" s="696"/>
      <c r="B34" s="699"/>
      <c r="C34" s="608"/>
      <c r="D34" s="689"/>
      <c r="E34" s="614"/>
      <c r="F34" s="617"/>
      <c r="G34" s="16" t="s">
        <v>17</v>
      </c>
      <c r="H34" s="80"/>
      <c r="I34" s="323">
        <v>10</v>
      </c>
      <c r="J34" s="50">
        <v>10</v>
      </c>
      <c r="K34" s="138"/>
      <c r="L34" s="495">
        <v>0</v>
      </c>
      <c r="M34" s="495">
        <v>0</v>
      </c>
      <c r="N34" s="495">
        <v>0</v>
      </c>
      <c r="O34" s="495">
        <v>13</v>
      </c>
      <c r="P34" s="495">
        <v>0</v>
      </c>
      <c r="Q34" s="436">
        <v>13</v>
      </c>
      <c r="R34" s="292">
        <v>0</v>
      </c>
      <c r="S34" s="292">
        <v>0</v>
      </c>
      <c r="T34" s="295">
        <v>0</v>
      </c>
      <c r="U34" s="16">
        <v>10</v>
      </c>
      <c r="V34" s="283">
        <v>3</v>
      </c>
      <c r="W34" s="80">
        <v>0</v>
      </c>
      <c r="X34" s="16">
        <v>0</v>
      </c>
      <c r="Y34" s="154">
        <v>9</v>
      </c>
      <c r="Z34" s="16">
        <v>2</v>
      </c>
      <c r="AA34" s="80">
        <v>11</v>
      </c>
      <c r="AB34" s="16">
        <v>0</v>
      </c>
      <c r="AC34" s="80">
        <v>9</v>
      </c>
      <c r="AD34" s="16">
        <v>0</v>
      </c>
      <c r="AE34" s="396">
        <v>37</v>
      </c>
      <c r="AF34" s="397">
        <v>16</v>
      </c>
      <c r="AG34" s="75">
        <v>40</v>
      </c>
      <c r="AH34" s="76">
        <v>175</v>
      </c>
      <c r="AI34" s="424">
        <v>109</v>
      </c>
      <c r="AJ34" s="249">
        <v>0</v>
      </c>
      <c r="AK34" s="367">
        <v>0</v>
      </c>
      <c r="AL34" s="257">
        <v>0</v>
      </c>
      <c r="AM34" s="62">
        <v>0</v>
      </c>
      <c r="AN34" s="202">
        <v>0</v>
      </c>
      <c r="AO34" s="62">
        <v>0</v>
      </c>
      <c r="AP34" s="62">
        <v>0</v>
      </c>
    </row>
    <row r="35" spans="1:42" ht="15.75" hidden="1" customHeight="1" outlineLevel="1" thickBot="1" x14ac:dyDescent="0.3">
      <c r="A35" s="696"/>
      <c r="B35" s="699"/>
      <c r="C35" s="609"/>
      <c r="D35" s="689"/>
      <c r="E35" s="615"/>
      <c r="F35" s="618"/>
      <c r="G35" s="18" t="s">
        <v>18</v>
      </c>
      <c r="H35" s="21"/>
      <c r="I35" s="19">
        <v>10</v>
      </c>
      <c r="J35" s="20"/>
      <c r="K35" s="44"/>
      <c r="L35" s="497">
        <v>0</v>
      </c>
      <c r="M35" s="497">
        <v>0</v>
      </c>
      <c r="N35" s="497">
        <v>0</v>
      </c>
      <c r="O35" s="497">
        <v>13</v>
      </c>
      <c r="P35" s="497">
        <v>0</v>
      </c>
      <c r="Q35" s="18">
        <v>13</v>
      </c>
      <c r="R35" s="18">
        <v>0</v>
      </c>
      <c r="S35" s="18">
        <v>0</v>
      </c>
      <c r="T35" s="18">
        <v>0</v>
      </c>
      <c r="U35" s="18">
        <v>10</v>
      </c>
      <c r="V35" s="18">
        <v>3</v>
      </c>
      <c r="W35" s="18">
        <v>0</v>
      </c>
      <c r="X35" s="18">
        <v>0</v>
      </c>
      <c r="Y35" s="18">
        <v>9</v>
      </c>
      <c r="Z35" s="18">
        <v>2</v>
      </c>
      <c r="AA35" s="18">
        <v>11</v>
      </c>
      <c r="AB35" s="18">
        <v>0</v>
      </c>
      <c r="AC35" s="18">
        <v>9</v>
      </c>
      <c r="AD35" s="18">
        <v>0</v>
      </c>
      <c r="AE35" s="394"/>
      <c r="AF35" s="389"/>
      <c r="AG35" s="18"/>
      <c r="AH35" s="21"/>
      <c r="AI35" s="413"/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</row>
    <row r="36" spans="1:42" ht="15.75" hidden="1" customHeight="1" outlineLevel="1" thickBot="1" x14ac:dyDescent="0.3">
      <c r="A36" s="696"/>
      <c r="B36" s="698"/>
      <c r="C36" s="607">
        <v>12</v>
      </c>
      <c r="D36" s="619" t="s">
        <v>453</v>
      </c>
      <c r="E36" s="613"/>
      <c r="F36" s="616" t="s">
        <v>234</v>
      </c>
      <c r="G36" s="57" t="s">
        <v>16</v>
      </c>
      <c r="H36" s="127"/>
      <c r="I36" s="322"/>
      <c r="J36" s="104">
        <v>20</v>
      </c>
      <c r="K36" s="137"/>
      <c r="L36" s="495">
        <v>0</v>
      </c>
      <c r="M36" s="495">
        <v>0</v>
      </c>
      <c r="N36" s="495">
        <v>0</v>
      </c>
      <c r="O36" s="495">
        <v>0</v>
      </c>
      <c r="P36" s="495">
        <v>0</v>
      </c>
      <c r="Q36" s="436">
        <v>0</v>
      </c>
      <c r="R36" s="292">
        <v>0</v>
      </c>
      <c r="S36" s="292">
        <v>0</v>
      </c>
      <c r="T36" s="293">
        <v>0</v>
      </c>
      <c r="U36" s="57">
        <v>0</v>
      </c>
      <c r="V36" s="282">
        <v>0</v>
      </c>
      <c r="W36" s="127">
        <v>0</v>
      </c>
      <c r="X36" s="57">
        <v>0</v>
      </c>
      <c r="Y36" s="129">
        <v>0</v>
      </c>
      <c r="Z36" s="57">
        <v>0</v>
      </c>
      <c r="AA36" s="127">
        <v>0</v>
      </c>
      <c r="AB36" s="57">
        <v>0</v>
      </c>
      <c r="AC36" s="127">
        <v>0</v>
      </c>
      <c r="AD36" s="57">
        <v>0</v>
      </c>
      <c r="AE36" s="395">
        <v>0</v>
      </c>
      <c r="AF36" s="385">
        <v>0</v>
      </c>
      <c r="AG36" s="68">
        <v>0</v>
      </c>
      <c r="AH36" s="69">
        <v>0</v>
      </c>
      <c r="AI36" s="423">
        <v>0</v>
      </c>
      <c r="AJ36" s="249">
        <v>0</v>
      </c>
      <c r="AK36" s="200">
        <v>0</v>
      </c>
      <c r="AL36" s="24">
        <v>0</v>
      </c>
      <c r="AM36" s="25">
        <v>0</v>
      </c>
      <c r="AN36" s="23">
        <v>0</v>
      </c>
      <c r="AO36" s="25">
        <v>0</v>
      </c>
      <c r="AP36" s="25">
        <v>0</v>
      </c>
    </row>
    <row r="37" spans="1:42" ht="15.75" hidden="1" customHeight="1" outlineLevel="1" thickBot="1" x14ac:dyDescent="0.3">
      <c r="A37" s="696"/>
      <c r="B37" s="698"/>
      <c r="C37" s="608"/>
      <c r="D37" s="620"/>
      <c r="E37" s="614"/>
      <c r="F37" s="617"/>
      <c r="G37" s="16" t="s">
        <v>17</v>
      </c>
      <c r="H37" s="80"/>
      <c r="I37" s="323">
        <v>22</v>
      </c>
      <c r="J37" s="50"/>
      <c r="K37" s="138"/>
      <c r="L37" s="502">
        <v>0</v>
      </c>
      <c r="M37" s="502">
        <v>0</v>
      </c>
      <c r="N37" s="502">
        <v>0</v>
      </c>
      <c r="O37" s="502">
        <v>34</v>
      </c>
      <c r="P37" s="540">
        <v>0</v>
      </c>
      <c r="Q37" s="436">
        <v>34</v>
      </c>
      <c r="R37" s="292">
        <v>0</v>
      </c>
      <c r="S37" s="294">
        <v>0</v>
      </c>
      <c r="T37" s="295">
        <v>2</v>
      </c>
      <c r="U37" s="16">
        <v>31</v>
      </c>
      <c r="V37" s="283">
        <v>3</v>
      </c>
      <c r="W37" s="80">
        <v>0</v>
      </c>
      <c r="X37" s="16">
        <v>0</v>
      </c>
      <c r="Y37" s="154">
        <v>13</v>
      </c>
      <c r="Z37" s="16">
        <v>0</v>
      </c>
      <c r="AA37" s="80">
        <v>9</v>
      </c>
      <c r="AB37" s="16">
        <v>1</v>
      </c>
      <c r="AC37" s="80">
        <v>11</v>
      </c>
      <c r="AD37" s="16">
        <v>0</v>
      </c>
      <c r="AE37" s="396">
        <v>41</v>
      </c>
      <c r="AF37" s="397">
        <v>17</v>
      </c>
      <c r="AG37" s="75">
        <v>25</v>
      </c>
      <c r="AH37" s="76">
        <v>220</v>
      </c>
      <c r="AI37" s="424">
        <v>122</v>
      </c>
      <c r="AJ37" s="249">
        <v>1</v>
      </c>
      <c r="AK37" s="367">
        <v>0</v>
      </c>
      <c r="AL37" s="257">
        <v>0</v>
      </c>
      <c r="AM37" s="62">
        <v>0</v>
      </c>
      <c r="AN37" s="202">
        <v>0</v>
      </c>
      <c r="AO37" s="62">
        <v>0</v>
      </c>
      <c r="AP37" s="62">
        <v>1</v>
      </c>
    </row>
    <row r="38" spans="1:42" ht="17.25" hidden="1" customHeight="1" outlineLevel="1" thickBot="1" x14ac:dyDescent="0.3">
      <c r="A38" s="696"/>
      <c r="B38" s="698"/>
      <c r="C38" s="609"/>
      <c r="D38" s="621"/>
      <c r="E38" s="615"/>
      <c r="F38" s="618"/>
      <c r="G38" s="18" t="s">
        <v>18</v>
      </c>
      <c r="H38" s="21"/>
      <c r="I38" s="19">
        <v>22</v>
      </c>
      <c r="J38" s="20"/>
      <c r="K38" s="44"/>
      <c r="L38" s="497">
        <v>0</v>
      </c>
      <c r="M38" s="497">
        <v>0</v>
      </c>
      <c r="N38" s="497">
        <v>0</v>
      </c>
      <c r="O38" s="497">
        <v>34</v>
      </c>
      <c r="P38" s="497">
        <v>0</v>
      </c>
      <c r="Q38" s="18">
        <v>34</v>
      </c>
      <c r="R38" s="18">
        <v>0</v>
      </c>
      <c r="S38" s="18">
        <v>0</v>
      </c>
      <c r="T38" s="18">
        <v>2</v>
      </c>
      <c r="U38" s="18">
        <v>31</v>
      </c>
      <c r="V38" s="18">
        <v>3</v>
      </c>
      <c r="W38" s="18">
        <v>0</v>
      </c>
      <c r="X38" s="18">
        <v>0</v>
      </c>
      <c r="Y38" s="18">
        <v>13</v>
      </c>
      <c r="Z38" s="18">
        <v>0</v>
      </c>
      <c r="AA38" s="18">
        <v>9</v>
      </c>
      <c r="AB38" s="18">
        <v>1</v>
      </c>
      <c r="AC38" s="18">
        <v>11</v>
      </c>
      <c r="AD38" s="18">
        <v>0</v>
      </c>
      <c r="AE38" s="394"/>
      <c r="AF38" s="389"/>
      <c r="AG38" s="18"/>
      <c r="AH38" s="21"/>
      <c r="AI38" s="413"/>
      <c r="AJ38" s="18">
        <v>1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1</v>
      </c>
    </row>
    <row r="39" spans="1:42" ht="15.95" hidden="1" customHeight="1" outlineLevel="1" thickBot="1" x14ac:dyDescent="0.3">
      <c r="A39" s="696"/>
      <c r="B39" s="698"/>
      <c r="C39" s="607">
        <v>13</v>
      </c>
      <c r="D39" s="619" t="s">
        <v>66</v>
      </c>
      <c r="E39" s="613"/>
      <c r="F39" s="622" t="s">
        <v>191</v>
      </c>
      <c r="G39" s="22" t="s">
        <v>16</v>
      </c>
      <c r="H39" s="128"/>
      <c r="I39" s="324">
        <v>3</v>
      </c>
      <c r="J39" s="39">
        <v>3</v>
      </c>
      <c r="K39" s="139"/>
      <c r="L39" s="495">
        <v>0</v>
      </c>
      <c r="M39" s="495">
        <v>0</v>
      </c>
      <c r="N39" s="495">
        <v>1</v>
      </c>
      <c r="O39" s="495">
        <v>3</v>
      </c>
      <c r="P39" s="495">
        <v>0</v>
      </c>
      <c r="Q39" s="436">
        <v>4</v>
      </c>
      <c r="R39" s="292">
        <v>3</v>
      </c>
      <c r="S39" s="292">
        <v>0</v>
      </c>
      <c r="T39" s="293">
        <v>0</v>
      </c>
      <c r="U39" s="57">
        <v>3</v>
      </c>
      <c r="V39" s="282">
        <v>1</v>
      </c>
      <c r="W39" s="127">
        <v>0</v>
      </c>
      <c r="X39" s="57">
        <v>0</v>
      </c>
      <c r="Y39" s="129">
        <v>2</v>
      </c>
      <c r="Z39" s="57">
        <v>0</v>
      </c>
      <c r="AA39" s="127">
        <v>3</v>
      </c>
      <c r="AB39" s="57">
        <v>0</v>
      </c>
      <c r="AC39" s="127">
        <v>2</v>
      </c>
      <c r="AD39" s="57">
        <v>0</v>
      </c>
      <c r="AE39" s="395">
        <v>38</v>
      </c>
      <c r="AF39" s="385">
        <v>17</v>
      </c>
      <c r="AG39" s="68">
        <v>8</v>
      </c>
      <c r="AH39" s="69">
        <v>12</v>
      </c>
      <c r="AI39" s="423">
        <v>9.5</v>
      </c>
      <c r="AJ39" s="249">
        <v>0</v>
      </c>
      <c r="AK39" s="200">
        <v>0</v>
      </c>
      <c r="AL39" s="24">
        <v>0</v>
      </c>
      <c r="AM39" s="25">
        <v>0</v>
      </c>
      <c r="AN39" s="23">
        <v>0</v>
      </c>
      <c r="AO39" s="25">
        <v>0</v>
      </c>
      <c r="AP39" s="25">
        <v>0</v>
      </c>
    </row>
    <row r="40" spans="1:42" ht="15.95" hidden="1" customHeight="1" outlineLevel="1" thickBot="1" x14ac:dyDescent="0.3">
      <c r="A40" s="696"/>
      <c r="B40" s="698"/>
      <c r="C40" s="608"/>
      <c r="D40" s="620"/>
      <c r="E40" s="614"/>
      <c r="F40" s="623"/>
      <c r="G40" s="16" t="s">
        <v>17</v>
      </c>
      <c r="H40" s="61"/>
      <c r="I40" s="324">
        <v>10</v>
      </c>
      <c r="J40" s="39">
        <v>10</v>
      </c>
      <c r="K40" s="139"/>
      <c r="L40" s="502">
        <v>0</v>
      </c>
      <c r="M40" s="502">
        <v>0</v>
      </c>
      <c r="N40" s="502">
        <v>0</v>
      </c>
      <c r="O40" s="502">
        <v>5</v>
      </c>
      <c r="P40" s="497">
        <v>0</v>
      </c>
      <c r="Q40" s="436">
        <v>5</v>
      </c>
      <c r="R40" s="292">
        <v>2</v>
      </c>
      <c r="S40" s="294">
        <v>0</v>
      </c>
      <c r="T40" s="295">
        <v>0</v>
      </c>
      <c r="U40" s="16">
        <v>3</v>
      </c>
      <c r="V40" s="283">
        <v>2</v>
      </c>
      <c r="W40" s="80">
        <v>0</v>
      </c>
      <c r="X40" s="16">
        <v>0</v>
      </c>
      <c r="Y40" s="154">
        <v>4</v>
      </c>
      <c r="Z40" s="16">
        <v>0</v>
      </c>
      <c r="AA40" s="80">
        <v>4</v>
      </c>
      <c r="AB40" s="16">
        <v>0</v>
      </c>
      <c r="AC40" s="80">
        <v>4</v>
      </c>
      <c r="AD40" s="16">
        <v>0</v>
      </c>
      <c r="AE40" s="396">
        <v>37</v>
      </c>
      <c r="AF40" s="397">
        <v>18</v>
      </c>
      <c r="AG40" s="75">
        <v>100</v>
      </c>
      <c r="AH40" s="76">
        <v>130</v>
      </c>
      <c r="AI40" s="424">
        <v>110</v>
      </c>
      <c r="AJ40" s="249">
        <v>3</v>
      </c>
      <c r="AK40" s="367">
        <v>0</v>
      </c>
      <c r="AL40" s="257">
        <v>0</v>
      </c>
      <c r="AM40" s="62">
        <v>0</v>
      </c>
      <c r="AN40" s="202">
        <v>0</v>
      </c>
      <c r="AO40" s="62">
        <v>0</v>
      </c>
      <c r="AP40" s="62">
        <v>3</v>
      </c>
    </row>
    <row r="41" spans="1:42" ht="15.95" hidden="1" customHeight="1" outlineLevel="1" thickBot="1" x14ac:dyDescent="0.3">
      <c r="A41" s="696"/>
      <c r="B41" s="698"/>
      <c r="C41" s="609"/>
      <c r="D41" s="621"/>
      <c r="E41" s="615"/>
      <c r="F41" s="624"/>
      <c r="G41" s="18" t="s">
        <v>18</v>
      </c>
      <c r="H41" s="21"/>
      <c r="I41" s="19">
        <v>10</v>
      </c>
      <c r="J41" s="20"/>
      <c r="K41" s="44"/>
      <c r="L41" s="497">
        <v>0</v>
      </c>
      <c r="M41" s="497">
        <v>0</v>
      </c>
      <c r="N41" s="497">
        <v>1</v>
      </c>
      <c r="O41" s="497">
        <v>8</v>
      </c>
      <c r="P41" s="497">
        <v>0</v>
      </c>
      <c r="Q41" s="18">
        <v>9</v>
      </c>
      <c r="R41" s="18">
        <v>5</v>
      </c>
      <c r="S41" s="18">
        <v>0</v>
      </c>
      <c r="T41" s="18">
        <v>0</v>
      </c>
      <c r="U41" s="18">
        <v>6</v>
      </c>
      <c r="V41" s="18">
        <v>3</v>
      </c>
      <c r="W41" s="18">
        <v>0</v>
      </c>
      <c r="X41" s="18">
        <v>0</v>
      </c>
      <c r="Y41" s="18">
        <v>6</v>
      </c>
      <c r="Z41" s="18">
        <v>0</v>
      </c>
      <c r="AA41" s="18">
        <v>7</v>
      </c>
      <c r="AB41" s="18">
        <v>0</v>
      </c>
      <c r="AC41" s="18">
        <v>6</v>
      </c>
      <c r="AD41" s="18">
        <v>0</v>
      </c>
      <c r="AE41" s="394"/>
      <c r="AF41" s="389"/>
      <c r="AG41" s="18"/>
      <c r="AH41" s="21"/>
      <c r="AI41" s="413"/>
      <c r="AJ41" s="18">
        <v>3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3</v>
      </c>
    </row>
    <row r="42" spans="1:42" ht="15.95" hidden="1" customHeight="1" outlineLevel="1" thickBot="1" x14ac:dyDescent="0.3">
      <c r="A42" s="696"/>
      <c r="B42" s="698"/>
      <c r="C42" s="607">
        <v>14</v>
      </c>
      <c r="D42" s="713" t="s">
        <v>244</v>
      </c>
      <c r="E42" s="613"/>
      <c r="F42" s="616" t="s">
        <v>233</v>
      </c>
      <c r="G42" s="22" t="s">
        <v>16</v>
      </c>
      <c r="H42" s="128"/>
      <c r="I42" s="324"/>
      <c r="J42" s="39"/>
      <c r="K42" s="139"/>
      <c r="L42" s="495">
        <v>0</v>
      </c>
      <c r="M42" s="495"/>
      <c r="N42" s="495"/>
      <c r="O42" s="495"/>
      <c r="P42" s="495"/>
      <c r="Q42" s="436"/>
      <c r="R42" s="292"/>
      <c r="S42" s="292"/>
      <c r="T42" s="293"/>
      <c r="U42" s="57"/>
      <c r="V42" s="282"/>
      <c r="W42" s="127"/>
      <c r="X42" s="57"/>
      <c r="Y42" s="129"/>
      <c r="Z42" s="57"/>
      <c r="AA42" s="127"/>
      <c r="AB42" s="57"/>
      <c r="AC42" s="127"/>
      <c r="AD42" s="57"/>
      <c r="AE42" s="395"/>
      <c r="AF42" s="385"/>
      <c r="AG42" s="68"/>
      <c r="AH42" s="69"/>
      <c r="AI42" s="423"/>
      <c r="AJ42" s="249"/>
      <c r="AK42" s="200"/>
      <c r="AL42" s="24"/>
      <c r="AM42" s="25"/>
      <c r="AN42" s="23"/>
      <c r="AO42" s="25"/>
      <c r="AP42" s="25"/>
    </row>
    <row r="43" spans="1:42" ht="15.95" hidden="1" customHeight="1" outlineLevel="1" thickBot="1" x14ac:dyDescent="0.3">
      <c r="A43" s="696"/>
      <c r="B43" s="698"/>
      <c r="C43" s="608"/>
      <c r="D43" s="714"/>
      <c r="E43" s="614"/>
      <c r="F43" s="617"/>
      <c r="G43" s="16" t="s">
        <v>17</v>
      </c>
      <c r="H43" s="356"/>
      <c r="I43" s="324"/>
      <c r="J43" s="39"/>
      <c r="K43" s="139"/>
      <c r="L43" s="502">
        <v>0</v>
      </c>
      <c r="M43" s="502"/>
      <c r="N43" s="502"/>
      <c r="O43" s="502"/>
      <c r="P43" s="540"/>
      <c r="Q43" s="436"/>
      <c r="R43" s="294"/>
      <c r="S43" s="294"/>
      <c r="T43" s="295"/>
      <c r="U43" s="16"/>
      <c r="V43" s="283"/>
      <c r="W43" s="80"/>
      <c r="X43" s="16"/>
      <c r="Y43" s="154"/>
      <c r="Z43" s="16"/>
      <c r="AA43" s="80"/>
      <c r="AB43" s="16"/>
      <c r="AC43" s="80"/>
      <c r="AD43" s="16"/>
      <c r="AE43" s="396"/>
      <c r="AF43" s="397"/>
      <c r="AG43" s="75"/>
      <c r="AH43" s="76"/>
      <c r="AI43" s="424"/>
      <c r="AJ43" s="249"/>
      <c r="AK43" s="367"/>
      <c r="AL43" s="257"/>
      <c r="AM43" s="62"/>
      <c r="AN43" s="202"/>
      <c r="AO43" s="62"/>
      <c r="AP43" s="62"/>
    </row>
    <row r="44" spans="1:42" ht="15.95" hidden="1" customHeight="1" outlineLevel="1" thickBot="1" x14ac:dyDescent="0.3">
      <c r="A44" s="696"/>
      <c r="B44" s="698"/>
      <c r="C44" s="609"/>
      <c r="D44" s="715"/>
      <c r="E44" s="615"/>
      <c r="F44" s="618"/>
      <c r="G44" s="18" t="s">
        <v>18</v>
      </c>
      <c r="H44" s="21"/>
      <c r="I44" s="19"/>
      <c r="J44" s="20"/>
      <c r="K44" s="44"/>
      <c r="L44" s="497">
        <v>0</v>
      </c>
      <c r="M44" s="497">
        <v>0</v>
      </c>
      <c r="N44" s="497">
        <v>0</v>
      </c>
      <c r="O44" s="497">
        <v>0</v>
      </c>
      <c r="P44" s="497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394"/>
      <c r="AF44" s="389"/>
      <c r="AG44" s="18"/>
      <c r="AH44" s="21"/>
      <c r="AI44" s="413"/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</row>
    <row r="45" spans="1:42" ht="15.95" hidden="1" customHeight="1" outlineLevel="1" thickBot="1" x14ac:dyDescent="0.3">
      <c r="A45" s="696"/>
      <c r="B45" s="698"/>
      <c r="C45" s="607">
        <v>15</v>
      </c>
      <c r="D45" s="619" t="s">
        <v>454</v>
      </c>
      <c r="E45" s="613"/>
      <c r="F45" s="751" t="s">
        <v>234</v>
      </c>
      <c r="G45" s="22" t="s">
        <v>16</v>
      </c>
      <c r="H45" s="128"/>
      <c r="I45" s="324"/>
      <c r="J45" s="39"/>
      <c r="K45" s="139"/>
      <c r="L45" s="495">
        <v>0</v>
      </c>
      <c r="M45" s="495">
        <v>0</v>
      </c>
      <c r="N45" s="495">
        <v>0</v>
      </c>
      <c r="O45" s="495">
        <v>0</v>
      </c>
      <c r="P45" s="495">
        <v>0</v>
      </c>
      <c r="Q45" s="436">
        <v>0</v>
      </c>
      <c r="R45" s="292">
        <v>0</v>
      </c>
      <c r="S45" s="292">
        <v>0</v>
      </c>
      <c r="T45" s="293">
        <v>0</v>
      </c>
      <c r="U45" s="57">
        <v>0</v>
      </c>
      <c r="V45" s="282">
        <v>0</v>
      </c>
      <c r="W45" s="127">
        <v>0</v>
      </c>
      <c r="X45" s="57">
        <v>0</v>
      </c>
      <c r="Y45" s="129">
        <v>0</v>
      </c>
      <c r="Z45" s="57">
        <v>0</v>
      </c>
      <c r="AA45" s="127">
        <v>0</v>
      </c>
      <c r="AB45" s="57">
        <v>0</v>
      </c>
      <c r="AC45" s="127">
        <v>0</v>
      </c>
      <c r="AD45" s="57">
        <v>0</v>
      </c>
      <c r="AE45" s="395">
        <v>0</v>
      </c>
      <c r="AF45" s="385">
        <v>0</v>
      </c>
      <c r="AG45" s="68">
        <v>0</v>
      </c>
      <c r="AH45" s="69">
        <v>0</v>
      </c>
      <c r="AI45" s="423">
        <v>0</v>
      </c>
      <c r="AJ45" s="249">
        <v>0</v>
      </c>
      <c r="AK45" s="200">
        <v>0</v>
      </c>
      <c r="AL45" s="24">
        <v>0</v>
      </c>
      <c r="AM45" s="25">
        <v>0</v>
      </c>
      <c r="AN45" s="23">
        <v>0</v>
      </c>
      <c r="AO45" s="25">
        <v>0</v>
      </c>
      <c r="AP45" s="25">
        <v>0</v>
      </c>
    </row>
    <row r="46" spans="1:42" ht="15.95" hidden="1" customHeight="1" outlineLevel="1" thickBot="1" x14ac:dyDescent="0.3">
      <c r="A46" s="696"/>
      <c r="B46" s="698"/>
      <c r="C46" s="608"/>
      <c r="D46" s="620"/>
      <c r="E46" s="614"/>
      <c r="F46" s="752"/>
      <c r="G46" s="16" t="s">
        <v>17</v>
      </c>
      <c r="H46" s="356"/>
      <c r="I46" s="324"/>
      <c r="J46" s="39"/>
      <c r="K46" s="139"/>
      <c r="L46" s="495">
        <v>0</v>
      </c>
      <c r="M46" s="495">
        <v>0</v>
      </c>
      <c r="N46" s="495">
        <v>0</v>
      </c>
      <c r="O46" s="495">
        <v>9</v>
      </c>
      <c r="P46" s="495">
        <v>0</v>
      </c>
      <c r="Q46" s="436">
        <v>9</v>
      </c>
      <c r="R46" s="292">
        <v>1</v>
      </c>
      <c r="S46" s="292">
        <v>0</v>
      </c>
      <c r="T46" s="295">
        <v>0</v>
      </c>
      <c r="U46" s="16">
        <v>9</v>
      </c>
      <c r="V46" s="283">
        <v>0</v>
      </c>
      <c r="W46" s="80">
        <v>0</v>
      </c>
      <c r="X46" s="16">
        <v>0</v>
      </c>
      <c r="Y46" s="154">
        <v>0</v>
      </c>
      <c r="Z46" s="16">
        <v>0</v>
      </c>
      <c r="AA46" s="80">
        <v>1</v>
      </c>
      <c r="AB46" s="16">
        <v>0</v>
      </c>
      <c r="AC46" s="80">
        <v>0</v>
      </c>
      <c r="AD46" s="16">
        <v>0</v>
      </c>
      <c r="AE46" s="396">
        <v>34</v>
      </c>
      <c r="AF46" s="397">
        <v>17</v>
      </c>
      <c r="AG46" s="75">
        <v>100</v>
      </c>
      <c r="AH46" s="76">
        <v>170</v>
      </c>
      <c r="AI46" s="424">
        <v>120</v>
      </c>
      <c r="AJ46" s="249">
        <v>0</v>
      </c>
      <c r="AK46" s="367">
        <v>0</v>
      </c>
      <c r="AL46" s="257">
        <v>0</v>
      </c>
      <c r="AM46" s="62">
        <v>0</v>
      </c>
      <c r="AN46" s="202">
        <v>0</v>
      </c>
      <c r="AO46" s="62">
        <v>0</v>
      </c>
      <c r="AP46" s="62">
        <v>0</v>
      </c>
    </row>
    <row r="47" spans="1:42" ht="15.95" hidden="1" customHeight="1" outlineLevel="1" thickBot="1" x14ac:dyDescent="0.3">
      <c r="A47" s="696"/>
      <c r="B47" s="698"/>
      <c r="C47" s="609"/>
      <c r="D47" s="621"/>
      <c r="E47" s="615"/>
      <c r="F47" s="753"/>
      <c r="G47" s="18" t="s">
        <v>18</v>
      </c>
      <c r="H47" s="21"/>
      <c r="I47" s="19"/>
      <c r="J47" s="20"/>
      <c r="K47" s="44"/>
      <c r="L47" s="497">
        <v>0</v>
      </c>
      <c r="M47" s="497">
        <v>0</v>
      </c>
      <c r="N47" s="497">
        <v>0</v>
      </c>
      <c r="O47" s="497">
        <v>9</v>
      </c>
      <c r="P47" s="497">
        <v>0</v>
      </c>
      <c r="Q47" s="18">
        <v>9</v>
      </c>
      <c r="R47" s="18">
        <v>1</v>
      </c>
      <c r="S47" s="18">
        <v>0</v>
      </c>
      <c r="T47" s="18">
        <v>0</v>
      </c>
      <c r="U47" s="18">
        <v>9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</v>
      </c>
      <c r="AB47" s="18">
        <v>0</v>
      </c>
      <c r="AC47" s="18">
        <v>0</v>
      </c>
      <c r="AD47" s="18">
        <v>0</v>
      </c>
      <c r="AE47" s="394"/>
      <c r="AF47" s="389"/>
      <c r="AG47" s="18"/>
      <c r="AH47" s="21"/>
      <c r="AI47" s="413"/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</row>
    <row r="48" spans="1:42" ht="15.95" hidden="1" customHeight="1" outlineLevel="1" thickBot="1" x14ac:dyDescent="0.3">
      <c r="A48" s="696"/>
      <c r="B48" s="698"/>
      <c r="C48" s="607">
        <v>16</v>
      </c>
      <c r="D48" s="619" t="s">
        <v>455</v>
      </c>
      <c r="E48" s="613"/>
      <c r="F48" s="751" t="s">
        <v>234</v>
      </c>
      <c r="G48" s="11" t="s">
        <v>16</v>
      </c>
      <c r="H48" s="26"/>
      <c r="I48" s="325"/>
      <c r="J48" s="83"/>
      <c r="K48" s="84"/>
      <c r="L48" s="495">
        <v>0</v>
      </c>
      <c r="M48" s="495">
        <v>0</v>
      </c>
      <c r="N48" s="495">
        <v>0</v>
      </c>
      <c r="O48" s="495">
        <v>0</v>
      </c>
      <c r="P48" s="495">
        <v>0</v>
      </c>
      <c r="Q48" s="436">
        <v>0</v>
      </c>
      <c r="R48" s="292">
        <v>0</v>
      </c>
      <c r="S48" s="292">
        <v>0</v>
      </c>
      <c r="T48" s="293">
        <v>0</v>
      </c>
      <c r="U48" s="57">
        <v>0</v>
      </c>
      <c r="V48" s="282">
        <v>0</v>
      </c>
      <c r="W48" s="127">
        <v>0</v>
      </c>
      <c r="X48" s="57">
        <v>0</v>
      </c>
      <c r="Y48" s="129">
        <v>0</v>
      </c>
      <c r="Z48" s="57">
        <v>0</v>
      </c>
      <c r="AA48" s="127">
        <v>0</v>
      </c>
      <c r="AB48" s="57">
        <v>0</v>
      </c>
      <c r="AC48" s="127">
        <v>0</v>
      </c>
      <c r="AD48" s="57">
        <v>0</v>
      </c>
      <c r="AE48" s="395">
        <v>0</v>
      </c>
      <c r="AF48" s="385">
        <v>0</v>
      </c>
      <c r="AG48" s="68">
        <v>0</v>
      </c>
      <c r="AH48" s="69">
        <v>0</v>
      </c>
      <c r="AI48" s="423">
        <v>0</v>
      </c>
      <c r="AJ48" s="249">
        <v>0</v>
      </c>
      <c r="AK48" s="200">
        <v>0</v>
      </c>
      <c r="AL48" s="24">
        <v>0</v>
      </c>
      <c r="AM48" s="25">
        <v>0</v>
      </c>
      <c r="AN48" s="23">
        <v>0</v>
      </c>
      <c r="AO48" s="25">
        <v>0</v>
      </c>
      <c r="AP48" s="25">
        <v>0</v>
      </c>
    </row>
    <row r="49" spans="1:42" ht="15.95" hidden="1" customHeight="1" outlineLevel="1" thickBot="1" x14ac:dyDescent="0.3">
      <c r="A49" s="696"/>
      <c r="B49" s="698"/>
      <c r="C49" s="608"/>
      <c r="D49" s="620"/>
      <c r="E49" s="614"/>
      <c r="F49" s="752"/>
      <c r="G49" s="16" t="s">
        <v>17</v>
      </c>
      <c r="H49" s="225"/>
      <c r="I49" s="326">
        <v>5</v>
      </c>
      <c r="J49" s="191">
        <v>5</v>
      </c>
      <c r="K49" s="82"/>
      <c r="L49" s="495">
        <v>0</v>
      </c>
      <c r="M49" s="495">
        <v>0</v>
      </c>
      <c r="N49" s="495">
        <v>0</v>
      </c>
      <c r="O49" s="495">
        <v>5</v>
      </c>
      <c r="P49" s="495">
        <v>0</v>
      </c>
      <c r="Q49" s="436">
        <v>5</v>
      </c>
      <c r="R49" s="292">
        <v>0</v>
      </c>
      <c r="S49" s="292">
        <v>0</v>
      </c>
      <c r="T49" s="295">
        <v>1</v>
      </c>
      <c r="U49" s="16">
        <v>5</v>
      </c>
      <c r="V49" s="283">
        <v>0</v>
      </c>
      <c r="W49" s="80">
        <v>0</v>
      </c>
      <c r="X49" s="16">
        <v>0</v>
      </c>
      <c r="Y49" s="154">
        <v>0</v>
      </c>
      <c r="Z49" s="16">
        <v>0</v>
      </c>
      <c r="AA49" s="80">
        <v>0</v>
      </c>
      <c r="AB49" s="16">
        <v>0</v>
      </c>
      <c r="AC49" s="80">
        <v>0</v>
      </c>
      <c r="AD49" s="16">
        <v>0</v>
      </c>
      <c r="AE49" s="396">
        <v>31</v>
      </c>
      <c r="AF49" s="397">
        <v>12</v>
      </c>
      <c r="AG49" s="75">
        <v>75</v>
      </c>
      <c r="AH49" s="76">
        <v>150</v>
      </c>
      <c r="AI49" s="424">
        <v>115</v>
      </c>
      <c r="AJ49" s="249">
        <v>0</v>
      </c>
      <c r="AK49" s="367">
        <v>0</v>
      </c>
      <c r="AL49" s="270">
        <v>0</v>
      </c>
      <c r="AM49" s="62">
        <v>0</v>
      </c>
      <c r="AN49" s="202">
        <v>0</v>
      </c>
      <c r="AO49" s="62">
        <v>0</v>
      </c>
      <c r="AP49" s="62">
        <v>0</v>
      </c>
    </row>
    <row r="50" spans="1:42" ht="15.95" hidden="1" customHeight="1" outlineLevel="1" thickBot="1" x14ac:dyDescent="0.3">
      <c r="A50" s="696"/>
      <c r="B50" s="698"/>
      <c r="C50" s="609"/>
      <c r="D50" s="621"/>
      <c r="E50" s="615"/>
      <c r="F50" s="752"/>
      <c r="G50" s="18" t="s">
        <v>18</v>
      </c>
      <c r="H50" s="21"/>
      <c r="I50" s="327">
        <v>5</v>
      </c>
      <c r="J50" s="192"/>
      <c r="K50" s="21"/>
      <c r="L50" s="497">
        <v>0</v>
      </c>
      <c r="M50" s="497">
        <v>0</v>
      </c>
      <c r="N50" s="497">
        <v>0</v>
      </c>
      <c r="O50" s="497">
        <v>5</v>
      </c>
      <c r="P50" s="497">
        <v>0</v>
      </c>
      <c r="Q50" s="18">
        <v>5</v>
      </c>
      <c r="R50" s="18">
        <v>0</v>
      </c>
      <c r="S50" s="18">
        <v>0</v>
      </c>
      <c r="T50" s="18">
        <v>1</v>
      </c>
      <c r="U50" s="18">
        <v>5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394"/>
      <c r="AF50" s="389"/>
      <c r="AG50" s="18"/>
      <c r="AH50" s="21"/>
      <c r="AI50" s="413"/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</row>
    <row r="51" spans="1:42" ht="15.95" customHeight="1" collapsed="1" thickBot="1" x14ac:dyDescent="0.3">
      <c r="A51" s="696"/>
      <c r="B51" s="698"/>
      <c r="C51" s="694" t="s">
        <v>129</v>
      </c>
      <c r="D51" s="707"/>
      <c r="E51" s="634" t="s">
        <v>320</v>
      </c>
      <c r="F51" s="754"/>
      <c r="G51" s="58" t="s">
        <v>16</v>
      </c>
      <c r="H51" s="60"/>
      <c r="I51" s="235">
        <v>32</v>
      </c>
      <c r="J51" s="33"/>
      <c r="K51" s="94"/>
      <c r="L51" s="599">
        <v>0</v>
      </c>
      <c r="M51" s="502">
        <v>27</v>
      </c>
      <c r="N51" s="502">
        <v>1</v>
      </c>
      <c r="O51" s="502">
        <v>32</v>
      </c>
      <c r="P51" s="540">
        <v>0</v>
      </c>
      <c r="Q51" s="436">
        <v>60</v>
      </c>
      <c r="R51" s="437">
        <v>28</v>
      </c>
      <c r="S51" s="437">
        <v>22</v>
      </c>
      <c r="T51" s="437">
        <v>0</v>
      </c>
      <c r="U51" s="438">
        <v>53</v>
      </c>
      <c r="V51" s="438">
        <v>7</v>
      </c>
      <c r="W51" s="438">
        <v>0</v>
      </c>
      <c r="X51" s="438">
        <v>0</v>
      </c>
      <c r="Y51" s="18">
        <v>20</v>
      </c>
      <c r="Z51" s="438">
        <v>5</v>
      </c>
      <c r="AA51" s="438">
        <v>48</v>
      </c>
      <c r="AB51" s="438">
        <v>1</v>
      </c>
      <c r="AC51" s="438">
        <v>20</v>
      </c>
      <c r="AD51" s="438">
        <v>0</v>
      </c>
      <c r="AE51" s="403">
        <v>40.833333333333336</v>
      </c>
      <c r="AF51" s="403">
        <v>20.75</v>
      </c>
      <c r="AG51" s="37"/>
      <c r="AH51" s="37"/>
      <c r="AI51" s="403">
        <v>9.8000000000000007</v>
      </c>
      <c r="AJ51" s="18">
        <v>1</v>
      </c>
      <c r="AK51" s="438">
        <v>0</v>
      </c>
      <c r="AL51" s="438">
        <v>1</v>
      </c>
      <c r="AM51" s="438">
        <v>0</v>
      </c>
      <c r="AN51" s="438">
        <v>0</v>
      </c>
      <c r="AO51" s="438">
        <v>0</v>
      </c>
      <c r="AP51" s="438">
        <v>0</v>
      </c>
    </row>
    <row r="52" spans="1:42" ht="18" customHeight="1" thickBot="1" x14ac:dyDescent="0.3">
      <c r="A52" s="696"/>
      <c r="B52" s="698"/>
      <c r="C52" s="708"/>
      <c r="D52" s="709"/>
      <c r="E52" s="635"/>
      <c r="F52" s="754"/>
      <c r="G52" s="56" t="s">
        <v>17</v>
      </c>
      <c r="H52" s="34"/>
      <c r="I52" s="235">
        <v>284</v>
      </c>
      <c r="J52" s="33"/>
      <c r="K52" s="94"/>
      <c r="L52" s="599">
        <v>0</v>
      </c>
      <c r="M52" s="502">
        <v>0</v>
      </c>
      <c r="N52" s="502">
        <v>0</v>
      </c>
      <c r="O52" s="502">
        <v>356</v>
      </c>
      <c r="P52" s="540">
        <v>0</v>
      </c>
      <c r="Q52" s="436">
        <v>356</v>
      </c>
      <c r="R52" s="437">
        <v>91</v>
      </c>
      <c r="S52" s="437">
        <v>0</v>
      </c>
      <c r="T52" s="437">
        <v>15</v>
      </c>
      <c r="U52" s="438">
        <v>311</v>
      </c>
      <c r="V52" s="438">
        <v>45</v>
      </c>
      <c r="W52" s="438">
        <v>1</v>
      </c>
      <c r="X52" s="438">
        <v>0</v>
      </c>
      <c r="Y52" s="18">
        <v>97</v>
      </c>
      <c r="Z52" s="438">
        <v>12</v>
      </c>
      <c r="AA52" s="438">
        <v>216</v>
      </c>
      <c r="AB52" s="438">
        <v>7</v>
      </c>
      <c r="AC52" s="438">
        <v>82</v>
      </c>
      <c r="AD52" s="438">
        <v>0</v>
      </c>
      <c r="AE52" s="403">
        <v>37.634831460674157</v>
      </c>
      <c r="AF52" s="403">
        <v>17.157303370786519</v>
      </c>
      <c r="AG52" s="37"/>
      <c r="AH52" s="37"/>
      <c r="AI52" s="403">
        <v>100.51123595505618</v>
      </c>
      <c r="AJ52" s="18">
        <v>15</v>
      </c>
      <c r="AK52" s="438">
        <v>1</v>
      </c>
      <c r="AL52" s="438">
        <v>1</v>
      </c>
      <c r="AM52" s="438">
        <v>1</v>
      </c>
      <c r="AN52" s="438">
        <v>0</v>
      </c>
      <c r="AO52" s="438">
        <v>3</v>
      </c>
      <c r="AP52" s="438">
        <v>9</v>
      </c>
    </row>
    <row r="53" spans="1:42" ht="15.75" customHeight="1" thickBot="1" x14ac:dyDescent="0.3">
      <c r="A53" s="697"/>
      <c r="B53" s="700"/>
      <c r="C53" s="710"/>
      <c r="D53" s="711"/>
      <c r="E53" s="636"/>
      <c r="F53" s="755"/>
      <c r="G53" s="163" t="s">
        <v>18</v>
      </c>
      <c r="H53" s="164"/>
      <c r="I53" s="166">
        <v>316</v>
      </c>
      <c r="J53" s="165"/>
      <c r="K53" s="167"/>
      <c r="L53" s="163">
        <v>0</v>
      </c>
      <c r="M53" s="163">
        <v>27</v>
      </c>
      <c r="N53" s="163">
        <v>1</v>
      </c>
      <c r="O53" s="163">
        <v>388</v>
      </c>
      <c r="P53" s="163">
        <v>0</v>
      </c>
      <c r="Q53" s="163">
        <v>416</v>
      </c>
      <c r="R53" s="213">
        <v>119</v>
      </c>
      <c r="S53" s="213">
        <v>22</v>
      </c>
      <c r="T53" s="213">
        <v>15</v>
      </c>
      <c r="U53" s="213">
        <v>364</v>
      </c>
      <c r="V53" s="213">
        <v>52</v>
      </c>
      <c r="W53" s="213">
        <v>1</v>
      </c>
      <c r="X53" s="213">
        <v>0</v>
      </c>
      <c r="Y53" s="213">
        <v>117</v>
      </c>
      <c r="Z53" s="213">
        <v>17</v>
      </c>
      <c r="AA53" s="213">
        <v>264</v>
      </c>
      <c r="AB53" s="213">
        <v>8</v>
      </c>
      <c r="AC53" s="213">
        <v>102</v>
      </c>
      <c r="AD53" s="213">
        <v>0</v>
      </c>
      <c r="AE53" s="165"/>
      <c r="AF53" s="165"/>
      <c r="AG53" s="165"/>
      <c r="AH53" s="166"/>
      <c r="AI53" s="412"/>
      <c r="AJ53" s="213">
        <v>16</v>
      </c>
      <c r="AK53" s="213">
        <v>1</v>
      </c>
      <c r="AL53" s="213">
        <v>2</v>
      </c>
      <c r="AM53" s="213">
        <v>1</v>
      </c>
      <c r="AN53" s="213">
        <v>0</v>
      </c>
      <c r="AO53" s="213">
        <v>3</v>
      </c>
      <c r="AP53" s="213">
        <v>9</v>
      </c>
    </row>
    <row r="54" spans="1:42" ht="15.95" hidden="1" customHeight="1" outlineLevel="1" thickBot="1" x14ac:dyDescent="0.3">
      <c r="A54" s="706">
        <v>2</v>
      </c>
      <c r="B54" s="712" t="s">
        <v>78</v>
      </c>
      <c r="C54" s="607">
        <v>17</v>
      </c>
      <c r="D54" s="619" t="s">
        <v>79</v>
      </c>
      <c r="E54" s="625"/>
      <c r="F54" s="622" t="s">
        <v>189</v>
      </c>
      <c r="G54" s="11" t="s">
        <v>16</v>
      </c>
      <c r="H54" s="184"/>
      <c r="I54" s="328">
        <v>19</v>
      </c>
      <c r="J54" s="51"/>
      <c r="K54" s="140"/>
      <c r="L54" s="495">
        <v>0</v>
      </c>
      <c r="M54" s="495">
        <v>0</v>
      </c>
      <c r="N54" s="495">
        <v>0</v>
      </c>
      <c r="O54" s="495">
        <v>22</v>
      </c>
      <c r="P54" s="495">
        <v>0</v>
      </c>
      <c r="Q54" s="436">
        <v>22</v>
      </c>
      <c r="R54" s="292">
        <v>11</v>
      </c>
      <c r="S54" s="292">
        <v>0</v>
      </c>
      <c r="T54" s="293">
        <v>0</v>
      </c>
      <c r="U54" s="57">
        <v>17</v>
      </c>
      <c r="V54" s="282">
        <v>5</v>
      </c>
      <c r="W54" s="127">
        <v>0</v>
      </c>
      <c r="X54" s="57">
        <v>0</v>
      </c>
      <c r="Y54" s="129">
        <v>6</v>
      </c>
      <c r="Z54" s="57">
        <v>2</v>
      </c>
      <c r="AA54" s="127">
        <v>11</v>
      </c>
      <c r="AB54" s="57">
        <v>2</v>
      </c>
      <c r="AC54" s="57">
        <v>5</v>
      </c>
      <c r="AD54" s="57">
        <v>0</v>
      </c>
      <c r="AE54" s="395">
        <v>42.5</v>
      </c>
      <c r="AF54" s="385">
        <v>18</v>
      </c>
      <c r="AG54" s="68">
        <v>4</v>
      </c>
      <c r="AH54" s="69">
        <v>12</v>
      </c>
      <c r="AI54" s="423">
        <v>9.1</v>
      </c>
      <c r="AJ54" s="249">
        <v>0</v>
      </c>
      <c r="AK54" s="200">
        <v>0</v>
      </c>
      <c r="AL54" s="24">
        <v>0</v>
      </c>
      <c r="AM54" s="25">
        <v>0</v>
      </c>
      <c r="AN54" s="23">
        <v>0</v>
      </c>
      <c r="AO54" s="25">
        <v>0</v>
      </c>
      <c r="AP54" s="25">
        <v>0</v>
      </c>
    </row>
    <row r="55" spans="1:42" ht="15.95" hidden="1" customHeight="1" outlineLevel="1" thickBot="1" x14ac:dyDescent="0.3">
      <c r="A55" s="696"/>
      <c r="B55" s="698"/>
      <c r="C55" s="608"/>
      <c r="D55" s="620"/>
      <c r="E55" s="626"/>
      <c r="F55" s="623"/>
      <c r="G55" s="16" t="s">
        <v>17</v>
      </c>
      <c r="H55" s="61"/>
      <c r="I55" s="323">
        <v>45</v>
      </c>
      <c r="J55" s="50"/>
      <c r="K55" s="138"/>
      <c r="L55" s="502">
        <v>0</v>
      </c>
      <c r="M55" s="495">
        <v>0</v>
      </c>
      <c r="N55" s="495">
        <v>0</v>
      </c>
      <c r="O55" s="495">
        <v>87</v>
      </c>
      <c r="P55" s="495">
        <v>0</v>
      </c>
      <c r="Q55" s="436">
        <v>87</v>
      </c>
      <c r="R55" s="292">
        <v>41</v>
      </c>
      <c r="S55" s="292">
        <v>0</v>
      </c>
      <c r="T55" s="295">
        <v>4</v>
      </c>
      <c r="U55" s="16">
        <v>76</v>
      </c>
      <c r="V55" s="283">
        <v>11</v>
      </c>
      <c r="W55" s="80">
        <v>0</v>
      </c>
      <c r="X55" s="16">
        <v>0</v>
      </c>
      <c r="Y55" s="154">
        <v>32</v>
      </c>
      <c r="Z55" s="16">
        <v>11</v>
      </c>
      <c r="AA55" s="80">
        <v>60</v>
      </c>
      <c r="AB55" s="16">
        <v>23</v>
      </c>
      <c r="AC55" s="16">
        <v>21</v>
      </c>
      <c r="AD55" s="16">
        <v>0</v>
      </c>
      <c r="AE55" s="396">
        <v>41.8</v>
      </c>
      <c r="AF55" s="397">
        <v>18.2</v>
      </c>
      <c r="AG55" s="75">
        <v>10</v>
      </c>
      <c r="AH55" s="76">
        <v>250</v>
      </c>
      <c r="AI55" s="424">
        <v>89</v>
      </c>
      <c r="AJ55" s="249">
        <v>14</v>
      </c>
      <c r="AK55" s="367">
        <v>0</v>
      </c>
      <c r="AL55" s="257">
        <v>0</v>
      </c>
      <c r="AM55" s="62">
        <v>0</v>
      </c>
      <c r="AN55" s="202">
        <v>1</v>
      </c>
      <c r="AO55" s="62">
        <v>0</v>
      </c>
      <c r="AP55" s="62">
        <v>13</v>
      </c>
    </row>
    <row r="56" spans="1:42" ht="15.95" hidden="1" customHeight="1" outlineLevel="1" thickBot="1" x14ac:dyDescent="0.3">
      <c r="A56" s="696"/>
      <c r="B56" s="698"/>
      <c r="C56" s="609"/>
      <c r="D56" s="621"/>
      <c r="E56" s="627"/>
      <c r="F56" s="624"/>
      <c r="G56" s="18" t="s">
        <v>18</v>
      </c>
      <c r="H56" s="21"/>
      <c r="I56" s="19">
        <v>64</v>
      </c>
      <c r="J56" s="20"/>
      <c r="K56" s="44"/>
      <c r="L56" s="497">
        <v>0</v>
      </c>
      <c r="M56" s="497">
        <v>0</v>
      </c>
      <c r="N56" s="497">
        <v>0</v>
      </c>
      <c r="O56" s="497">
        <v>109</v>
      </c>
      <c r="P56" s="497">
        <v>0</v>
      </c>
      <c r="Q56" s="18">
        <v>109</v>
      </c>
      <c r="R56" s="18">
        <v>52</v>
      </c>
      <c r="S56" s="18">
        <v>0</v>
      </c>
      <c r="T56" s="18">
        <v>4</v>
      </c>
      <c r="U56" s="18">
        <v>93</v>
      </c>
      <c r="V56" s="18">
        <v>16</v>
      </c>
      <c r="W56" s="18">
        <v>0</v>
      </c>
      <c r="X56" s="18">
        <v>0</v>
      </c>
      <c r="Y56" s="18">
        <v>38</v>
      </c>
      <c r="Z56" s="18">
        <v>13</v>
      </c>
      <c r="AA56" s="18">
        <v>71</v>
      </c>
      <c r="AB56" s="18">
        <v>25</v>
      </c>
      <c r="AC56" s="18">
        <v>26</v>
      </c>
      <c r="AD56" s="18">
        <v>0</v>
      </c>
      <c r="AE56" s="394"/>
      <c r="AF56" s="389"/>
      <c r="AG56" s="18"/>
      <c r="AH56" s="21"/>
      <c r="AI56" s="413"/>
      <c r="AJ56" s="18">
        <v>14</v>
      </c>
      <c r="AK56" s="18">
        <v>0</v>
      </c>
      <c r="AL56" s="18">
        <v>0</v>
      </c>
      <c r="AM56" s="18">
        <v>0</v>
      </c>
      <c r="AN56" s="18">
        <v>1</v>
      </c>
      <c r="AO56" s="18">
        <v>0</v>
      </c>
      <c r="AP56" s="18">
        <v>13</v>
      </c>
    </row>
    <row r="57" spans="1:42" ht="15.95" hidden="1" customHeight="1" outlineLevel="1" thickBot="1" x14ac:dyDescent="0.3">
      <c r="A57" s="696"/>
      <c r="B57" s="698"/>
      <c r="C57" s="607">
        <v>18</v>
      </c>
      <c r="D57" s="619" t="s">
        <v>167</v>
      </c>
      <c r="E57" s="613"/>
      <c r="F57" s="616" t="s">
        <v>190</v>
      </c>
      <c r="G57" s="11" t="s">
        <v>16</v>
      </c>
      <c r="H57" s="26"/>
      <c r="I57" s="329"/>
      <c r="J57" s="89"/>
      <c r="K57" s="88"/>
      <c r="L57" s="495">
        <v>0</v>
      </c>
      <c r="M57" s="495">
        <v>0</v>
      </c>
      <c r="N57" s="495">
        <v>0</v>
      </c>
      <c r="O57" s="495">
        <v>0</v>
      </c>
      <c r="P57" s="495">
        <v>0</v>
      </c>
      <c r="Q57" s="436">
        <v>0</v>
      </c>
      <c r="R57" s="292">
        <v>0</v>
      </c>
      <c r="S57" s="292">
        <v>0</v>
      </c>
      <c r="T57" s="293">
        <v>0</v>
      </c>
      <c r="U57" s="57">
        <v>0</v>
      </c>
      <c r="V57" s="282">
        <v>0</v>
      </c>
      <c r="W57" s="127">
        <v>0</v>
      </c>
      <c r="X57" s="57">
        <v>0</v>
      </c>
      <c r="Y57" s="129">
        <v>0</v>
      </c>
      <c r="Z57" s="57">
        <v>0</v>
      </c>
      <c r="AA57" s="127">
        <v>0</v>
      </c>
      <c r="AB57" s="57">
        <v>0</v>
      </c>
      <c r="AC57" s="127">
        <v>0</v>
      </c>
      <c r="AD57" s="57">
        <v>0</v>
      </c>
      <c r="AE57" s="395">
        <v>0</v>
      </c>
      <c r="AF57" s="385">
        <v>0</v>
      </c>
      <c r="AG57" s="68">
        <v>0</v>
      </c>
      <c r="AH57" s="69">
        <v>0</v>
      </c>
      <c r="AI57" s="423">
        <v>0</v>
      </c>
      <c r="AJ57" s="249">
        <v>0</v>
      </c>
      <c r="AK57" s="200">
        <v>0</v>
      </c>
      <c r="AL57" s="24">
        <v>0</v>
      </c>
      <c r="AM57" s="25">
        <v>0</v>
      </c>
      <c r="AN57" s="23">
        <v>0</v>
      </c>
      <c r="AO57" s="25">
        <v>0</v>
      </c>
      <c r="AP57" s="25">
        <v>0</v>
      </c>
    </row>
    <row r="58" spans="1:42" ht="15.95" hidden="1" customHeight="1" outlineLevel="1" thickBot="1" x14ac:dyDescent="0.3">
      <c r="A58" s="696"/>
      <c r="B58" s="698"/>
      <c r="C58" s="608"/>
      <c r="D58" s="620"/>
      <c r="E58" s="614"/>
      <c r="F58" s="617"/>
      <c r="G58" s="16" t="s">
        <v>17</v>
      </c>
      <c r="H58" s="61"/>
      <c r="I58" s="319">
        <v>20</v>
      </c>
      <c r="J58" s="42"/>
      <c r="K58" s="41"/>
      <c r="L58" s="502">
        <v>0</v>
      </c>
      <c r="M58" s="495">
        <v>0</v>
      </c>
      <c r="N58" s="495">
        <v>0</v>
      </c>
      <c r="O58" s="495">
        <v>22</v>
      </c>
      <c r="P58" s="495">
        <v>0</v>
      </c>
      <c r="Q58" s="436">
        <v>22</v>
      </c>
      <c r="R58" s="292">
        <v>13</v>
      </c>
      <c r="S58" s="292">
        <v>0</v>
      </c>
      <c r="T58" s="295">
        <v>2</v>
      </c>
      <c r="U58" s="16">
        <v>18</v>
      </c>
      <c r="V58" s="283">
        <v>4</v>
      </c>
      <c r="W58" s="80">
        <v>0</v>
      </c>
      <c r="X58" s="16">
        <v>0</v>
      </c>
      <c r="Y58" s="154">
        <v>10</v>
      </c>
      <c r="Z58" s="16">
        <v>3</v>
      </c>
      <c r="AA58" s="80">
        <v>11</v>
      </c>
      <c r="AB58" s="16">
        <v>0</v>
      </c>
      <c r="AC58" s="80">
        <v>9</v>
      </c>
      <c r="AD58" s="16">
        <v>0</v>
      </c>
      <c r="AE58" s="396">
        <v>32</v>
      </c>
      <c r="AF58" s="397">
        <v>14</v>
      </c>
      <c r="AG58" s="75">
        <v>50</v>
      </c>
      <c r="AH58" s="76">
        <v>175</v>
      </c>
      <c r="AI58" s="424">
        <v>110</v>
      </c>
      <c r="AJ58" s="249">
        <v>0</v>
      </c>
      <c r="AK58" s="367">
        <v>0</v>
      </c>
      <c r="AL58" s="270">
        <v>0</v>
      </c>
      <c r="AM58" s="62">
        <v>0</v>
      </c>
      <c r="AN58" s="202">
        <v>0</v>
      </c>
      <c r="AO58" s="62">
        <v>0</v>
      </c>
      <c r="AP58" s="62">
        <v>0</v>
      </c>
    </row>
    <row r="59" spans="1:42" ht="15.95" hidden="1" customHeight="1" outlineLevel="1" thickBot="1" x14ac:dyDescent="0.3">
      <c r="A59" s="696"/>
      <c r="B59" s="698"/>
      <c r="C59" s="609"/>
      <c r="D59" s="621"/>
      <c r="E59" s="615"/>
      <c r="F59" s="618"/>
      <c r="G59" s="18" t="s">
        <v>18</v>
      </c>
      <c r="H59" s="21"/>
      <c r="I59" s="19">
        <v>20</v>
      </c>
      <c r="J59" s="20"/>
      <c r="K59" s="44"/>
      <c r="L59" s="497">
        <v>0</v>
      </c>
      <c r="M59" s="497">
        <v>0</v>
      </c>
      <c r="N59" s="497">
        <v>0</v>
      </c>
      <c r="O59" s="497">
        <v>22</v>
      </c>
      <c r="P59" s="497">
        <v>0</v>
      </c>
      <c r="Q59" s="18">
        <v>22</v>
      </c>
      <c r="R59" s="18">
        <v>13</v>
      </c>
      <c r="S59" s="18">
        <v>0</v>
      </c>
      <c r="T59" s="18">
        <v>2</v>
      </c>
      <c r="U59" s="18">
        <v>18</v>
      </c>
      <c r="V59" s="18">
        <v>4</v>
      </c>
      <c r="W59" s="18">
        <v>0</v>
      </c>
      <c r="X59" s="18">
        <v>0</v>
      </c>
      <c r="Y59" s="18">
        <v>10</v>
      </c>
      <c r="Z59" s="18">
        <v>3</v>
      </c>
      <c r="AA59" s="18">
        <v>11</v>
      </c>
      <c r="AB59" s="18">
        <v>0</v>
      </c>
      <c r="AC59" s="18">
        <v>9</v>
      </c>
      <c r="AD59" s="18">
        <v>0</v>
      </c>
      <c r="AE59" s="394"/>
      <c r="AF59" s="389"/>
      <c r="AG59" s="18"/>
      <c r="AH59" s="21"/>
      <c r="AI59" s="413"/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</row>
    <row r="60" spans="1:42" ht="15.95" hidden="1" customHeight="1" outlineLevel="1" thickBot="1" x14ac:dyDescent="0.3">
      <c r="A60" s="696"/>
      <c r="B60" s="698"/>
      <c r="C60" s="607">
        <v>19</v>
      </c>
      <c r="D60" s="619" t="s">
        <v>80</v>
      </c>
      <c r="E60" s="625"/>
      <c r="F60" s="616" t="s">
        <v>190</v>
      </c>
      <c r="G60" s="11" t="s">
        <v>16</v>
      </c>
      <c r="H60" s="26"/>
      <c r="I60" s="329"/>
      <c r="J60" s="89"/>
      <c r="K60" s="88"/>
      <c r="L60" s="495">
        <v>0</v>
      </c>
      <c r="M60" s="495">
        <v>0</v>
      </c>
      <c r="N60" s="495">
        <v>0</v>
      </c>
      <c r="O60" s="495">
        <v>0</v>
      </c>
      <c r="P60" s="495">
        <v>0</v>
      </c>
      <c r="Q60" s="436">
        <v>0</v>
      </c>
      <c r="R60" s="292">
        <v>0</v>
      </c>
      <c r="S60" s="292">
        <v>0</v>
      </c>
      <c r="T60" s="293">
        <v>0</v>
      </c>
      <c r="U60" s="57">
        <v>0</v>
      </c>
      <c r="V60" s="282">
        <v>0</v>
      </c>
      <c r="W60" s="127">
        <v>0</v>
      </c>
      <c r="X60" s="57">
        <v>0</v>
      </c>
      <c r="Y60" s="129">
        <v>0</v>
      </c>
      <c r="Z60" s="57">
        <v>0</v>
      </c>
      <c r="AA60" s="127">
        <v>0</v>
      </c>
      <c r="AB60" s="57">
        <v>0</v>
      </c>
      <c r="AC60" s="127">
        <v>0</v>
      </c>
      <c r="AD60" s="57">
        <v>0</v>
      </c>
      <c r="AE60" s="395">
        <v>0</v>
      </c>
      <c r="AF60" s="385">
        <v>0</v>
      </c>
      <c r="AG60" s="68">
        <v>0</v>
      </c>
      <c r="AH60" s="69">
        <v>0</v>
      </c>
      <c r="AI60" s="423">
        <v>0</v>
      </c>
      <c r="AJ60" s="249">
        <v>0</v>
      </c>
      <c r="AK60" s="200">
        <v>0</v>
      </c>
      <c r="AL60" s="269">
        <v>0</v>
      </c>
      <c r="AM60" s="25">
        <v>0</v>
      </c>
      <c r="AN60" s="23">
        <v>0</v>
      </c>
      <c r="AO60" s="25">
        <v>0</v>
      </c>
      <c r="AP60" s="25">
        <v>0</v>
      </c>
    </row>
    <row r="61" spans="1:42" ht="15.95" hidden="1" customHeight="1" outlineLevel="1" thickBot="1" x14ac:dyDescent="0.3">
      <c r="A61" s="696"/>
      <c r="B61" s="698"/>
      <c r="C61" s="608"/>
      <c r="D61" s="620"/>
      <c r="E61" s="626"/>
      <c r="F61" s="617"/>
      <c r="G61" s="16" t="s">
        <v>17</v>
      </c>
      <c r="H61" s="61"/>
      <c r="I61" s="319">
        <v>25</v>
      </c>
      <c r="J61" s="42"/>
      <c r="K61" s="41"/>
      <c r="L61" s="502">
        <v>0</v>
      </c>
      <c r="M61" s="495">
        <v>0</v>
      </c>
      <c r="N61" s="495">
        <v>0</v>
      </c>
      <c r="O61" s="495">
        <v>26</v>
      </c>
      <c r="P61" s="495">
        <v>0</v>
      </c>
      <c r="Q61" s="436">
        <v>26</v>
      </c>
      <c r="R61" s="292">
        <v>17</v>
      </c>
      <c r="S61" s="292">
        <v>0</v>
      </c>
      <c r="T61" s="295">
        <v>0</v>
      </c>
      <c r="U61" s="16">
        <v>25</v>
      </c>
      <c r="V61" s="283">
        <v>1</v>
      </c>
      <c r="W61" s="80">
        <v>0</v>
      </c>
      <c r="X61" s="16">
        <v>0</v>
      </c>
      <c r="Y61" s="154">
        <v>7</v>
      </c>
      <c r="Z61" s="16">
        <v>1</v>
      </c>
      <c r="AA61" s="80">
        <v>8</v>
      </c>
      <c r="AB61" s="16">
        <v>2</v>
      </c>
      <c r="AC61" s="80">
        <v>5</v>
      </c>
      <c r="AD61" s="16">
        <v>1</v>
      </c>
      <c r="AE61" s="396">
        <v>39</v>
      </c>
      <c r="AF61" s="397">
        <v>16</v>
      </c>
      <c r="AG61" s="75">
        <v>5</v>
      </c>
      <c r="AH61" s="76">
        <v>100</v>
      </c>
      <c r="AI61" s="424">
        <v>64</v>
      </c>
      <c r="AJ61" s="249">
        <v>0</v>
      </c>
      <c r="AK61" s="367">
        <v>0</v>
      </c>
      <c r="AL61" s="257">
        <v>0</v>
      </c>
      <c r="AM61" s="62">
        <v>0</v>
      </c>
      <c r="AN61" s="202">
        <v>0</v>
      </c>
      <c r="AO61" s="62">
        <v>0</v>
      </c>
      <c r="AP61" s="62">
        <v>0</v>
      </c>
    </row>
    <row r="62" spans="1:42" ht="15.95" hidden="1" customHeight="1" outlineLevel="1" thickBot="1" x14ac:dyDescent="0.3">
      <c r="A62" s="696"/>
      <c r="B62" s="698"/>
      <c r="C62" s="609"/>
      <c r="D62" s="621"/>
      <c r="E62" s="627"/>
      <c r="F62" s="618"/>
      <c r="G62" s="18" t="s">
        <v>18</v>
      </c>
      <c r="H62" s="21"/>
      <c r="I62" s="19">
        <v>25</v>
      </c>
      <c r="J62" s="20"/>
      <c r="K62" s="44"/>
      <c r="L62" s="497">
        <v>0</v>
      </c>
      <c r="M62" s="497">
        <v>0</v>
      </c>
      <c r="N62" s="497">
        <v>0</v>
      </c>
      <c r="O62" s="497">
        <v>26</v>
      </c>
      <c r="P62" s="497">
        <v>0</v>
      </c>
      <c r="Q62" s="18">
        <v>26</v>
      </c>
      <c r="R62" s="18">
        <v>17</v>
      </c>
      <c r="S62" s="18">
        <v>0</v>
      </c>
      <c r="T62" s="18">
        <v>0</v>
      </c>
      <c r="U62" s="18">
        <v>25</v>
      </c>
      <c r="V62" s="18">
        <v>1</v>
      </c>
      <c r="W62" s="18">
        <v>0</v>
      </c>
      <c r="X62" s="18">
        <v>0</v>
      </c>
      <c r="Y62" s="18">
        <v>7</v>
      </c>
      <c r="Z62" s="18">
        <v>1</v>
      </c>
      <c r="AA62" s="18">
        <v>8</v>
      </c>
      <c r="AB62" s="18">
        <v>2</v>
      </c>
      <c r="AC62" s="18">
        <v>5</v>
      </c>
      <c r="AD62" s="18">
        <v>1</v>
      </c>
      <c r="AE62" s="394"/>
      <c r="AF62" s="389"/>
      <c r="AG62" s="18"/>
      <c r="AH62" s="21"/>
      <c r="AI62" s="413"/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</row>
    <row r="63" spans="1:42" ht="15.95" hidden="1" customHeight="1" outlineLevel="1" thickBot="1" x14ac:dyDescent="0.3">
      <c r="A63" s="696"/>
      <c r="B63" s="698"/>
      <c r="C63" s="607">
        <v>20</v>
      </c>
      <c r="D63" s="619" t="s">
        <v>373</v>
      </c>
      <c r="E63" s="643"/>
      <c r="F63" s="616" t="s">
        <v>233</v>
      </c>
      <c r="G63" s="11" t="s">
        <v>16</v>
      </c>
      <c r="H63" s="26"/>
      <c r="I63" s="329"/>
      <c r="J63" s="89"/>
      <c r="K63" s="88"/>
      <c r="L63" s="495">
        <v>0</v>
      </c>
      <c r="M63" s="495">
        <v>0</v>
      </c>
      <c r="N63" s="495">
        <v>0</v>
      </c>
      <c r="O63" s="495">
        <v>0</v>
      </c>
      <c r="P63" s="495">
        <v>0</v>
      </c>
      <c r="Q63" s="436">
        <v>0</v>
      </c>
      <c r="R63" s="292">
        <v>0</v>
      </c>
      <c r="S63" s="292">
        <v>0</v>
      </c>
      <c r="T63" s="293">
        <v>0</v>
      </c>
      <c r="U63" s="57">
        <v>0</v>
      </c>
      <c r="V63" s="282">
        <v>0</v>
      </c>
      <c r="W63" s="127">
        <v>0</v>
      </c>
      <c r="X63" s="57">
        <v>0</v>
      </c>
      <c r="Y63" s="129">
        <v>0</v>
      </c>
      <c r="Z63" s="57">
        <v>0</v>
      </c>
      <c r="AA63" s="127">
        <v>0</v>
      </c>
      <c r="AB63" s="57">
        <v>0</v>
      </c>
      <c r="AC63" s="127">
        <v>0</v>
      </c>
      <c r="AD63" s="57">
        <v>0</v>
      </c>
      <c r="AE63" s="395">
        <v>0</v>
      </c>
      <c r="AF63" s="385">
        <v>0</v>
      </c>
      <c r="AG63" s="68">
        <v>0</v>
      </c>
      <c r="AH63" s="69">
        <v>0</v>
      </c>
      <c r="AI63" s="423">
        <v>0</v>
      </c>
      <c r="AJ63" s="249">
        <v>0</v>
      </c>
      <c r="AK63" s="200">
        <v>0</v>
      </c>
      <c r="AL63" s="24">
        <v>0</v>
      </c>
      <c r="AM63" s="25">
        <v>0</v>
      </c>
      <c r="AN63" s="23">
        <v>0</v>
      </c>
      <c r="AO63" s="25">
        <v>0</v>
      </c>
      <c r="AP63" s="25">
        <v>0</v>
      </c>
    </row>
    <row r="64" spans="1:42" ht="15.95" hidden="1" customHeight="1" outlineLevel="1" thickBot="1" x14ac:dyDescent="0.3">
      <c r="A64" s="696"/>
      <c r="B64" s="698"/>
      <c r="C64" s="608"/>
      <c r="D64" s="620"/>
      <c r="E64" s="644"/>
      <c r="F64" s="617"/>
      <c r="G64" s="16" t="s">
        <v>17</v>
      </c>
      <c r="H64" s="61"/>
      <c r="I64" s="319">
        <v>10</v>
      </c>
      <c r="J64" s="42"/>
      <c r="K64" s="41"/>
      <c r="L64" s="502">
        <v>0</v>
      </c>
      <c r="M64" s="495">
        <v>0</v>
      </c>
      <c r="N64" s="495">
        <v>0</v>
      </c>
      <c r="O64" s="495">
        <v>11</v>
      </c>
      <c r="P64" s="495">
        <v>0</v>
      </c>
      <c r="Q64" s="436">
        <v>11</v>
      </c>
      <c r="R64" s="292">
        <v>8</v>
      </c>
      <c r="S64" s="292">
        <v>0</v>
      </c>
      <c r="T64" s="295">
        <v>0</v>
      </c>
      <c r="U64" s="16">
        <v>9</v>
      </c>
      <c r="V64" s="283">
        <v>2</v>
      </c>
      <c r="W64" s="80">
        <v>0</v>
      </c>
      <c r="X64" s="16">
        <v>0</v>
      </c>
      <c r="Y64" s="154">
        <v>3</v>
      </c>
      <c r="Z64" s="16">
        <v>1</v>
      </c>
      <c r="AA64" s="80">
        <v>4</v>
      </c>
      <c r="AB64" s="16">
        <v>0</v>
      </c>
      <c r="AC64" s="80">
        <v>3</v>
      </c>
      <c r="AD64" s="16">
        <v>0</v>
      </c>
      <c r="AE64" s="396">
        <v>39.4</v>
      </c>
      <c r="AF64" s="397">
        <v>18.5</v>
      </c>
      <c r="AG64" s="75">
        <v>40</v>
      </c>
      <c r="AH64" s="76">
        <v>125</v>
      </c>
      <c r="AI64" s="424">
        <v>84.1</v>
      </c>
      <c r="AJ64" s="249">
        <v>0</v>
      </c>
      <c r="AK64" s="367">
        <v>0</v>
      </c>
      <c r="AL64" s="257">
        <v>0</v>
      </c>
      <c r="AM64" s="62">
        <v>0</v>
      </c>
      <c r="AN64" s="202">
        <v>0</v>
      </c>
      <c r="AO64" s="62">
        <v>0</v>
      </c>
      <c r="AP64" s="62">
        <v>0</v>
      </c>
    </row>
    <row r="65" spans="1:42" ht="15.95" hidden="1" customHeight="1" outlineLevel="1" thickBot="1" x14ac:dyDescent="0.3">
      <c r="A65" s="696"/>
      <c r="B65" s="698"/>
      <c r="C65" s="609"/>
      <c r="D65" s="621"/>
      <c r="E65" s="645"/>
      <c r="F65" s="618"/>
      <c r="G65" s="18" t="s">
        <v>18</v>
      </c>
      <c r="H65" s="21"/>
      <c r="I65" s="19">
        <v>10</v>
      </c>
      <c r="J65" s="20"/>
      <c r="K65" s="44"/>
      <c r="L65" s="497">
        <v>0</v>
      </c>
      <c r="M65" s="497">
        <v>0</v>
      </c>
      <c r="N65" s="497">
        <v>0</v>
      </c>
      <c r="O65" s="497">
        <v>11</v>
      </c>
      <c r="P65" s="497">
        <v>0</v>
      </c>
      <c r="Q65" s="18">
        <v>11</v>
      </c>
      <c r="R65" s="18">
        <v>8</v>
      </c>
      <c r="S65" s="18">
        <v>0</v>
      </c>
      <c r="T65" s="18">
        <v>0</v>
      </c>
      <c r="U65" s="18">
        <v>9</v>
      </c>
      <c r="V65" s="18">
        <v>2</v>
      </c>
      <c r="W65" s="18">
        <v>0</v>
      </c>
      <c r="X65" s="18">
        <v>0</v>
      </c>
      <c r="Y65" s="18">
        <v>3</v>
      </c>
      <c r="Z65" s="18">
        <v>1</v>
      </c>
      <c r="AA65" s="18">
        <v>4</v>
      </c>
      <c r="AB65" s="18">
        <v>0</v>
      </c>
      <c r="AC65" s="18">
        <v>3</v>
      </c>
      <c r="AD65" s="18">
        <v>0</v>
      </c>
      <c r="AE65" s="394"/>
      <c r="AF65" s="389"/>
      <c r="AG65" s="18"/>
      <c r="AH65" s="21"/>
      <c r="AI65" s="413"/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</row>
    <row r="66" spans="1:42" ht="15.95" hidden="1" customHeight="1" outlineLevel="1" thickBot="1" x14ac:dyDescent="0.3">
      <c r="A66" s="696"/>
      <c r="B66" s="698"/>
      <c r="C66" s="607">
        <v>21</v>
      </c>
      <c r="D66" s="619" t="s">
        <v>374</v>
      </c>
      <c r="E66" s="646"/>
      <c r="F66" s="616" t="s">
        <v>233</v>
      </c>
      <c r="G66" s="11" t="s">
        <v>16</v>
      </c>
      <c r="H66" s="26"/>
      <c r="I66" s="329"/>
      <c r="J66" s="89"/>
      <c r="K66" s="88"/>
      <c r="L66" s="495">
        <v>0</v>
      </c>
      <c r="M66" s="495">
        <v>0</v>
      </c>
      <c r="N66" s="495">
        <v>0</v>
      </c>
      <c r="O66" s="495">
        <v>0</v>
      </c>
      <c r="P66" s="495">
        <v>0</v>
      </c>
      <c r="Q66" s="436">
        <v>0</v>
      </c>
      <c r="R66" s="292">
        <v>0</v>
      </c>
      <c r="S66" s="292">
        <v>0</v>
      </c>
      <c r="T66" s="293">
        <v>0</v>
      </c>
      <c r="U66" s="57">
        <v>0</v>
      </c>
      <c r="V66" s="282">
        <v>0</v>
      </c>
      <c r="W66" s="127">
        <v>0</v>
      </c>
      <c r="X66" s="57">
        <v>0</v>
      </c>
      <c r="Y66" s="129">
        <v>0</v>
      </c>
      <c r="Z66" s="57">
        <v>0</v>
      </c>
      <c r="AA66" s="127">
        <v>0</v>
      </c>
      <c r="AB66" s="57">
        <v>0</v>
      </c>
      <c r="AC66" s="127">
        <v>0</v>
      </c>
      <c r="AD66" s="57">
        <v>0</v>
      </c>
      <c r="AE66" s="395">
        <v>0</v>
      </c>
      <c r="AF66" s="385">
        <v>0</v>
      </c>
      <c r="AG66" s="68">
        <v>0</v>
      </c>
      <c r="AH66" s="69">
        <v>0</v>
      </c>
      <c r="AI66" s="423">
        <v>0</v>
      </c>
      <c r="AJ66" s="249">
        <v>0</v>
      </c>
      <c r="AK66" s="200">
        <v>0</v>
      </c>
      <c r="AL66" s="24">
        <v>0</v>
      </c>
      <c r="AM66" s="25">
        <v>0</v>
      </c>
      <c r="AN66" s="23">
        <v>0</v>
      </c>
      <c r="AO66" s="25">
        <v>0</v>
      </c>
      <c r="AP66" s="25">
        <v>0</v>
      </c>
    </row>
    <row r="67" spans="1:42" ht="15.95" hidden="1" customHeight="1" outlineLevel="1" thickBot="1" x14ac:dyDescent="0.3">
      <c r="A67" s="696"/>
      <c r="B67" s="698"/>
      <c r="C67" s="608"/>
      <c r="D67" s="620"/>
      <c r="E67" s="647"/>
      <c r="F67" s="617"/>
      <c r="G67" s="16" t="s">
        <v>17</v>
      </c>
      <c r="H67" s="61"/>
      <c r="I67" s="319">
        <v>10</v>
      </c>
      <c r="J67" s="42"/>
      <c r="K67" s="41"/>
      <c r="L67" s="502">
        <v>0</v>
      </c>
      <c r="M67" s="495">
        <v>0</v>
      </c>
      <c r="N67" s="495">
        <v>0</v>
      </c>
      <c r="O67" s="495">
        <v>14</v>
      </c>
      <c r="P67" s="495">
        <v>0</v>
      </c>
      <c r="Q67" s="436">
        <v>14</v>
      </c>
      <c r="R67" s="292">
        <v>12</v>
      </c>
      <c r="S67" s="292">
        <v>0</v>
      </c>
      <c r="T67" s="295">
        <v>0</v>
      </c>
      <c r="U67" s="16">
        <v>12</v>
      </c>
      <c r="V67" s="283">
        <v>2</v>
      </c>
      <c r="W67" s="80">
        <v>0</v>
      </c>
      <c r="X67" s="16">
        <v>0</v>
      </c>
      <c r="Y67" s="154">
        <v>4</v>
      </c>
      <c r="Z67" s="16">
        <v>0</v>
      </c>
      <c r="AA67" s="80">
        <v>10</v>
      </c>
      <c r="AB67" s="16">
        <v>2</v>
      </c>
      <c r="AC67" s="80">
        <v>3</v>
      </c>
      <c r="AD67" s="16">
        <v>0</v>
      </c>
      <c r="AE67" s="396">
        <v>40.700000000000003</v>
      </c>
      <c r="AF67" s="397">
        <v>17.600000000000001</v>
      </c>
      <c r="AG67" s="75">
        <v>50</v>
      </c>
      <c r="AH67" s="76">
        <v>175</v>
      </c>
      <c r="AI67" s="424">
        <v>100</v>
      </c>
      <c r="AJ67" s="249">
        <v>0</v>
      </c>
      <c r="AK67" s="367">
        <v>0</v>
      </c>
      <c r="AL67" s="257">
        <v>0</v>
      </c>
      <c r="AM67" s="62">
        <v>0</v>
      </c>
      <c r="AN67" s="202">
        <v>0</v>
      </c>
      <c r="AO67" s="62">
        <v>0</v>
      </c>
      <c r="AP67" s="62">
        <v>0</v>
      </c>
    </row>
    <row r="68" spans="1:42" ht="15.95" hidden="1" customHeight="1" outlineLevel="1" thickBot="1" x14ac:dyDescent="0.3">
      <c r="A68" s="696"/>
      <c r="B68" s="698"/>
      <c r="C68" s="609"/>
      <c r="D68" s="621"/>
      <c r="E68" s="648"/>
      <c r="F68" s="618"/>
      <c r="G68" s="18" t="s">
        <v>18</v>
      </c>
      <c r="H68" s="21"/>
      <c r="I68" s="19">
        <v>10</v>
      </c>
      <c r="J68" s="20"/>
      <c r="K68" s="44"/>
      <c r="L68" s="497">
        <v>0</v>
      </c>
      <c r="M68" s="497">
        <v>0</v>
      </c>
      <c r="N68" s="497">
        <v>0</v>
      </c>
      <c r="O68" s="497">
        <v>14</v>
      </c>
      <c r="P68" s="497">
        <v>0</v>
      </c>
      <c r="Q68" s="18">
        <v>14</v>
      </c>
      <c r="R68" s="18">
        <v>12</v>
      </c>
      <c r="S68" s="18">
        <v>0</v>
      </c>
      <c r="T68" s="18">
        <v>0</v>
      </c>
      <c r="U68" s="18">
        <v>12</v>
      </c>
      <c r="V68" s="18">
        <v>2</v>
      </c>
      <c r="W68" s="18">
        <v>0</v>
      </c>
      <c r="X68" s="18">
        <v>0</v>
      </c>
      <c r="Y68" s="18">
        <v>4</v>
      </c>
      <c r="Z68" s="18">
        <v>0</v>
      </c>
      <c r="AA68" s="18">
        <v>10</v>
      </c>
      <c r="AB68" s="18">
        <v>2</v>
      </c>
      <c r="AC68" s="18">
        <v>3</v>
      </c>
      <c r="AD68" s="18">
        <v>0</v>
      </c>
      <c r="AE68" s="394"/>
      <c r="AF68" s="389"/>
      <c r="AG68" s="18"/>
      <c r="AH68" s="21"/>
      <c r="AI68" s="413"/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</row>
    <row r="69" spans="1:42" ht="15.95" hidden="1" customHeight="1" outlineLevel="1" thickBot="1" x14ac:dyDescent="0.3">
      <c r="A69" s="696"/>
      <c r="B69" s="698"/>
      <c r="C69" s="607">
        <v>22</v>
      </c>
      <c r="D69" s="619" t="s">
        <v>375</v>
      </c>
      <c r="E69" s="625"/>
      <c r="F69" s="616" t="s">
        <v>233</v>
      </c>
      <c r="G69" s="11" t="s">
        <v>16</v>
      </c>
      <c r="H69" s="26"/>
      <c r="I69" s="329"/>
      <c r="J69" s="89"/>
      <c r="K69" s="88"/>
      <c r="L69" s="495">
        <v>0</v>
      </c>
      <c r="M69" s="495">
        <v>0</v>
      </c>
      <c r="N69" s="495">
        <v>0</v>
      </c>
      <c r="O69" s="495">
        <v>0</v>
      </c>
      <c r="P69" s="495">
        <v>0</v>
      </c>
      <c r="Q69" s="436">
        <v>0</v>
      </c>
      <c r="R69" s="292">
        <v>0</v>
      </c>
      <c r="S69" s="292">
        <v>0</v>
      </c>
      <c r="T69" s="293">
        <v>0</v>
      </c>
      <c r="U69" s="57">
        <v>0</v>
      </c>
      <c r="V69" s="282">
        <v>0</v>
      </c>
      <c r="W69" s="127">
        <v>0</v>
      </c>
      <c r="X69" s="57">
        <v>0</v>
      </c>
      <c r="Y69" s="129">
        <v>0</v>
      </c>
      <c r="Z69" s="57">
        <v>0</v>
      </c>
      <c r="AA69" s="127">
        <v>0</v>
      </c>
      <c r="AB69" s="57">
        <v>0</v>
      </c>
      <c r="AC69" s="127">
        <v>0</v>
      </c>
      <c r="AD69" s="57">
        <v>0</v>
      </c>
      <c r="AE69" s="398">
        <v>0</v>
      </c>
      <c r="AF69" s="399">
        <v>0</v>
      </c>
      <c r="AG69" s="127">
        <v>0</v>
      </c>
      <c r="AH69" s="174">
        <v>0</v>
      </c>
      <c r="AI69" s="425">
        <v>0</v>
      </c>
      <c r="AJ69" s="249">
        <v>0</v>
      </c>
      <c r="AK69" s="200">
        <v>0</v>
      </c>
      <c r="AL69" s="24">
        <v>0</v>
      </c>
      <c r="AM69" s="25">
        <v>0</v>
      </c>
      <c r="AN69" s="23">
        <v>0</v>
      </c>
      <c r="AO69" s="25">
        <v>0</v>
      </c>
      <c r="AP69" s="25">
        <v>0</v>
      </c>
    </row>
    <row r="70" spans="1:42" ht="15.95" hidden="1" customHeight="1" outlineLevel="1" thickBot="1" x14ac:dyDescent="0.3">
      <c r="A70" s="696"/>
      <c r="B70" s="698"/>
      <c r="C70" s="608"/>
      <c r="D70" s="620"/>
      <c r="E70" s="626"/>
      <c r="F70" s="617"/>
      <c r="G70" s="16" t="s">
        <v>17</v>
      </c>
      <c r="H70" s="61"/>
      <c r="I70" s="319">
        <v>10</v>
      </c>
      <c r="J70" s="42"/>
      <c r="K70" s="41"/>
      <c r="L70" s="502">
        <v>0</v>
      </c>
      <c r="M70" s="495">
        <v>0</v>
      </c>
      <c r="N70" s="495">
        <v>0</v>
      </c>
      <c r="O70" s="495">
        <v>15</v>
      </c>
      <c r="P70" s="495">
        <v>0</v>
      </c>
      <c r="Q70" s="436">
        <v>15</v>
      </c>
      <c r="R70" s="292">
        <v>15</v>
      </c>
      <c r="S70" s="292">
        <v>0</v>
      </c>
      <c r="T70" s="295">
        <v>0</v>
      </c>
      <c r="U70" s="16">
        <v>12</v>
      </c>
      <c r="V70" s="283">
        <v>3</v>
      </c>
      <c r="W70" s="80">
        <v>0</v>
      </c>
      <c r="X70" s="16">
        <v>0</v>
      </c>
      <c r="Y70" s="154">
        <v>5</v>
      </c>
      <c r="Z70" s="16">
        <v>6</v>
      </c>
      <c r="AA70" s="80">
        <v>13</v>
      </c>
      <c r="AB70" s="16">
        <v>3</v>
      </c>
      <c r="AC70" s="80">
        <v>5</v>
      </c>
      <c r="AD70" s="16">
        <v>0</v>
      </c>
      <c r="AE70" s="400">
        <v>37.9</v>
      </c>
      <c r="AF70" s="401">
        <v>15</v>
      </c>
      <c r="AG70" s="80">
        <v>50</v>
      </c>
      <c r="AH70" s="175">
        <v>160</v>
      </c>
      <c r="AI70" s="426">
        <v>105.7</v>
      </c>
      <c r="AJ70" s="249">
        <v>0</v>
      </c>
      <c r="AK70" s="367">
        <v>0</v>
      </c>
      <c r="AL70" s="257">
        <v>0</v>
      </c>
      <c r="AM70" s="62">
        <v>0</v>
      </c>
      <c r="AN70" s="202">
        <v>0</v>
      </c>
      <c r="AO70" s="62">
        <v>0</v>
      </c>
      <c r="AP70" s="62">
        <v>0</v>
      </c>
    </row>
    <row r="71" spans="1:42" ht="15.95" hidden="1" customHeight="1" outlineLevel="1" thickBot="1" x14ac:dyDescent="0.3">
      <c r="A71" s="696"/>
      <c r="B71" s="698"/>
      <c r="C71" s="609"/>
      <c r="D71" s="621"/>
      <c r="E71" s="627"/>
      <c r="F71" s="618"/>
      <c r="G71" s="18" t="s">
        <v>18</v>
      </c>
      <c r="H71" s="21"/>
      <c r="I71" s="19">
        <v>10</v>
      </c>
      <c r="J71" s="20"/>
      <c r="K71" s="44"/>
      <c r="L71" s="497">
        <v>0</v>
      </c>
      <c r="M71" s="497">
        <v>0</v>
      </c>
      <c r="N71" s="497">
        <v>0</v>
      </c>
      <c r="O71" s="497">
        <v>15</v>
      </c>
      <c r="P71" s="497">
        <v>0</v>
      </c>
      <c r="Q71" s="18">
        <v>15</v>
      </c>
      <c r="R71" s="443">
        <v>15</v>
      </c>
      <c r="S71" s="443">
        <v>0</v>
      </c>
      <c r="T71" s="18">
        <v>0</v>
      </c>
      <c r="U71" s="18">
        <v>12</v>
      </c>
      <c r="V71" s="18">
        <v>3</v>
      </c>
      <c r="W71" s="18">
        <v>0</v>
      </c>
      <c r="X71" s="18">
        <v>0</v>
      </c>
      <c r="Y71" s="18">
        <v>5</v>
      </c>
      <c r="Z71" s="18">
        <v>6</v>
      </c>
      <c r="AA71" s="18">
        <v>13</v>
      </c>
      <c r="AB71" s="18">
        <v>3</v>
      </c>
      <c r="AC71" s="18">
        <v>5</v>
      </c>
      <c r="AD71" s="18">
        <v>0</v>
      </c>
      <c r="AE71" s="394"/>
      <c r="AF71" s="389"/>
      <c r="AG71" s="18"/>
      <c r="AH71" s="21"/>
      <c r="AI71" s="413"/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</row>
    <row r="72" spans="1:42" ht="15.95" hidden="1" customHeight="1" outlineLevel="1" thickBot="1" x14ac:dyDescent="0.3">
      <c r="A72" s="696"/>
      <c r="B72" s="698"/>
      <c r="C72" s="607">
        <v>23</v>
      </c>
      <c r="D72" s="619" t="s">
        <v>214</v>
      </c>
      <c r="E72" s="643"/>
      <c r="F72" s="622" t="s">
        <v>192</v>
      </c>
      <c r="G72" s="11" t="s">
        <v>16</v>
      </c>
      <c r="H72" s="26"/>
      <c r="I72" s="329"/>
      <c r="J72" s="89"/>
      <c r="K72" s="88"/>
      <c r="L72" s="495">
        <v>0</v>
      </c>
      <c r="M72" s="495">
        <v>0</v>
      </c>
      <c r="N72" s="495">
        <v>0</v>
      </c>
      <c r="O72" s="495">
        <v>0</v>
      </c>
      <c r="P72" s="570">
        <v>0</v>
      </c>
      <c r="Q72" s="441">
        <v>0</v>
      </c>
      <c r="R72" s="568">
        <v>0</v>
      </c>
      <c r="S72" s="568">
        <v>0</v>
      </c>
      <c r="T72" s="442">
        <v>0</v>
      </c>
      <c r="U72" s="58">
        <v>0</v>
      </c>
      <c r="V72" s="284">
        <v>0</v>
      </c>
      <c r="W72" s="60">
        <v>0</v>
      </c>
      <c r="X72" s="58">
        <v>0</v>
      </c>
      <c r="Y72" s="245">
        <v>0</v>
      </c>
      <c r="Z72" s="58">
        <v>0</v>
      </c>
      <c r="AA72" s="60">
        <v>0</v>
      </c>
      <c r="AB72" s="58">
        <v>0</v>
      </c>
      <c r="AC72" s="60">
        <v>0</v>
      </c>
      <c r="AD72" s="58">
        <v>0</v>
      </c>
      <c r="AE72" s="395">
        <v>0</v>
      </c>
      <c r="AF72" s="385">
        <v>0</v>
      </c>
      <c r="AG72" s="68">
        <v>0</v>
      </c>
      <c r="AH72" s="69">
        <v>0</v>
      </c>
      <c r="AI72" s="423">
        <v>0</v>
      </c>
      <c r="AJ72" s="249">
        <v>0</v>
      </c>
      <c r="AK72" s="200">
        <v>0</v>
      </c>
      <c r="AL72" s="24">
        <v>0</v>
      </c>
      <c r="AM72" s="25">
        <v>0</v>
      </c>
      <c r="AN72" s="23">
        <v>0</v>
      </c>
      <c r="AO72" s="25">
        <v>0</v>
      </c>
      <c r="AP72" s="25">
        <v>0</v>
      </c>
    </row>
    <row r="73" spans="1:42" ht="15.95" hidden="1" customHeight="1" outlineLevel="1" thickBot="1" x14ac:dyDescent="0.3">
      <c r="A73" s="696"/>
      <c r="B73" s="698"/>
      <c r="C73" s="608"/>
      <c r="D73" s="620"/>
      <c r="E73" s="644"/>
      <c r="F73" s="623"/>
      <c r="G73" s="16" t="s">
        <v>17</v>
      </c>
      <c r="H73" s="61"/>
      <c r="I73" s="319">
        <v>10</v>
      </c>
      <c r="J73" s="42"/>
      <c r="K73" s="41"/>
      <c r="L73" s="502">
        <v>0</v>
      </c>
      <c r="M73" s="495">
        <v>0</v>
      </c>
      <c r="N73" s="495">
        <v>0</v>
      </c>
      <c r="O73" s="495">
        <v>2</v>
      </c>
      <c r="P73" s="570">
        <v>0</v>
      </c>
      <c r="Q73" s="441">
        <v>2</v>
      </c>
      <c r="R73" s="568">
        <v>0</v>
      </c>
      <c r="S73" s="568">
        <v>0</v>
      </c>
      <c r="T73" s="567">
        <v>0</v>
      </c>
      <c r="U73" s="16">
        <v>1</v>
      </c>
      <c r="V73" s="283">
        <v>1</v>
      </c>
      <c r="W73" s="80">
        <v>0</v>
      </c>
      <c r="X73" s="16">
        <v>0</v>
      </c>
      <c r="Y73" s="154">
        <v>1</v>
      </c>
      <c r="Z73" s="16">
        <v>0</v>
      </c>
      <c r="AA73" s="80">
        <v>0</v>
      </c>
      <c r="AB73" s="16">
        <v>2</v>
      </c>
      <c r="AC73" s="80">
        <v>1</v>
      </c>
      <c r="AD73" s="16">
        <v>0</v>
      </c>
      <c r="AE73" s="396">
        <v>46</v>
      </c>
      <c r="AF73" s="397">
        <v>14</v>
      </c>
      <c r="AG73" s="75">
        <v>25</v>
      </c>
      <c r="AH73" s="76">
        <v>125</v>
      </c>
      <c r="AI73" s="424">
        <v>75</v>
      </c>
      <c r="AJ73" s="249">
        <v>3</v>
      </c>
      <c r="AK73" s="367">
        <v>0</v>
      </c>
      <c r="AL73" s="270">
        <v>0</v>
      </c>
      <c r="AM73" s="62">
        <v>0</v>
      </c>
      <c r="AN73" s="202">
        <v>1</v>
      </c>
      <c r="AO73" s="62">
        <v>0</v>
      </c>
      <c r="AP73" s="62">
        <v>2</v>
      </c>
    </row>
    <row r="74" spans="1:42" ht="15.95" hidden="1" customHeight="1" outlineLevel="1" thickBot="1" x14ac:dyDescent="0.3">
      <c r="A74" s="696"/>
      <c r="B74" s="698"/>
      <c r="C74" s="609"/>
      <c r="D74" s="621"/>
      <c r="E74" s="645"/>
      <c r="F74" s="624"/>
      <c r="G74" s="18" t="s">
        <v>18</v>
      </c>
      <c r="H74" s="21"/>
      <c r="I74" s="19">
        <v>10</v>
      </c>
      <c r="J74" s="20"/>
      <c r="K74" s="44"/>
      <c r="L74" s="497">
        <v>0</v>
      </c>
      <c r="M74" s="497">
        <v>0</v>
      </c>
      <c r="N74" s="497">
        <v>0</v>
      </c>
      <c r="O74" s="497">
        <v>2</v>
      </c>
      <c r="P74" s="497">
        <v>0</v>
      </c>
      <c r="Q74" s="18">
        <v>2</v>
      </c>
      <c r="R74" s="535">
        <v>0</v>
      </c>
      <c r="S74" s="535">
        <v>0</v>
      </c>
      <c r="T74" s="443">
        <v>0</v>
      </c>
      <c r="U74" s="18">
        <v>1</v>
      </c>
      <c r="V74" s="18">
        <v>1</v>
      </c>
      <c r="W74" s="18">
        <v>0</v>
      </c>
      <c r="X74" s="18">
        <v>0</v>
      </c>
      <c r="Y74" s="18">
        <v>1</v>
      </c>
      <c r="Z74" s="18">
        <v>0</v>
      </c>
      <c r="AA74" s="18">
        <v>0</v>
      </c>
      <c r="AB74" s="18">
        <v>2</v>
      </c>
      <c r="AC74" s="18">
        <v>1</v>
      </c>
      <c r="AD74" s="18">
        <v>0</v>
      </c>
      <c r="AE74" s="394"/>
      <c r="AF74" s="389"/>
      <c r="AG74" s="18"/>
      <c r="AH74" s="21"/>
      <c r="AI74" s="413"/>
      <c r="AJ74" s="18">
        <v>3</v>
      </c>
      <c r="AK74" s="18">
        <v>0</v>
      </c>
      <c r="AL74" s="18">
        <v>0</v>
      </c>
      <c r="AM74" s="18">
        <v>0</v>
      </c>
      <c r="AN74" s="18">
        <v>1</v>
      </c>
      <c r="AO74" s="18">
        <v>0</v>
      </c>
      <c r="AP74" s="18">
        <v>2</v>
      </c>
    </row>
    <row r="75" spans="1:42" ht="15.95" customHeight="1" collapsed="1" thickBot="1" x14ac:dyDescent="0.3">
      <c r="A75" s="696"/>
      <c r="B75" s="698"/>
      <c r="C75" s="694" t="s">
        <v>130</v>
      </c>
      <c r="D75" s="695"/>
      <c r="E75" s="634" t="s">
        <v>320</v>
      </c>
      <c r="F75" s="640"/>
      <c r="G75" s="64" t="s">
        <v>16</v>
      </c>
      <c r="H75" s="27"/>
      <c r="I75" s="235">
        <v>19</v>
      </c>
      <c r="J75" s="33"/>
      <c r="K75" s="94"/>
      <c r="L75" s="497">
        <v>0</v>
      </c>
      <c r="M75" s="497">
        <v>0</v>
      </c>
      <c r="N75" s="497">
        <v>0</v>
      </c>
      <c r="O75" s="497">
        <v>22</v>
      </c>
      <c r="P75" s="570">
        <v>0</v>
      </c>
      <c r="Q75" s="441">
        <v>22</v>
      </c>
      <c r="R75" s="445">
        <v>11</v>
      </c>
      <c r="S75" s="445">
        <v>0</v>
      </c>
      <c r="T75" s="568">
        <v>0</v>
      </c>
      <c r="U75" s="600">
        <v>17</v>
      </c>
      <c r="V75" s="536">
        <v>5</v>
      </c>
      <c r="W75" s="536">
        <v>0</v>
      </c>
      <c r="X75" s="536">
        <v>0</v>
      </c>
      <c r="Y75" s="245">
        <v>6</v>
      </c>
      <c r="Z75" s="536">
        <v>2</v>
      </c>
      <c r="AA75" s="536">
        <v>11</v>
      </c>
      <c r="AB75" s="536">
        <v>2</v>
      </c>
      <c r="AC75" s="536">
        <v>5</v>
      </c>
      <c r="AD75" s="536">
        <v>0</v>
      </c>
      <c r="AE75" s="403">
        <v>42.5</v>
      </c>
      <c r="AF75" s="403">
        <v>18</v>
      </c>
      <c r="AG75" s="37"/>
      <c r="AH75" s="37"/>
      <c r="AI75" s="403">
        <v>9.1</v>
      </c>
      <c r="AJ75" s="18">
        <v>1</v>
      </c>
      <c r="AK75" s="536">
        <v>0</v>
      </c>
      <c r="AL75" s="536">
        <v>0</v>
      </c>
      <c r="AM75" s="536">
        <v>0</v>
      </c>
      <c r="AN75" s="536">
        <v>0</v>
      </c>
      <c r="AO75" s="536">
        <v>0</v>
      </c>
      <c r="AP75" s="545">
        <v>0</v>
      </c>
    </row>
    <row r="76" spans="1:42" ht="18" customHeight="1" thickBot="1" x14ac:dyDescent="0.3">
      <c r="A76" s="696"/>
      <c r="B76" s="698"/>
      <c r="C76" s="660"/>
      <c r="D76" s="661"/>
      <c r="E76" s="635"/>
      <c r="F76" s="641"/>
      <c r="G76" s="56" t="s">
        <v>17</v>
      </c>
      <c r="H76" s="79"/>
      <c r="I76" s="235">
        <v>130</v>
      </c>
      <c r="J76" s="33"/>
      <c r="K76" s="94"/>
      <c r="L76" s="497">
        <v>0</v>
      </c>
      <c r="M76" s="497">
        <v>0</v>
      </c>
      <c r="N76" s="497">
        <v>0</v>
      </c>
      <c r="O76" s="497">
        <v>177</v>
      </c>
      <c r="P76" s="570">
        <v>0</v>
      </c>
      <c r="Q76" s="441">
        <v>177</v>
      </c>
      <c r="R76" s="445">
        <v>106</v>
      </c>
      <c r="S76" s="445">
        <v>0</v>
      </c>
      <c r="T76" s="568">
        <v>6</v>
      </c>
      <c r="U76" s="600">
        <v>153</v>
      </c>
      <c r="V76" s="536">
        <v>24</v>
      </c>
      <c r="W76" s="536">
        <v>0</v>
      </c>
      <c r="X76" s="536">
        <v>0</v>
      </c>
      <c r="Y76" s="245">
        <v>62</v>
      </c>
      <c r="Z76" s="536">
        <v>22</v>
      </c>
      <c r="AA76" s="536">
        <v>106</v>
      </c>
      <c r="AB76" s="536">
        <v>32</v>
      </c>
      <c r="AC76" s="536">
        <v>47</v>
      </c>
      <c r="AD76" s="536">
        <v>1</v>
      </c>
      <c r="AE76" s="403">
        <v>39.651412429378531</v>
      </c>
      <c r="AF76" s="403">
        <v>17.007344632768362</v>
      </c>
      <c r="AG76" s="37"/>
      <c r="AH76" s="37"/>
      <c r="AI76" s="403">
        <v>89.760451977401132</v>
      </c>
      <c r="AJ76" s="18">
        <v>36</v>
      </c>
      <c r="AK76" s="536">
        <v>0</v>
      </c>
      <c r="AL76" s="536">
        <v>0</v>
      </c>
      <c r="AM76" s="536">
        <v>0</v>
      </c>
      <c r="AN76" s="536">
        <v>2</v>
      </c>
      <c r="AO76" s="536">
        <v>0</v>
      </c>
      <c r="AP76" s="545">
        <v>15</v>
      </c>
    </row>
    <row r="77" spans="1:42" ht="18" customHeight="1" thickBot="1" x14ac:dyDescent="0.3">
      <c r="A77" s="697"/>
      <c r="B77" s="700"/>
      <c r="C77" s="662"/>
      <c r="D77" s="663"/>
      <c r="E77" s="636"/>
      <c r="F77" s="642"/>
      <c r="G77" s="163" t="s">
        <v>18</v>
      </c>
      <c r="H77" s="164"/>
      <c r="I77" s="166">
        <v>149</v>
      </c>
      <c r="J77" s="165"/>
      <c r="K77" s="167"/>
      <c r="L77" s="163">
        <v>0</v>
      </c>
      <c r="M77" s="163">
        <v>0</v>
      </c>
      <c r="N77" s="163">
        <v>0</v>
      </c>
      <c r="O77" s="163">
        <v>199</v>
      </c>
      <c r="P77" s="163">
        <v>0</v>
      </c>
      <c r="Q77" s="163">
        <v>199</v>
      </c>
      <c r="R77" s="444">
        <v>117</v>
      </c>
      <c r="S77" s="444">
        <v>0</v>
      </c>
      <c r="T77" s="444">
        <v>6</v>
      </c>
      <c r="U77" s="213">
        <v>170</v>
      </c>
      <c r="V77" s="213">
        <v>29</v>
      </c>
      <c r="W77" s="213">
        <v>0</v>
      </c>
      <c r="X77" s="213">
        <v>0</v>
      </c>
      <c r="Y77" s="213">
        <v>68</v>
      </c>
      <c r="Z77" s="213">
        <v>24</v>
      </c>
      <c r="AA77" s="213">
        <v>117</v>
      </c>
      <c r="AB77" s="213">
        <v>34</v>
      </c>
      <c r="AC77" s="213">
        <v>52</v>
      </c>
      <c r="AD77" s="213">
        <v>1</v>
      </c>
      <c r="AE77" s="165"/>
      <c r="AF77" s="165"/>
      <c r="AG77" s="165"/>
      <c r="AH77" s="166"/>
      <c r="AI77" s="412"/>
      <c r="AJ77" s="213">
        <v>37</v>
      </c>
      <c r="AK77" s="213">
        <v>0</v>
      </c>
      <c r="AL77" s="213">
        <v>0</v>
      </c>
      <c r="AM77" s="213">
        <v>0</v>
      </c>
      <c r="AN77" s="213">
        <v>2</v>
      </c>
      <c r="AO77" s="213">
        <v>0</v>
      </c>
      <c r="AP77" s="213">
        <v>15</v>
      </c>
    </row>
    <row r="78" spans="1:42" ht="15.95" hidden="1" customHeight="1" outlineLevel="1" thickBot="1" x14ac:dyDescent="0.3">
      <c r="A78" s="696">
        <v>3</v>
      </c>
      <c r="B78" s="698" t="s">
        <v>170</v>
      </c>
      <c r="C78" s="673">
        <v>24</v>
      </c>
      <c r="D78" s="610" t="s">
        <v>27</v>
      </c>
      <c r="E78" s="625"/>
      <c r="F78" s="622" t="s">
        <v>189</v>
      </c>
      <c r="G78" s="83" t="s">
        <v>16</v>
      </c>
      <c r="H78" s="84"/>
      <c r="I78" s="328">
        <v>58</v>
      </c>
      <c r="J78" s="51">
        <v>70</v>
      </c>
      <c r="K78" s="140"/>
      <c r="L78" s="503">
        <v>31</v>
      </c>
      <c r="M78" s="503">
        <v>0</v>
      </c>
      <c r="N78" s="503">
        <v>0</v>
      </c>
      <c r="O78" s="503">
        <v>40</v>
      </c>
      <c r="P78" s="505">
        <v>0</v>
      </c>
      <c r="Q78" s="436">
        <v>71</v>
      </c>
      <c r="R78" s="297">
        <v>14</v>
      </c>
      <c r="S78" s="297">
        <v>37</v>
      </c>
      <c r="T78" s="298">
        <v>0</v>
      </c>
      <c r="U78" s="25">
        <v>51</v>
      </c>
      <c r="V78" s="242">
        <v>20</v>
      </c>
      <c r="W78" s="148">
        <v>0</v>
      </c>
      <c r="X78" s="13">
        <v>0</v>
      </c>
      <c r="Y78" s="156">
        <v>30</v>
      </c>
      <c r="Z78" s="13">
        <v>13</v>
      </c>
      <c r="AA78" s="148">
        <v>23</v>
      </c>
      <c r="AB78" s="13">
        <v>7</v>
      </c>
      <c r="AC78" s="148">
        <v>29</v>
      </c>
      <c r="AD78" s="13">
        <v>1</v>
      </c>
      <c r="AE78" s="404">
        <v>42</v>
      </c>
      <c r="AF78" s="405">
        <v>21</v>
      </c>
      <c r="AG78" s="155">
        <v>4</v>
      </c>
      <c r="AH78" s="176">
        <v>16</v>
      </c>
      <c r="AI78" s="427">
        <v>11.126760563380282</v>
      </c>
      <c r="AJ78" s="18">
        <v>0</v>
      </c>
      <c r="AK78" s="200">
        <v>0</v>
      </c>
      <c r="AL78" s="24">
        <v>0</v>
      </c>
      <c r="AM78" s="25">
        <v>0</v>
      </c>
      <c r="AN78" s="274">
        <v>0</v>
      </c>
      <c r="AO78" s="25">
        <v>0</v>
      </c>
      <c r="AP78" s="25">
        <v>0</v>
      </c>
    </row>
    <row r="79" spans="1:42" ht="15.95" hidden="1" customHeight="1" outlineLevel="1" thickBot="1" x14ac:dyDescent="0.3">
      <c r="A79" s="696"/>
      <c r="B79" s="698"/>
      <c r="C79" s="608"/>
      <c r="D79" s="611"/>
      <c r="E79" s="626"/>
      <c r="F79" s="623"/>
      <c r="G79" s="98" t="s">
        <v>232</v>
      </c>
      <c r="H79" s="106"/>
      <c r="I79" s="330"/>
      <c r="J79" s="100"/>
      <c r="K79" s="141">
        <v>100</v>
      </c>
      <c r="L79" s="503">
        <v>131</v>
      </c>
      <c r="M79" s="503"/>
      <c r="N79" s="503"/>
      <c r="O79" s="503"/>
      <c r="P79" s="505"/>
      <c r="Q79" s="436">
        <v>131</v>
      </c>
      <c r="R79" s="297">
        <v>0</v>
      </c>
      <c r="S79" s="297">
        <v>0</v>
      </c>
      <c r="T79" s="298">
        <v>0</v>
      </c>
      <c r="U79" s="25">
        <v>113</v>
      </c>
      <c r="V79" s="242">
        <v>18</v>
      </c>
      <c r="W79" s="148">
        <v>0</v>
      </c>
      <c r="X79" s="13">
        <v>0</v>
      </c>
      <c r="Y79" s="156">
        <v>47</v>
      </c>
      <c r="Z79" s="13">
        <v>13</v>
      </c>
      <c r="AA79" s="148">
        <v>14</v>
      </c>
      <c r="AB79" s="13">
        <v>11</v>
      </c>
      <c r="AC79" s="148">
        <v>45</v>
      </c>
      <c r="AD79" s="13">
        <v>2</v>
      </c>
      <c r="AE79" s="404">
        <v>42</v>
      </c>
      <c r="AF79" s="405">
        <v>21</v>
      </c>
      <c r="AG79" s="155">
        <v>10</v>
      </c>
      <c r="AH79" s="176">
        <v>130</v>
      </c>
      <c r="AI79" s="427">
        <v>70</v>
      </c>
      <c r="AJ79" s="18">
        <v>7</v>
      </c>
      <c r="AK79" s="201">
        <v>0</v>
      </c>
      <c r="AL79" s="71">
        <v>0</v>
      </c>
      <c r="AM79" s="62">
        <v>1</v>
      </c>
      <c r="AN79" s="275">
        <v>1</v>
      </c>
      <c r="AO79" s="62">
        <v>0</v>
      </c>
      <c r="AP79" s="62">
        <v>5</v>
      </c>
    </row>
    <row r="80" spans="1:42" ht="15.95" hidden="1" customHeight="1" outlineLevel="1" thickBot="1" x14ac:dyDescent="0.3">
      <c r="A80" s="696"/>
      <c r="B80" s="698"/>
      <c r="C80" s="608"/>
      <c r="D80" s="611"/>
      <c r="E80" s="626"/>
      <c r="F80" s="623"/>
      <c r="G80" s="40" t="s">
        <v>231</v>
      </c>
      <c r="H80" s="82"/>
      <c r="I80" s="323">
        <v>320</v>
      </c>
      <c r="J80" s="50">
        <v>255</v>
      </c>
      <c r="K80" s="138"/>
      <c r="L80" s="503">
        <v>46</v>
      </c>
      <c r="M80" s="503">
        <v>0</v>
      </c>
      <c r="N80" s="503">
        <v>0</v>
      </c>
      <c r="O80" s="503">
        <v>239</v>
      </c>
      <c r="P80" s="505">
        <v>0</v>
      </c>
      <c r="Q80" s="436">
        <v>285</v>
      </c>
      <c r="R80" s="297">
        <v>86</v>
      </c>
      <c r="S80" s="297">
        <v>0</v>
      </c>
      <c r="T80" s="298">
        <v>18</v>
      </c>
      <c r="U80" s="25">
        <v>225</v>
      </c>
      <c r="V80" s="242">
        <v>60</v>
      </c>
      <c r="W80" s="148">
        <v>0</v>
      </c>
      <c r="X80" s="13">
        <v>0</v>
      </c>
      <c r="Y80" s="156">
        <v>141</v>
      </c>
      <c r="Z80" s="13">
        <v>47</v>
      </c>
      <c r="AA80" s="148">
        <v>91</v>
      </c>
      <c r="AB80" s="13">
        <v>55</v>
      </c>
      <c r="AC80" s="148">
        <v>133</v>
      </c>
      <c r="AD80" s="13">
        <v>8</v>
      </c>
      <c r="AE80" s="432">
        <v>42.161403508771933</v>
      </c>
      <c r="AF80" s="593">
        <v>20.161403508771929</v>
      </c>
      <c r="AG80" s="155">
        <v>10</v>
      </c>
      <c r="AH80" s="176">
        <v>140</v>
      </c>
      <c r="AI80" s="427">
        <v>80.807017543859644</v>
      </c>
      <c r="AJ80" s="18">
        <v>22</v>
      </c>
      <c r="AK80" s="369">
        <v>0</v>
      </c>
      <c r="AL80" s="271">
        <v>1</v>
      </c>
      <c r="AM80" s="256">
        <v>2</v>
      </c>
      <c r="AN80" s="267">
        <v>1</v>
      </c>
      <c r="AO80" s="264">
        <v>0</v>
      </c>
      <c r="AP80" s="264">
        <v>18</v>
      </c>
    </row>
    <row r="81" spans="1:42" ht="18.75" hidden="1" customHeight="1" outlineLevel="1" thickBot="1" x14ac:dyDescent="0.3">
      <c r="A81" s="696"/>
      <c r="B81" s="698"/>
      <c r="C81" s="609"/>
      <c r="D81" s="612"/>
      <c r="E81" s="627"/>
      <c r="F81" s="624"/>
      <c r="G81" s="18" t="s">
        <v>18</v>
      </c>
      <c r="H81" s="21"/>
      <c r="I81" s="19">
        <v>378</v>
      </c>
      <c r="J81" s="20"/>
      <c r="K81" s="44">
        <v>100</v>
      </c>
      <c r="L81" s="497">
        <v>248</v>
      </c>
      <c r="M81" s="497">
        <v>0</v>
      </c>
      <c r="N81" s="497">
        <v>0</v>
      </c>
      <c r="O81" s="497">
        <v>239</v>
      </c>
      <c r="P81" s="497">
        <v>0</v>
      </c>
      <c r="Q81" s="45">
        <v>487</v>
      </c>
      <c r="R81" s="45">
        <v>100</v>
      </c>
      <c r="S81" s="45">
        <v>37</v>
      </c>
      <c r="T81" s="45">
        <v>18</v>
      </c>
      <c r="U81" s="45">
        <v>389</v>
      </c>
      <c r="V81" s="45">
        <v>98</v>
      </c>
      <c r="W81" s="45">
        <v>0</v>
      </c>
      <c r="X81" s="45">
        <v>0</v>
      </c>
      <c r="Y81" s="45">
        <v>218</v>
      </c>
      <c r="Z81" s="45">
        <v>73</v>
      </c>
      <c r="AA81" s="45">
        <v>128</v>
      </c>
      <c r="AB81" s="45">
        <v>73</v>
      </c>
      <c r="AC81" s="45">
        <v>207</v>
      </c>
      <c r="AD81" s="45">
        <v>11</v>
      </c>
      <c r="AE81" s="394"/>
      <c r="AF81" s="389"/>
      <c r="AG81" s="18"/>
      <c r="AH81" s="21"/>
      <c r="AI81" s="413"/>
      <c r="AJ81" s="45">
        <v>29</v>
      </c>
      <c r="AK81" s="45">
        <v>0</v>
      </c>
      <c r="AL81" s="45">
        <v>1</v>
      </c>
      <c r="AM81" s="45">
        <v>3</v>
      </c>
      <c r="AN81" s="45">
        <v>2</v>
      </c>
      <c r="AO81" s="45">
        <v>0</v>
      </c>
      <c r="AP81" s="45">
        <v>23</v>
      </c>
    </row>
    <row r="82" spans="1:42" ht="15.95" hidden="1" customHeight="1" outlineLevel="1" thickBot="1" x14ac:dyDescent="0.3">
      <c r="A82" s="696"/>
      <c r="B82" s="698"/>
      <c r="C82" s="673">
        <v>25</v>
      </c>
      <c r="D82" s="610" t="s">
        <v>376</v>
      </c>
      <c r="E82" s="613"/>
      <c r="F82" s="622" t="s">
        <v>192</v>
      </c>
      <c r="G82" s="83" t="s">
        <v>16</v>
      </c>
      <c r="H82" s="84"/>
      <c r="I82" s="328"/>
      <c r="J82" s="51"/>
      <c r="K82" s="140"/>
      <c r="L82" s="503">
        <v>0</v>
      </c>
      <c r="M82" s="503">
        <v>0</v>
      </c>
      <c r="N82" s="503">
        <v>0</v>
      </c>
      <c r="O82" s="503">
        <v>0</v>
      </c>
      <c r="P82" s="503">
        <v>0</v>
      </c>
      <c r="Q82" s="436">
        <v>0</v>
      </c>
      <c r="R82" s="297">
        <v>0</v>
      </c>
      <c r="S82" s="297">
        <v>0</v>
      </c>
      <c r="T82" s="298">
        <v>0</v>
      </c>
      <c r="U82" s="25">
        <v>0</v>
      </c>
      <c r="V82" s="242">
        <v>0</v>
      </c>
      <c r="W82" s="148">
        <v>0</v>
      </c>
      <c r="X82" s="13">
        <v>0</v>
      </c>
      <c r="Y82" s="156">
        <v>0</v>
      </c>
      <c r="Z82" s="13">
        <v>0</v>
      </c>
      <c r="AA82" s="148">
        <v>0</v>
      </c>
      <c r="AB82" s="13">
        <v>0</v>
      </c>
      <c r="AC82" s="148">
        <v>0</v>
      </c>
      <c r="AD82" s="13">
        <v>0</v>
      </c>
      <c r="AE82" s="398">
        <v>0</v>
      </c>
      <c r="AF82" s="399">
        <v>0</v>
      </c>
      <c r="AG82" s="127">
        <v>0</v>
      </c>
      <c r="AH82" s="57">
        <v>0</v>
      </c>
      <c r="AI82" s="425">
        <v>0</v>
      </c>
      <c r="AJ82" s="249">
        <v>0</v>
      </c>
      <c r="AK82" s="200">
        <v>0</v>
      </c>
      <c r="AL82" s="24">
        <v>0</v>
      </c>
      <c r="AM82" s="25">
        <v>0</v>
      </c>
      <c r="AN82" s="23">
        <v>0</v>
      </c>
      <c r="AO82" s="25">
        <v>0</v>
      </c>
      <c r="AP82" s="25">
        <v>0</v>
      </c>
    </row>
    <row r="83" spans="1:42" ht="15.95" hidden="1" customHeight="1" outlineLevel="1" thickBot="1" x14ac:dyDescent="0.3">
      <c r="A83" s="696"/>
      <c r="B83" s="698"/>
      <c r="C83" s="608"/>
      <c r="D83" s="611"/>
      <c r="E83" s="614"/>
      <c r="F83" s="623"/>
      <c r="G83" s="40" t="s">
        <v>17</v>
      </c>
      <c r="H83" s="82"/>
      <c r="I83" s="323">
        <v>10</v>
      </c>
      <c r="J83" s="50">
        <v>10</v>
      </c>
      <c r="K83" s="138"/>
      <c r="L83" s="496">
        <v>0</v>
      </c>
      <c r="M83" s="503">
        <v>0</v>
      </c>
      <c r="N83" s="503">
        <v>0</v>
      </c>
      <c r="O83" s="503">
        <v>15</v>
      </c>
      <c r="P83" s="503">
        <v>0</v>
      </c>
      <c r="Q83" s="436">
        <v>15</v>
      </c>
      <c r="R83" s="297">
        <v>0</v>
      </c>
      <c r="S83" s="297">
        <v>0</v>
      </c>
      <c r="T83" s="291">
        <v>0</v>
      </c>
      <c r="U83" s="62">
        <v>13</v>
      </c>
      <c r="V83" s="243">
        <v>2</v>
      </c>
      <c r="W83" s="73">
        <v>0</v>
      </c>
      <c r="X83" s="72">
        <v>0</v>
      </c>
      <c r="Y83" s="74">
        <v>15</v>
      </c>
      <c r="Z83" s="72">
        <v>2</v>
      </c>
      <c r="AA83" s="73">
        <v>15</v>
      </c>
      <c r="AB83" s="72">
        <v>15</v>
      </c>
      <c r="AC83" s="73">
        <v>14</v>
      </c>
      <c r="AD83" s="72">
        <v>1</v>
      </c>
      <c r="AE83" s="400">
        <v>44</v>
      </c>
      <c r="AF83" s="401">
        <v>25</v>
      </c>
      <c r="AG83" s="80">
        <v>15</v>
      </c>
      <c r="AH83" s="16">
        <v>135</v>
      </c>
      <c r="AI83" s="426">
        <v>80</v>
      </c>
      <c r="AJ83" s="249">
        <v>1</v>
      </c>
      <c r="AK83" s="367">
        <v>0</v>
      </c>
      <c r="AL83" s="257">
        <v>0</v>
      </c>
      <c r="AM83" s="62">
        <v>0</v>
      </c>
      <c r="AN83" s="202">
        <v>0</v>
      </c>
      <c r="AO83" s="62">
        <v>0</v>
      </c>
      <c r="AP83" s="62">
        <v>1</v>
      </c>
    </row>
    <row r="84" spans="1:42" ht="15.95" hidden="1" customHeight="1" outlineLevel="1" thickBot="1" x14ac:dyDescent="0.3">
      <c r="A84" s="696"/>
      <c r="B84" s="698"/>
      <c r="C84" s="609"/>
      <c r="D84" s="612"/>
      <c r="E84" s="615"/>
      <c r="F84" s="624"/>
      <c r="G84" s="18" t="s">
        <v>18</v>
      </c>
      <c r="H84" s="21"/>
      <c r="I84" s="19">
        <v>10</v>
      </c>
      <c r="J84" s="20"/>
      <c r="K84" s="44"/>
      <c r="L84" s="497">
        <v>0</v>
      </c>
      <c r="M84" s="497">
        <v>0</v>
      </c>
      <c r="N84" s="497">
        <v>0</v>
      </c>
      <c r="O84" s="497">
        <v>15</v>
      </c>
      <c r="P84" s="497">
        <v>0</v>
      </c>
      <c r="Q84" s="18">
        <v>15</v>
      </c>
      <c r="R84" s="18">
        <v>0</v>
      </c>
      <c r="S84" s="18">
        <v>0</v>
      </c>
      <c r="T84" s="18">
        <v>0</v>
      </c>
      <c r="U84" s="18">
        <v>13</v>
      </c>
      <c r="V84" s="18">
        <v>2</v>
      </c>
      <c r="W84" s="18">
        <v>0</v>
      </c>
      <c r="X84" s="18">
        <v>0</v>
      </c>
      <c r="Y84" s="18">
        <v>15</v>
      </c>
      <c r="Z84" s="18">
        <v>2</v>
      </c>
      <c r="AA84" s="18">
        <v>15</v>
      </c>
      <c r="AB84" s="18">
        <v>15</v>
      </c>
      <c r="AC84" s="18">
        <v>14</v>
      </c>
      <c r="AD84" s="18">
        <v>1</v>
      </c>
      <c r="AE84" s="394"/>
      <c r="AF84" s="389"/>
      <c r="AG84" s="18"/>
      <c r="AH84" s="21"/>
      <c r="AI84" s="413"/>
      <c r="AJ84" s="18">
        <v>1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1</v>
      </c>
    </row>
    <row r="85" spans="1:42" ht="15.95" hidden="1" customHeight="1" outlineLevel="1" thickBot="1" x14ac:dyDescent="0.3">
      <c r="A85" s="696"/>
      <c r="B85" s="698"/>
      <c r="C85" s="673">
        <v>26</v>
      </c>
      <c r="D85" s="610" t="s">
        <v>377</v>
      </c>
      <c r="E85" s="613"/>
      <c r="F85" s="622" t="s">
        <v>193</v>
      </c>
      <c r="G85" s="83" t="s">
        <v>16</v>
      </c>
      <c r="H85" s="84"/>
      <c r="I85" s="328"/>
      <c r="J85" s="51"/>
      <c r="K85" s="140"/>
      <c r="L85" s="503">
        <v>18</v>
      </c>
      <c r="M85" s="503">
        <v>0</v>
      </c>
      <c r="N85" s="503">
        <v>0</v>
      </c>
      <c r="O85" s="503">
        <v>0</v>
      </c>
      <c r="P85" s="503">
        <v>0</v>
      </c>
      <c r="Q85" s="436">
        <v>18</v>
      </c>
      <c r="R85" s="297">
        <v>0</v>
      </c>
      <c r="S85" s="297">
        <v>0</v>
      </c>
      <c r="T85" s="298">
        <v>0</v>
      </c>
      <c r="U85" s="25">
        <v>15</v>
      </c>
      <c r="V85" s="242">
        <v>3</v>
      </c>
      <c r="W85" s="148">
        <v>0</v>
      </c>
      <c r="X85" s="13">
        <v>0</v>
      </c>
      <c r="Y85" s="156">
        <v>16</v>
      </c>
      <c r="Z85" s="13">
        <v>3</v>
      </c>
      <c r="AA85" s="148">
        <v>15</v>
      </c>
      <c r="AB85" s="13">
        <v>0</v>
      </c>
      <c r="AC85" s="148">
        <v>14</v>
      </c>
      <c r="AD85" s="13">
        <v>2</v>
      </c>
      <c r="AE85" s="395">
        <v>47</v>
      </c>
      <c r="AF85" s="385">
        <v>27</v>
      </c>
      <c r="AG85" s="68">
        <v>4</v>
      </c>
      <c r="AH85" s="69">
        <v>18</v>
      </c>
      <c r="AI85" s="423">
        <v>11</v>
      </c>
      <c r="AJ85" s="249">
        <v>0</v>
      </c>
      <c r="AK85" s="200">
        <v>0</v>
      </c>
      <c r="AL85" s="24">
        <v>0</v>
      </c>
      <c r="AM85" s="25">
        <v>0</v>
      </c>
      <c r="AN85" s="23">
        <v>0</v>
      </c>
      <c r="AO85" s="25">
        <v>0</v>
      </c>
      <c r="AP85" s="25">
        <v>0</v>
      </c>
    </row>
    <row r="86" spans="1:42" ht="15.95" hidden="1" customHeight="1" outlineLevel="1" thickBot="1" x14ac:dyDescent="0.3">
      <c r="A86" s="696"/>
      <c r="B86" s="698"/>
      <c r="C86" s="608"/>
      <c r="D86" s="611"/>
      <c r="E86" s="614"/>
      <c r="F86" s="623"/>
      <c r="G86" s="40" t="s">
        <v>17</v>
      </c>
      <c r="H86" s="82"/>
      <c r="I86" s="323">
        <v>300</v>
      </c>
      <c r="J86" s="50">
        <v>270</v>
      </c>
      <c r="K86" s="138"/>
      <c r="L86" s="496">
        <v>0</v>
      </c>
      <c r="M86" s="503">
        <v>18</v>
      </c>
      <c r="N86" s="503">
        <v>0</v>
      </c>
      <c r="O86" s="503">
        <v>210</v>
      </c>
      <c r="P86" s="503">
        <v>0</v>
      </c>
      <c r="Q86" s="436">
        <v>228</v>
      </c>
      <c r="R86" s="297">
        <v>3</v>
      </c>
      <c r="S86" s="297">
        <v>18</v>
      </c>
      <c r="T86" s="291">
        <v>0</v>
      </c>
      <c r="U86" s="62">
        <v>180</v>
      </c>
      <c r="V86" s="243">
        <v>48</v>
      </c>
      <c r="W86" s="73">
        <v>0</v>
      </c>
      <c r="X86" s="72">
        <v>0</v>
      </c>
      <c r="Y86" s="74">
        <v>153</v>
      </c>
      <c r="Z86" s="72">
        <v>22</v>
      </c>
      <c r="AA86" s="73">
        <v>105</v>
      </c>
      <c r="AB86" s="72">
        <v>14</v>
      </c>
      <c r="AC86" s="73">
        <v>151</v>
      </c>
      <c r="AD86" s="72">
        <v>1</v>
      </c>
      <c r="AE86" s="590">
        <v>46.921052631578945</v>
      </c>
      <c r="AF86" s="433">
        <v>27</v>
      </c>
      <c r="AG86" s="75">
        <v>25</v>
      </c>
      <c r="AH86" s="76">
        <v>225</v>
      </c>
      <c r="AI86" s="424">
        <v>91.831578947368413</v>
      </c>
      <c r="AJ86" s="249">
        <v>21</v>
      </c>
      <c r="AK86" s="367">
        <v>2</v>
      </c>
      <c r="AL86" s="257">
        <v>0</v>
      </c>
      <c r="AM86" s="62">
        <v>0</v>
      </c>
      <c r="AN86" s="202">
        <v>2</v>
      </c>
      <c r="AO86" s="62">
        <v>2</v>
      </c>
      <c r="AP86" s="62">
        <v>15</v>
      </c>
    </row>
    <row r="87" spans="1:42" ht="15.95" hidden="1" customHeight="1" outlineLevel="1" thickBot="1" x14ac:dyDescent="0.3">
      <c r="A87" s="696"/>
      <c r="B87" s="698"/>
      <c r="C87" s="609"/>
      <c r="D87" s="612"/>
      <c r="E87" s="615"/>
      <c r="F87" s="624"/>
      <c r="G87" s="18" t="s">
        <v>18</v>
      </c>
      <c r="H87" s="21"/>
      <c r="I87" s="19">
        <v>300</v>
      </c>
      <c r="J87" s="20"/>
      <c r="K87" s="44"/>
      <c r="L87" s="497">
        <v>18</v>
      </c>
      <c r="M87" s="497">
        <v>18</v>
      </c>
      <c r="N87" s="497">
        <v>0</v>
      </c>
      <c r="O87" s="497">
        <v>210</v>
      </c>
      <c r="P87" s="497">
        <v>0</v>
      </c>
      <c r="Q87" s="18">
        <v>246</v>
      </c>
      <c r="R87" s="18">
        <v>3</v>
      </c>
      <c r="S87" s="18">
        <v>18</v>
      </c>
      <c r="T87" s="18">
        <v>0</v>
      </c>
      <c r="U87" s="18">
        <v>195</v>
      </c>
      <c r="V87" s="18">
        <v>51</v>
      </c>
      <c r="W87" s="18">
        <v>0</v>
      </c>
      <c r="X87" s="18">
        <v>0</v>
      </c>
      <c r="Y87" s="18">
        <v>169</v>
      </c>
      <c r="Z87" s="18">
        <v>25</v>
      </c>
      <c r="AA87" s="18">
        <v>120</v>
      </c>
      <c r="AB87" s="18">
        <v>14</v>
      </c>
      <c r="AC87" s="18">
        <v>165</v>
      </c>
      <c r="AD87" s="18">
        <v>3</v>
      </c>
      <c r="AE87" s="394"/>
      <c r="AF87" s="389"/>
      <c r="AG87" s="18"/>
      <c r="AH87" s="21"/>
      <c r="AI87" s="413"/>
      <c r="AJ87" s="18">
        <v>21</v>
      </c>
      <c r="AK87" s="18">
        <v>2</v>
      </c>
      <c r="AL87" s="18">
        <v>0</v>
      </c>
      <c r="AM87" s="18">
        <v>0</v>
      </c>
      <c r="AN87" s="18">
        <v>2</v>
      </c>
      <c r="AO87" s="18">
        <v>2</v>
      </c>
      <c r="AP87" s="18">
        <v>15</v>
      </c>
    </row>
    <row r="88" spans="1:42" ht="18" hidden="1" customHeight="1" outlineLevel="1" thickBot="1" x14ac:dyDescent="0.3">
      <c r="A88" s="696"/>
      <c r="B88" s="698"/>
      <c r="C88" s="673">
        <v>27</v>
      </c>
      <c r="D88" s="610" t="s">
        <v>378</v>
      </c>
      <c r="E88" s="625"/>
      <c r="F88" s="622" t="s">
        <v>189</v>
      </c>
      <c r="G88" s="83" t="s">
        <v>16</v>
      </c>
      <c r="H88" s="84"/>
      <c r="I88" s="328"/>
      <c r="J88" s="51"/>
      <c r="K88" s="140"/>
      <c r="L88" s="503">
        <v>7</v>
      </c>
      <c r="M88" s="503">
        <v>0</v>
      </c>
      <c r="N88" s="503">
        <v>0</v>
      </c>
      <c r="O88" s="503">
        <v>3</v>
      </c>
      <c r="P88" s="503">
        <v>0</v>
      </c>
      <c r="Q88" s="436">
        <v>10</v>
      </c>
      <c r="R88" s="297">
        <v>0</v>
      </c>
      <c r="S88" s="297">
        <v>0</v>
      </c>
      <c r="T88" s="298">
        <v>0</v>
      </c>
      <c r="U88" s="25">
        <v>9</v>
      </c>
      <c r="V88" s="242">
        <v>1</v>
      </c>
      <c r="W88" s="148">
        <v>0</v>
      </c>
      <c r="X88" s="13">
        <v>0</v>
      </c>
      <c r="Y88" s="156">
        <v>1</v>
      </c>
      <c r="Z88" s="13">
        <v>0</v>
      </c>
      <c r="AA88" s="148">
        <v>5</v>
      </c>
      <c r="AB88" s="13">
        <v>1</v>
      </c>
      <c r="AC88" s="148">
        <v>1</v>
      </c>
      <c r="AD88" s="13">
        <v>0</v>
      </c>
      <c r="AE88" s="391">
        <v>34.970000000000006</v>
      </c>
      <c r="AF88" s="385">
        <v>10.5</v>
      </c>
      <c r="AG88" s="68">
        <v>4</v>
      </c>
      <c r="AH88" s="69">
        <v>8</v>
      </c>
      <c r="AI88" s="423">
        <v>5.4</v>
      </c>
      <c r="AJ88" s="249">
        <v>1</v>
      </c>
      <c r="AK88" s="200">
        <v>0</v>
      </c>
      <c r="AL88" s="24">
        <v>1</v>
      </c>
      <c r="AM88" s="25">
        <v>0</v>
      </c>
      <c r="AN88" s="23">
        <v>0</v>
      </c>
      <c r="AO88" s="25">
        <v>0</v>
      </c>
      <c r="AP88" s="25">
        <v>0</v>
      </c>
    </row>
    <row r="89" spans="1:42" ht="18" hidden="1" customHeight="1" outlineLevel="1" thickBot="1" x14ac:dyDescent="0.3">
      <c r="A89" s="696"/>
      <c r="B89" s="698"/>
      <c r="C89" s="608"/>
      <c r="D89" s="611"/>
      <c r="E89" s="626"/>
      <c r="F89" s="623"/>
      <c r="G89" s="40" t="s">
        <v>17</v>
      </c>
      <c r="H89" s="82"/>
      <c r="I89" s="323">
        <v>65</v>
      </c>
      <c r="J89" s="50">
        <v>65</v>
      </c>
      <c r="K89" s="138"/>
      <c r="L89" s="496">
        <v>66</v>
      </c>
      <c r="M89" s="503">
        <v>0</v>
      </c>
      <c r="N89" s="503">
        <v>0</v>
      </c>
      <c r="O89" s="503">
        <v>73</v>
      </c>
      <c r="P89" s="503">
        <v>0</v>
      </c>
      <c r="Q89" s="436">
        <v>139</v>
      </c>
      <c r="R89" s="297">
        <v>0</v>
      </c>
      <c r="S89" s="297">
        <v>0</v>
      </c>
      <c r="T89" s="291">
        <v>4</v>
      </c>
      <c r="U89" s="62">
        <v>117</v>
      </c>
      <c r="V89" s="243">
        <v>22</v>
      </c>
      <c r="W89" s="73">
        <v>0</v>
      </c>
      <c r="X89" s="72">
        <v>0</v>
      </c>
      <c r="Y89" s="74">
        <v>50</v>
      </c>
      <c r="Z89" s="72">
        <v>22</v>
      </c>
      <c r="AA89" s="73">
        <v>69</v>
      </c>
      <c r="AB89" s="72">
        <v>28</v>
      </c>
      <c r="AC89" s="73">
        <v>49</v>
      </c>
      <c r="AD89" s="72">
        <v>1</v>
      </c>
      <c r="AE89" s="391">
        <v>37.050359712230218</v>
      </c>
      <c r="AF89" s="397">
        <v>15.575539568345324</v>
      </c>
      <c r="AG89" s="75">
        <v>20</v>
      </c>
      <c r="AH89" s="76">
        <v>200</v>
      </c>
      <c r="AI89" s="424">
        <v>84.434532374100726</v>
      </c>
      <c r="AJ89" s="249">
        <v>5</v>
      </c>
      <c r="AK89" s="367">
        <v>0</v>
      </c>
      <c r="AL89" s="257">
        <v>1</v>
      </c>
      <c r="AM89" s="62">
        <v>0</v>
      </c>
      <c r="AN89" s="202">
        <v>3</v>
      </c>
      <c r="AO89" s="62">
        <v>0</v>
      </c>
      <c r="AP89" s="62">
        <v>1</v>
      </c>
    </row>
    <row r="90" spans="1:42" ht="18" hidden="1" customHeight="1" outlineLevel="1" thickBot="1" x14ac:dyDescent="0.3">
      <c r="A90" s="696"/>
      <c r="B90" s="698"/>
      <c r="C90" s="609"/>
      <c r="D90" s="612"/>
      <c r="E90" s="627"/>
      <c r="F90" s="624"/>
      <c r="G90" s="18" t="s">
        <v>18</v>
      </c>
      <c r="H90" s="21"/>
      <c r="I90" s="19">
        <v>65</v>
      </c>
      <c r="J90" s="20"/>
      <c r="K90" s="44"/>
      <c r="L90" s="497">
        <v>73</v>
      </c>
      <c r="M90" s="497">
        <v>0</v>
      </c>
      <c r="N90" s="497">
        <v>0</v>
      </c>
      <c r="O90" s="497">
        <v>76</v>
      </c>
      <c r="P90" s="497">
        <v>0</v>
      </c>
      <c r="Q90" s="18">
        <v>149</v>
      </c>
      <c r="R90" s="18">
        <v>0</v>
      </c>
      <c r="S90" s="18">
        <v>0</v>
      </c>
      <c r="T90" s="18">
        <v>4</v>
      </c>
      <c r="U90" s="18">
        <v>126</v>
      </c>
      <c r="V90" s="18">
        <v>23</v>
      </c>
      <c r="W90" s="18">
        <v>0</v>
      </c>
      <c r="X90" s="18">
        <v>0</v>
      </c>
      <c r="Y90" s="18">
        <v>51</v>
      </c>
      <c r="Z90" s="18">
        <v>22</v>
      </c>
      <c r="AA90" s="18">
        <v>74</v>
      </c>
      <c r="AB90" s="18">
        <v>29</v>
      </c>
      <c r="AC90" s="18">
        <v>50</v>
      </c>
      <c r="AD90" s="18">
        <v>1</v>
      </c>
      <c r="AE90" s="394"/>
      <c r="AF90" s="389"/>
      <c r="AG90" s="18"/>
      <c r="AH90" s="21"/>
      <c r="AI90" s="413"/>
      <c r="AJ90" s="18">
        <v>6</v>
      </c>
      <c r="AK90" s="18">
        <v>0</v>
      </c>
      <c r="AL90" s="18">
        <v>2</v>
      </c>
      <c r="AM90" s="18">
        <v>0</v>
      </c>
      <c r="AN90" s="18">
        <v>3</v>
      </c>
      <c r="AO90" s="18">
        <v>0</v>
      </c>
      <c r="AP90" s="18">
        <v>1</v>
      </c>
    </row>
    <row r="91" spans="1:42" ht="15.95" hidden="1" customHeight="1" outlineLevel="1" thickBot="1" x14ac:dyDescent="0.3">
      <c r="A91" s="696"/>
      <c r="B91" s="698"/>
      <c r="C91" s="673">
        <v>28</v>
      </c>
      <c r="D91" s="610" t="s">
        <v>270</v>
      </c>
      <c r="E91" s="625"/>
      <c r="F91" s="616" t="s">
        <v>235</v>
      </c>
      <c r="G91" s="83" t="s">
        <v>16</v>
      </c>
      <c r="H91" s="84"/>
      <c r="I91" s="328"/>
      <c r="J91" s="51"/>
      <c r="K91" s="140"/>
      <c r="L91" s="503">
        <v>0</v>
      </c>
      <c r="M91" s="496">
        <v>0</v>
      </c>
      <c r="N91" s="496">
        <v>0</v>
      </c>
      <c r="O91" s="503">
        <v>0</v>
      </c>
      <c r="P91" s="503">
        <v>0</v>
      </c>
      <c r="Q91" s="436">
        <v>0</v>
      </c>
      <c r="R91" s="297">
        <v>0</v>
      </c>
      <c r="S91" s="297">
        <v>0</v>
      </c>
      <c r="T91" s="298">
        <v>0</v>
      </c>
      <c r="U91" s="25">
        <v>0</v>
      </c>
      <c r="V91" s="242">
        <v>0</v>
      </c>
      <c r="W91" s="148">
        <v>0</v>
      </c>
      <c r="X91" s="13">
        <v>0</v>
      </c>
      <c r="Y91" s="156">
        <v>0</v>
      </c>
      <c r="Z91" s="13">
        <v>0</v>
      </c>
      <c r="AA91" s="148">
        <v>0</v>
      </c>
      <c r="AB91" s="13">
        <v>0</v>
      </c>
      <c r="AC91" s="148">
        <v>0</v>
      </c>
      <c r="AD91" s="13">
        <v>0</v>
      </c>
      <c r="AE91" s="395">
        <v>0</v>
      </c>
      <c r="AF91" s="385">
        <v>0</v>
      </c>
      <c r="AG91" s="68">
        <v>0</v>
      </c>
      <c r="AH91" s="69">
        <v>0</v>
      </c>
      <c r="AI91" s="423">
        <v>0</v>
      </c>
      <c r="AJ91" s="249">
        <v>0</v>
      </c>
      <c r="AK91" s="200">
        <v>0</v>
      </c>
      <c r="AL91" s="24">
        <v>0</v>
      </c>
      <c r="AM91" s="25">
        <v>0</v>
      </c>
      <c r="AN91" s="23">
        <v>0</v>
      </c>
      <c r="AO91" s="25">
        <v>0</v>
      </c>
      <c r="AP91" s="25">
        <v>0</v>
      </c>
    </row>
    <row r="92" spans="1:42" ht="15.95" hidden="1" customHeight="1" outlineLevel="1" thickBot="1" x14ac:dyDescent="0.3">
      <c r="A92" s="696"/>
      <c r="B92" s="698"/>
      <c r="C92" s="608"/>
      <c r="D92" s="611"/>
      <c r="E92" s="626"/>
      <c r="F92" s="617"/>
      <c r="G92" s="40" t="s">
        <v>17</v>
      </c>
      <c r="H92" s="82"/>
      <c r="I92" s="323">
        <v>60</v>
      </c>
      <c r="J92" s="50">
        <v>60</v>
      </c>
      <c r="K92" s="138"/>
      <c r="L92" s="496">
        <v>66</v>
      </c>
      <c r="M92" s="496">
        <v>0</v>
      </c>
      <c r="N92" s="496">
        <v>0</v>
      </c>
      <c r="O92" s="503">
        <v>0</v>
      </c>
      <c r="P92" s="503">
        <v>0</v>
      </c>
      <c r="Q92" s="436">
        <v>66</v>
      </c>
      <c r="R92" s="297">
        <v>13</v>
      </c>
      <c r="S92" s="297">
        <v>0</v>
      </c>
      <c r="T92" s="291">
        <v>7</v>
      </c>
      <c r="U92" s="62">
        <v>52</v>
      </c>
      <c r="V92" s="243">
        <v>14</v>
      </c>
      <c r="W92" s="73">
        <v>0</v>
      </c>
      <c r="X92" s="72">
        <v>0</v>
      </c>
      <c r="Y92" s="74">
        <v>39</v>
      </c>
      <c r="Z92" s="72">
        <v>4</v>
      </c>
      <c r="AA92" s="73">
        <v>63</v>
      </c>
      <c r="AB92" s="72">
        <v>5</v>
      </c>
      <c r="AC92" s="73">
        <v>32</v>
      </c>
      <c r="AD92" s="72">
        <v>0</v>
      </c>
      <c r="AE92" s="396">
        <v>40</v>
      </c>
      <c r="AF92" s="397">
        <v>20</v>
      </c>
      <c r="AG92" s="75">
        <v>5</v>
      </c>
      <c r="AH92" s="76">
        <v>140</v>
      </c>
      <c r="AI92" s="424">
        <v>85</v>
      </c>
      <c r="AJ92" s="249">
        <v>2</v>
      </c>
      <c r="AK92" s="367">
        <v>0</v>
      </c>
      <c r="AL92" s="257">
        <v>0</v>
      </c>
      <c r="AM92" s="62">
        <v>0</v>
      </c>
      <c r="AN92" s="202">
        <v>0</v>
      </c>
      <c r="AO92" s="62">
        <v>0</v>
      </c>
      <c r="AP92" s="62">
        <v>2</v>
      </c>
    </row>
    <row r="93" spans="1:42" ht="18.75" hidden="1" customHeight="1" outlineLevel="1" thickBot="1" x14ac:dyDescent="0.3">
      <c r="A93" s="696"/>
      <c r="B93" s="698"/>
      <c r="C93" s="609"/>
      <c r="D93" s="612"/>
      <c r="E93" s="627"/>
      <c r="F93" s="618"/>
      <c r="G93" s="18" t="s">
        <v>18</v>
      </c>
      <c r="H93" s="21"/>
      <c r="I93" s="19">
        <v>60</v>
      </c>
      <c r="J93" s="20"/>
      <c r="K93" s="44"/>
      <c r="L93" s="497">
        <v>66</v>
      </c>
      <c r="M93" s="497">
        <v>0</v>
      </c>
      <c r="N93" s="497">
        <v>0</v>
      </c>
      <c r="O93" s="497">
        <v>0</v>
      </c>
      <c r="P93" s="497">
        <v>0</v>
      </c>
      <c r="Q93" s="18">
        <v>66</v>
      </c>
      <c r="R93" s="18">
        <v>13</v>
      </c>
      <c r="S93" s="18">
        <v>0</v>
      </c>
      <c r="T93" s="18">
        <v>7</v>
      </c>
      <c r="U93" s="18">
        <v>52</v>
      </c>
      <c r="V93" s="18">
        <v>14</v>
      </c>
      <c r="W93" s="18">
        <v>0</v>
      </c>
      <c r="X93" s="18">
        <v>0</v>
      </c>
      <c r="Y93" s="18">
        <v>39</v>
      </c>
      <c r="Z93" s="18">
        <v>4</v>
      </c>
      <c r="AA93" s="18">
        <v>63</v>
      </c>
      <c r="AB93" s="18">
        <v>5</v>
      </c>
      <c r="AC93" s="18">
        <v>32</v>
      </c>
      <c r="AD93" s="18">
        <v>0</v>
      </c>
      <c r="AE93" s="394"/>
      <c r="AF93" s="389"/>
      <c r="AG93" s="18"/>
      <c r="AH93" s="21"/>
      <c r="AI93" s="413"/>
      <c r="AJ93" s="18">
        <v>2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2</v>
      </c>
    </row>
    <row r="94" spans="1:42" ht="15.95" hidden="1" customHeight="1" outlineLevel="1" thickBot="1" x14ac:dyDescent="0.3">
      <c r="A94" s="696"/>
      <c r="B94" s="698"/>
      <c r="C94" s="673">
        <v>29</v>
      </c>
      <c r="D94" s="610" t="s">
        <v>313</v>
      </c>
      <c r="E94" s="625"/>
      <c r="F94" s="616" t="s">
        <v>235</v>
      </c>
      <c r="G94" s="83" t="s">
        <v>16</v>
      </c>
      <c r="H94" s="84"/>
      <c r="I94" s="328"/>
      <c r="J94" s="51"/>
      <c r="K94" s="140"/>
      <c r="L94" s="503">
        <v>0</v>
      </c>
      <c r="M94" s="503">
        <v>0</v>
      </c>
      <c r="N94" s="503">
        <v>0</v>
      </c>
      <c r="O94" s="503">
        <v>0</v>
      </c>
      <c r="P94" s="503">
        <v>0</v>
      </c>
      <c r="Q94" s="436">
        <v>0</v>
      </c>
      <c r="R94" s="297">
        <v>0</v>
      </c>
      <c r="S94" s="297">
        <v>0</v>
      </c>
      <c r="T94" s="298">
        <v>0</v>
      </c>
      <c r="U94" s="25">
        <v>0</v>
      </c>
      <c r="V94" s="242">
        <v>0</v>
      </c>
      <c r="W94" s="148">
        <v>0</v>
      </c>
      <c r="X94" s="13">
        <v>0</v>
      </c>
      <c r="Y94" s="156">
        <v>0</v>
      </c>
      <c r="Z94" s="13">
        <v>0</v>
      </c>
      <c r="AA94" s="148">
        <v>0</v>
      </c>
      <c r="AB94" s="13">
        <v>0</v>
      </c>
      <c r="AC94" s="148">
        <v>0</v>
      </c>
      <c r="AD94" s="13">
        <v>0</v>
      </c>
      <c r="AE94" s="398">
        <v>0</v>
      </c>
      <c r="AF94" s="399">
        <v>0</v>
      </c>
      <c r="AG94" s="127">
        <v>0</v>
      </c>
      <c r="AH94" s="57">
        <v>0</v>
      </c>
      <c r="AI94" s="425">
        <v>0</v>
      </c>
      <c r="AJ94" s="249">
        <v>0</v>
      </c>
      <c r="AK94" s="200">
        <v>0</v>
      </c>
      <c r="AL94" s="269">
        <v>0</v>
      </c>
      <c r="AM94" s="25">
        <v>0</v>
      </c>
      <c r="AN94" s="23">
        <v>0</v>
      </c>
      <c r="AO94" s="25">
        <v>0</v>
      </c>
      <c r="AP94" s="25">
        <v>0</v>
      </c>
    </row>
    <row r="95" spans="1:42" ht="15.95" hidden="1" customHeight="1" outlineLevel="1" thickBot="1" x14ac:dyDescent="0.3">
      <c r="A95" s="696"/>
      <c r="B95" s="698"/>
      <c r="C95" s="608"/>
      <c r="D95" s="611"/>
      <c r="E95" s="626"/>
      <c r="F95" s="617"/>
      <c r="G95" s="40" t="s">
        <v>17</v>
      </c>
      <c r="H95" s="82"/>
      <c r="I95" s="323">
        <v>100</v>
      </c>
      <c r="J95" s="50">
        <v>100</v>
      </c>
      <c r="K95" s="138"/>
      <c r="L95" s="496">
        <v>167</v>
      </c>
      <c r="M95" s="503">
        <v>0</v>
      </c>
      <c r="N95" s="503">
        <v>0</v>
      </c>
      <c r="O95" s="503">
        <v>0</v>
      </c>
      <c r="P95" s="503">
        <v>0</v>
      </c>
      <c r="Q95" s="436">
        <v>167</v>
      </c>
      <c r="R95" s="297">
        <v>19</v>
      </c>
      <c r="S95" s="297">
        <v>0</v>
      </c>
      <c r="T95" s="291">
        <v>8</v>
      </c>
      <c r="U95" s="62">
        <v>130</v>
      </c>
      <c r="V95" s="243">
        <v>37</v>
      </c>
      <c r="W95" s="73">
        <v>0</v>
      </c>
      <c r="X95" s="72">
        <v>0</v>
      </c>
      <c r="Y95" s="74">
        <v>58</v>
      </c>
      <c r="Z95" s="72">
        <v>16</v>
      </c>
      <c r="AA95" s="73">
        <v>83</v>
      </c>
      <c r="AB95" s="72">
        <v>15</v>
      </c>
      <c r="AC95" s="73">
        <v>41</v>
      </c>
      <c r="AD95" s="72">
        <v>3</v>
      </c>
      <c r="AE95" s="400">
        <v>34</v>
      </c>
      <c r="AF95" s="401">
        <v>18</v>
      </c>
      <c r="AG95" s="80">
        <v>15</v>
      </c>
      <c r="AH95" s="16">
        <v>165</v>
      </c>
      <c r="AI95" s="426">
        <v>65</v>
      </c>
      <c r="AJ95" s="249">
        <v>2</v>
      </c>
      <c r="AK95" s="367">
        <v>0</v>
      </c>
      <c r="AL95" s="257">
        <v>1</v>
      </c>
      <c r="AM95" s="62">
        <v>0</v>
      </c>
      <c r="AN95" s="202">
        <v>0</v>
      </c>
      <c r="AO95" s="62">
        <v>1</v>
      </c>
      <c r="AP95" s="62">
        <v>0</v>
      </c>
    </row>
    <row r="96" spans="1:42" ht="15.95" hidden="1" customHeight="1" outlineLevel="1" thickBot="1" x14ac:dyDescent="0.3">
      <c r="A96" s="696"/>
      <c r="B96" s="698"/>
      <c r="C96" s="609"/>
      <c r="D96" s="612"/>
      <c r="E96" s="627"/>
      <c r="F96" s="618"/>
      <c r="G96" s="18" t="s">
        <v>18</v>
      </c>
      <c r="H96" s="21"/>
      <c r="I96" s="19">
        <v>100</v>
      </c>
      <c r="J96" s="20"/>
      <c r="K96" s="44"/>
      <c r="L96" s="497">
        <v>167</v>
      </c>
      <c r="M96" s="497">
        <v>0</v>
      </c>
      <c r="N96" s="497">
        <v>0</v>
      </c>
      <c r="O96" s="497">
        <v>0</v>
      </c>
      <c r="P96" s="497">
        <v>0</v>
      </c>
      <c r="Q96" s="18">
        <v>167</v>
      </c>
      <c r="R96" s="18">
        <v>19</v>
      </c>
      <c r="S96" s="18">
        <v>0</v>
      </c>
      <c r="T96" s="18">
        <v>8</v>
      </c>
      <c r="U96" s="18">
        <v>130</v>
      </c>
      <c r="V96" s="18">
        <v>37</v>
      </c>
      <c r="W96" s="18">
        <v>0</v>
      </c>
      <c r="X96" s="18">
        <v>0</v>
      </c>
      <c r="Y96" s="18">
        <v>58</v>
      </c>
      <c r="Z96" s="18">
        <v>16</v>
      </c>
      <c r="AA96" s="18">
        <v>83</v>
      </c>
      <c r="AB96" s="18">
        <v>15</v>
      </c>
      <c r="AC96" s="18">
        <v>41</v>
      </c>
      <c r="AD96" s="18">
        <v>3</v>
      </c>
      <c r="AE96" s="394"/>
      <c r="AF96" s="389"/>
      <c r="AG96" s="18"/>
      <c r="AH96" s="21"/>
      <c r="AI96" s="413"/>
      <c r="AJ96" s="18">
        <v>2</v>
      </c>
      <c r="AK96" s="18">
        <v>0</v>
      </c>
      <c r="AL96" s="18">
        <v>1</v>
      </c>
      <c r="AM96" s="18">
        <v>0</v>
      </c>
      <c r="AN96" s="18">
        <v>0</v>
      </c>
      <c r="AO96" s="18">
        <v>1</v>
      </c>
      <c r="AP96" s="18">
        <v>0</v>
      </c>
    </row>
    <row r="97" spans="1:42" ht="15.95" hidden="1" customHeight="1" outlineLevel="1" thickBot="1" x14ac:dyDescent="0.3">
      <c r="A97" s="696"/>
      <c r="B97" s="698"/>
      <c r="C97" s="673">
        <v>30</v>
      </c>
      <c r="D97" s="610" t="s">
        <v>308</v>
      </c>
      <c r="E97" s="625"/>
      <c r="F97" s="616" t="s">
        <v>235</v>
      </c>
      <c r="G97" s="83" t="s">
        <v>16</v>
      </c>
      <c r="H97" s="84"/>
      <c r="I97" s="328"/>
      <c r="J97" s="51"/>
      <c r="K97" s="140"/>
      <c r="L97" s="503">
        <v>0</v>
      </c>
      <c r="M97" s="503">
        <v>0</v>
      </c>
      <c r="N97" s="503">
        <v>0</v>
      </c>
      <c r="O97" s="503">
        <v>0</v>
      </c>
      <c r="P97" s="503">
        <v>0</v>
      </c>
      <c r="Q97" s="436">
        <v>0</v>
      </c>
      <c r="R97" s="297">
        <v>0</v>
      </c>
      <c r="S97" s="297">
        <v>0</v>
      </c>
      <c r="T97" s="298">
        <v>0</v>
      </c>
      <c r="U97" s="25">
        <v>0</v>
      </c>
      <c r="V97" s="242">
        <v>0</v>
      </c>
      <c r="W97" s="148">
        <v>0</v>
      </c>
      <c r="X97" s="13">
        <v>0</v>
      </c>
      <c r="Y97" s="156">
        <v>0</v>
      </c>
      <c r="Z97" s="13">
        <v>0</v>
      </c>
      <c r="AA97" s="148">
        <v>0</v>
      </c>
      <c r="AB97" s="13">
        <v>0</v>
      </c>
      <c r="AC97" s="148">
        <v>0</v>
      </c>
      <c r="AD97" s="13">
        <v>0</v>
      </c>
      <c r="AE97" s="395">
        <v>0</v>
      </c>
      <c r="AF97" s="385">
        <v>0</v>
      </c>
      <c r="AG97" s="68">
        <v>0</v>
      </c>
      <c r="AH97" s="69">
        <v>0</v>
      </c>
      <c r="AI97" s="423">
        <v>0</v>
      </c>
      <c r="AJ97" s="249">
        <v>0</v>
      </c>
      <c r="AK97" s="200">
        <v>0</v>
      </c>
      <c r="AL97" s="24">
        <v>0</v>
      </c>
      <c r="AM97" s="25">
        <v>0</v>
      </c>
      <c r="AN97" s="23">
        <v>0</v>
      </c>
      <c r="AO97" s="25">
        <v>0</v>
      </c>
      <c r="AP97" s="25">
        <v>0</v>
      </c>
    </row>
    <row r="98" spans="1:42" ht="15.95" hidden="1" customHeight="1" outlineLevel="1" thickBot="1" x14ac:dyDescent="0.3">
      <c r="A98" s="696"/>
      <c r="B98" s="698"/>
      <c r="C98" s="608"/>
      <c r="D98" s="611"/>
      <c r="E98" s="626"/>
      <c r="F98" s="617"/>
      <c r="G98" s="40" t="s">
        <v>17</v>
      </c>
      <c r="H98" s="82"/>
      <c r="I98" s="323">
        <v>60</v>
      </c>
      <c r="J98" s="50">
        <v>50</v>
      </c>
      <c r="K98" s="138"/>
      <c r="L98" s="496">
        <v>0</v>
      </c>
      <c r="M98" s="503">
        <v>0</v>
      </c>
      <c r="N98" s="503">
        <v>0</v>
      </c>
      <c r="O98" s="503">
        <v>45</v>
      </c>
      <c r="P98" s="503">
        <v>0</v>
      </c>
      <c r="Q98" s="436">
        <v>45</v>
      </c>
      <c r="R98" s="297">
        <v>0</v>
      </c>
      <c r="S98" s="297">
        <v>0</v>
      </c>
      <c r="T98" s="291">
        <v>1</v>
      </c>
      <c r="U98" s="62">
        <v>30</v>
      </c>
      <c r="V98" s="243">
        <v>15</v>
      </c>
      <c r="W98" s="73">
        <v>0</v>
      </c>
      <c r="X98" s="72">
        <v>0</v>
      </c>
      <c r="Y98" s="74">
        <v>28</v>
      </c>
      <c r="Z98" s="72">
        <v>2</v>
      </c>
      <c r="AA98" s="73">
        <v>27</v>
      </c>
      <c r="AB98" s="72">
        <v>6</v>
      </c>
      <c r="AC98" s="73">
        <v>25</v>
      </c>
      <c r="AD98" s="72">
        <v>2</v>
      </c>
      <c r="AE98" s="396">
        <v>44</v>
      </c>
      <c r="AF98" s="397">
        <v>20</v>
      </c>
      <c r="AG98" s="75">
        <v>5</v>
      </c>
      <c r="AH98" s="76">
        <v>125</v>
      </c>
      <c r="AI98" s="424">
        <v>58.1</v>
      </c>
      <c r="AJ98" s="249">
        <v>1</v>
      </c>
      <c r="AK98" s="367">
        <v>0</v>
      </c>
      <c r="AL98" s="257">
        <v>0</v>
      </c>
      <c r="AM98" s="62">
        <v>0</v>
      </c>
      <c r="AN98" s="202">
        <v>1</v>
      </c>
      <c r="AO98" s="62">
        <v>0</v>
      </c>
      <c r="AP98" s="62">
        <v>0</v>
      </c>
    </row>
    <row r="99" spans="1:42" ht="15.95" hidden="1" customHeight="1" outlineLevel="1" thickBot="1" x14ac:dyDescent="0.3">
      <c r="A99" s="696"/>
      <c r="B99" s="698"/>
      <c r="C99" s="609"/>
      <c r="D99" s="612"/>
      <c r="E99" s="627"/>
      <c r="F99" s="618"/>
      <c r="G99" s="18" t="s">
        <v>18</v>
      </c>
      <c r="H99" s="21"/>
      <c r="I99" s="19">
        <v>60</v>
      </c>
      <c r="J99" s="20"/>
      <c r="K99" s="44"/>
      <c r="L99" s="497">
        <v>0</v>
      </c>
      <c r="M99" s="497">
        <v>0</v>
      </c>
      <c r="N99" s="497">
        <v>0</v>
      </c>
      <c r="O99" s="497">
        <v>45</v>
      </c>
      <c r="P99" s="497">
        <v>0</v>
      </c>
      <c r="Q99" s="18">
        <v>45</v>
      </c>
      <c r="R99" s="18">
        <v>0</v>
      </c>
      <c r="S99" s="18">
        <v>0</v>
      </c>
      <c r="T99" s="18">
        <v>1</v>
      </c>
      <c r="U99" s="18">
        <v>30</v>
      </c>
      <c r="V99" s="18">
        <v>15</v>
      </c>
      <c r="W99" s="18">
        <v>0</v>
      </c>
      <c r="X99" s="18">
        <v>0</v>
      </c>
      <c r="Y99" s="18">
        <v>28</v>
      </c>
      <c r="Z99" s="18">
        <v>2</v>
      </c>
      <c r="AA99" s="18">
        <v>27</v>
      </c>
      <c r="AB99" s="18">
        <v>6</v>
      </c>
      <c r="AC99" s="18">
        <v>25</v>
      </c>
      <c r="AD99" s="18">
        <v>2</v>
      </c>
      <c r="AE99" s="394"/>
      <c r="AF99" s="389"/>
      <c r="AG99" s="18"/>
      <c r="AH99" s="21"/>
      <c r="AI99" s="413"/>
      <c r="AJ99" s="18">
        <v>1</v>
      </c>
      <c r="AK99" s="18">
        <v>0</v>
      </c>
      <c r="AL99" s="18">
        <v>0</v>
      </c>
      <c r="AM99" s="18">
        <v>0</v>
      </c>
      <c r="AN99" s="18">
        <v>1</v>
      </c>
      <c r="AO99" s="18">
        <v>0</v>
      </c>
      <c r="AP99" s="18">
        <v>0</v>
      </c>
    </row>
    <row r="100" spans="1:42" ht="16.5" hidden="1" customHeight="1" outlineLevel="1" thickBot="1" x14ac:dyDescent="0.3">
      <c r="A100" s="696"/>
      <c r="B100" s="698"/>
      <c r="C100" s="673">
        <v>31</v>
      </c>
      <c r="D100" s="610" t="s">
        <v>379</v>
      </c>
      <c r="E100" s="625"/>
      <c r="F100" s="616" t="s">
        <v>190</v>
      </c>
      <c r="G100" s="83" t="s">
        <v>16</v>
      </c>
      <c r="H100" s="84"/>
      <c r="I100" s="328"/>
      <c r="J100" s="51"/>
      <c r="K100" s="140"/>
      <c r="L100" s="503">
        <v>0</v>
      </c>
      <c r="M100" s="503">
        <v>0</v>
      </c>
      <c r="N100" s="503">
        <v>0</v>
      </c>
      <c r="O100" s="503">
        <v>0</v>
      </c>
      <c r="P100" s="503">
        <v>0</v>
      </c>
      <c r="Q100" s="436">
        <v>0</v>
      </c>
      <c r="R100" s="297">
        <v>0</v>
      </c>
      <c r="S100" s="297">
        <v>0</v>
      </c>
      <c r="T100" s="298">
        <v>0</v>
      </c>
      <c r="U100" s="25">
        <v>0</v>
      </c>
      <c r="V100" s="242">
        <v>0</v>
      </c>
      <c r="W100" s="148">
        <v>0</v>
      </c>
      <c r="X100" s="13">
        <v>0</v>
      </c>
      <c r="Y100" s="156">
        <v>0</v>
      </c>
      <c r="Z100" s="13">
        <v>0</v>
      </c>
      <c r="AA100" s="148">
        <v>0</v>
      </c>
      <c r="AB100" s="13">
        <v>0</v>
      </c>
      <c r="AC100" s="148">
        <v>0</v>
      </c>
      <c r="AD100" s="13">
        <v>0</v>
      </c>
      <c r="AE100" s="395">
        <v>0</v>
      </c>
      <c r="AF100" s="385">
        <v>0</v>
      </c>
      <c r="AG100" s="68">
        <v>0</v>
      </c>
      <c r="AH100" s="69">
        <v>0</v>
      </c>
      <c r="AI100" s="423">
        <v>0</v>
      </c>
      <c r="AJ100" s="249">
        <v>0</v>
      </c>
      <c r="AK100" s="200">
        <v>0</v>
      </c>
      <c r="AL100" s="24">
        <v>0</v>
      </c>
      <c r="AM100" s="25">
        <v>0</v>
      </c>
      <c r="AN100" s="23">
        <v>0</v>
      </c>
      <c r="AO100" s="25">
        <v>0</v>
      </c>
      <c r="AP100" s="25">
        <v>0</v>
      </c>
    </row>
    <row r="101" spans="1:42" ht="18.75" hidden="1" customHeight="1" outlineLevel="1" thickBot="1" x14ac:dyDescent="0.3">
      <c r="A101" s="696"/>
      <c r="B101" s="698"/>
      <c r="C101" s="608"/>
      <c r="D101" s="611"/>
      <c r="E101" s="626"/>
      <c r="F101" s="617"/>
      <c r="G101" s="40" t="s">
        <v>17</v>
      </c>
      <c r="H101" s="82"/>
      <c r="I101" s="323">
        <v>60</v>
      </c>
      <c r="J101" s="50">
        <v>60</v>
      </c>
      <c r="K101" s="138"/>
      <c r="L101" s="496">
        <v>82</v>
      </c>
      <c r="M101" s="503">
        <v>0</v>
      </c>
      <c r="N101" s="503">
        <v>0</v>
      </c>
      <c r="O101" s="503">
        <v>0</v>
      </c>
      <c r="P101" s="503">
        <v>0</v>
      </c>
      <c r="Q101" s="436">
        <v>82</v>
      </c>
      <c r="R101" s="297">
        <v>38</v>
      </c>
      <c r="S101" s="297">
        <v>0</v>
      </c>
      <c r="T101" s="291">
        <v>3</v>
      </c>
      <c r="U101" s="62">
        <v>60</v>
      </c>
      <c r="V101" s="243">
        <v>22</v>
      </c>
      <c r="W101" s="73">
        <v>0</v>
      </c>
      <c r="X101" s="72">
        <v>0</v>
      </c>
      <c r="Y101" s="74">
        <v>45</v>
      </c>
      <c r="Z101" s="72">
        <v>11</v>
      </c>
      <c r="AA101" s="73">
        <v>78</v>
      </c>
      <c r="AB101" s="72">
        <v>0</v>
      </c>
      <c r="AC101" s="73">
        <v>42</v>
      </c>
      <c r="AD101" s="72">
        <v>3</v>
      </c>
      <c r="AE101" s="396">
        <v>41</v>
      </c>
      <c r="AF101" s="397">
        <v>16.5</v>
      </c>
      <c r="AG101" s="75">
        <v>10</v>
      </c>
      <c r="AH101" s="76">
        <v>150</v>
      </c>
      <c r="AI101" s="424">
        <v>80</v>
      </c>
      <c r="AJ101" s="249">
        <v>1</v>
      </c>
      <c r="AK101" s="367">
        <v>0</v>
      </c>
      <c r="AL101" s="257">
        <v>0</v>
      </c>
      <c r="AM101" s="62">
        <v>0</v>
      </c>
      <c r="AN101" s="202">
        <v>1</v>
      </c>
      <c r="AO101" s="62">
        <v>0</v>
      </c>
      <c r="AP101" s="62">
        <v>0</v>
      </c>
    </row>
    <row r="102" spans="1:42" ht="17.25" hidden="1" customHeight="1" outlineLevel="1" thickBot="1" x14ac:dyDescent="0.3">
      <c r="A102" s="696"/>
      <c r="B102" s="698"/>
      <c r="C102" s="609"/>
      <c r="D102" s="612"/>
      <c r="E102" s="627"/>
      <c r="F102" s="618"/>
      <c r="G102" s="18" t="s">
        <v>18</v>
      </c>
      <c r="H102" s="21"/>
      <c r="I102" s="19">
        <v>60</v>
      </c>
      <c r="J102" s="20"/>
      <c r="K102" s="44"/>
      <c r="L102" s="497">
        <v>82</v>
      </c>
      <c r="M102" s="497">
        <v>0</v>
      </c>
      <c r="N102" s="497">
        <v>0</v>
      </c>
      <c r="O102" s="497">
        <v>0</v>
      </c>
      <c r="P102" s="497">
        <v>0</v>
      </c>
      <c r="Q102" s="18">
        <v>82</v>
      </c>
      <c r="R102" s="18">
        <v>38</v>
      </c>
      <c r="S102" s="18">
        <v>0</v>
      </c>
      <c r="T102" s="18">
        <v>3</v>
      </c>
      <c r="U102" s="18">
        <v>60</v>
      </c>
      <c r="V102" s="18">
        <v>22</v>
      </c>
      <c r="W102" s="18">
        <v>0</v>
      </c>
      <c r="X102" s="18">
        <v>0</v>
      </c>
      <c r="Y102" s="18">
        <v>45</v>
      </c>
      <c r="Z102" s="18">
        <v>11</v>
      </c>
      <c r="AA102" s="18">
        <v>78</v>
      </c>
      <c r="AB102" s="18">
        <v>0</v>
      </c>
      <c r="AC102" s="18">
        <v>42</v>
      </c>
      <c r="AD102" s="18">
        <v>3</v>
      </c>
      <c r="AE102" s="394"/>
      <c r="AF102" s="389"/>
      <c r="AG102" s="18"/>
      <c r="AH102" s="21"/>
      <c r="AI102" s="413"/>
      <c r="AJ102" s="18">
        <v>1</v>
      </c>
      <c r="AK102" s="18">
        <v>0</v>
      </c>
      <c r="AL102" s="18">
        <v>0</v>
      </c>
      <c r="AM102" s="18">
        <v>0</v>
      </c>
      <c r="AN102" s="18">
        <v>1</v>
      </c>
      <c r="AO102" s="18">
        <v>0</v>
      </c>
      <c r="AP102" s="18">
        <v>0</v>
      </c>
    </row>
    <row r="103" spans="1:42" ht="15.95" hidden="1" customHeight="1" outlineLevel="1" thickBot="1" x14ac:dyDescent="0.3">
      <c r="A103" s="696"/>
      <c r="B103" s="698"/>
      <c r="C103" s="673">
        <v>32</v>
      </c>
      <c r="D103" s="610" t="s">
        <v>268</v>
      </c>
      <c r="E103" s="625"/>
      <c r="F103" s="616" t="s">
        <v>235</v>
      </c>
      <c r="G103" s="83" t="s">
        <v>16</v>
      </c>
      <c r="H103" s="84"/>
      <c r="I103" s="328"/>
      <c r="J103" s="51"/>
      <c r="K103" s="140"/>
      <c r="L103" s="503">
        <v>0</v>
      </c>
      <c r="M103" s="503">
        <v>0</v>
      </c>
      <c r="N103" s="503">
        <v>0</v>
      </c>
      <c r="O103" s="503">
        <v>0</v>
      </c>
      <c r="P103" s="503">
        <v>0</v>
      </c>
      <c r="Q103" s="436">
        <v>0</v>
      </c>
      <c r="R103" s="297">
        <v>0</v>
      </c>
      <c r="S103" s="297">
        <v>0</v>
      </c>
      <c r="T103" s="298">
        <v>0</v>
      </c>
      <c r="U103" s="25">
        <v>0</v>
      </c>
      <c r="V103" s="242">
        <v>0</v>
      </c>
      <c r="W103" s="148">
        <v>0</v>
      </c>
      <c r="X103" s="13">
        <v>0</v>
      </c>
      <c r="Y103" s="156">
        <v>0</v>
      </c>
      <c r="Z103" s="13">
        <v>0</v>
      </c>
      <c r="AA103" s="148">
        <v>0</v>
      </c>
      <c r="AB103" s="13">
        <v>0</v>
      </c>
      <c r="AC103" s="148">
        <v>0</v>
      </c>
      <c r="AD103" s="13">
        <v>0</v>
      </c>
      <c r="AE103" s="395">
        <v>0</v>
      </c>
      <c r="AF103" s="385">
        <v>0</v>
      </c>
      <c r="AG103" s="68">
        <v>0</v>
      </c>
      <c r="AH103" s="69">
        <v>0</v>
      </c>
      <c r="AI103" s="423">
        <v>0</v>
      </c>
      <c r="AJ103" s="249">
        <v>0</v>
      </c>
      <c r="AK103" s="200">
        <v>0</v>
      </c>
      <c r="AL103" s="269">
        <v>0</v>
      </c>
      <c r="AM103" s="25">
        <v>0</v>
      </c>
      <c r="AN103" s="23">
        <v>0</v>
      </c>
      <c r="AO103" s="25">
        <v>0</v>
      </c>
      <c r="AP103" s="25">
        <v>0</v>
      </c>
    </row>
    <row r="104" spans="1:42" ht="15.95" hidden="1" customHeight="1" outlineLevel="1" thickBot="1" x14ac:dyDescent="0.3">
      <c r="A104" s="696"/>
      <c r="B104" s="698"/>
      <c r="C104" s="608"/>
      <c r="D104" s="611"/>
      <c r="E104" s="626"/>
      <c r="F104" s="617"/>
      <c r="G104" s="40" t="s">
        <v>17</v>
      </c>
      <c r="H104" s="82"/>
      <c r="I104" s="323">
        <v>45</v>
      </c>
      <c r="J104" s="50">
        <v>45</v>
      </c>
      <c r="K104" s="138"/>
      <c r="L104" s="496">
        <v>0</v>
      </c>
      <c r="M104" s="503">
        <v>0</v>
      </c>
      <c r="N104" s="503">
        <v>0</v>
      </c>
      <c r="O104" s="503">
        <v>51</v>
      </c>
      <c r="P104" s="503">
        <v>0</v>
      </c>
      <c r="Q104" s="436">
        <v>51</v>
      </c>
      <c r="R104" s="297">
        <v>5</v>
      </c>
      <c r="S104" s="297">
        <v>0</v>
      </c>
      <c r="T104" s="291">
        <v>1</v>
      </c>
      <c r="U104" s="62">
        <v>47</v>
      </c>
      <c r="V104" s="243">
        <v>4</v>
      </c>
      <c r="W104" s="73">
        <v>0</v>
      </c>
      <c r="X104" s="72">
        <v>0</v>
      </c>
      <c r="Y104" s="74">
        <v>40</v>
      </c>
      <c r="Z104" s="72">
        <v>5</v>
      </c>
      <c r="AA104" s="73">
        <v>48</v>
      </c>
      <c r="AB104" s="72">
        <v>5</v>
      </c>
      <c r="AC104" s="73">
        <v>8</v>
      </c>
      <c r="AD104" s="72">
        <v>0</v>
      </c>
      <c r="AE104" s="396">
        <v>40.5</v>
      </c>
      <c r="AF104" s="397">
        <v>19.3</v>
      </c>
      <c r="AG104" s="75">
        <v>25</v>
      </c>
      <c r="AH104" s="76">
        <v>175</v>
      </c>
      <c r="AI104" s="424">
        <v>89.4</v>
      </c>
      <c r="AJ104" s="249">
        <v>1</v>
      </c>
      <c r="AK104" s="367">
        <v>0</v>
      </c>
      <c r="AL104" s="270">
        <v>0</v>
      </c>
      <c r="AM104" s="62">
        <v>0</v>
      </c>
      <c r="AN104" s="202">
        <v>0</v>
      </c>
      <c r="AO104" s="62">
        <v>1</v>
      </c>
      <c r="AP104" s="62">
        <v>0</v>
      </c>
    </row>
    <row r="105" spans="1:42" ht="15.95" hidden="1" customHeight="1" outlineLevel="1" thickBot="1" x14ac:dyDescent="0.3">
      <c r="A105" s="696"/>
      <c r="B105" s="698"/>
      <c r="C105" s="609"/>
      <c r="D105" s="612"/>
      <c r="E105" s="627"/>
      <c r="F105" s="618"/>
      <c r="G105" s="18" t="s">
        <v>18</v>
      </c>
      <c r="H105" s="21"/>
      <c r="I105" s="19">
        <v>45</v>
      </c>
      <c r="J105" s="20"/>
      <c r="K105" s="44"/>
      <c r="L105" s="497">
        <v>0</v>
      </c>
      <c r="M105" s="497">
        <v>0</v>
      </c>
      <c r="N105" s="497">
        <v>0</v>
      </c>
      <c r="O105" s="497">
        <v>51</v>
      </c>
      <c r="P105" s="497">
        <v>0</v>
      </c>
      <c r="Q105" s="18">
        <v>51</v>
      </c>
      <c r="R105" s="18">
        <v>5</v>
      </c>
      <c r="S105" s="18">
        <v>0</v>
      </c>
      <c r="T105" s="18">
        <v>1</v>
      </c>
      <c r="U105" s="18">
        <v>47</v>
      </c>
      <c r="V105" s="18">
        <v>4</v>
      </c>
      <c r="W105" s="18">
        <v>0</v>
      </c>
      <c r="X105" s="18">
        <v>0</v>
      </c>
      <c r="Y105" s="18">
        <v>40</v>
      </c>
      <c r="Z105" s="18">
        <v>5</v>
      </c>
      <c r="AA105" s="18">
        <v>48</v>
      </c>
      <c r="AB105" s="45">
        <v>5</v>
      </c>
      <c r="AC105" s="45">
        <v>8</v>
      </c>
      <c r="AD105" s="45">
        <v>0</v>
      </c>
      <c r="AE105" s="394"/>
      <c r="AF105" s="389"/>
      <c r="AG105" s="18"/>
      <c r="AH105" s="21"/>
      <c r="AI105" s="413"/>
      <c r="AJ105" s="18">
        <v>1</v>
      </c>
      <c r="AK105" s="18">
        <v>0</v>
      </c>
      <c r="AL105" s="18">
        <v>0</v>
      </c>
      <c r="AM105" s="18">
        <v>0</v>
      </c>
      <c r="AN105" s="18">
        <v>0</v>
      </c>
      <c r="AO105" s="18">
        <v>1</v>
      </c>
      <c r="AP105" s="18">
        <v>0</v>
      </c>
    </row>
    <row r="106" spans="1:42" ht="18" hidden="1" customHeight="1" outlineLevel="1" thickBot="1" x14ac:dyDescent="0.3">
      <c r="A106" s="696"/>
      <c r="B106" s="698"/>
      <c r="C106" s="673">
        <v>33</v>
      </c>
      <c r="D106" s="610" t="s">
        <v>330</v>
      </c>
      <c r="E106" s="625"/>
      <c r="F106" s="622" t="s">
        <v>233</v>
      </c>
      <c r="G106" s="83" t="s">
        <v>16</v>
      </c>
      <c r="H106" s="84"/>
      <c r="I106" s="328"/>
      <c r="J106" s="51"/>
      <c r="K106" s="140"/>
      <c r="L106" s="503">
        <v>0</v>
      </c>
      <c r="M106" s="503">
        <v>0</v>
      </c>
      <c r="N106" s="503">
        <v>0</v>
      </c>
      <c r="O106" s="503">
        <v>0</v>
      </c>
      <c r="P106" s="503">
        <v>0</v>
      </c>
      <c r="Q106" s="436">
        <v>0</v>
      </c>
      <c r="R106" s="297">
        <v>0</v>
      </c>
      <c r="S106" s="297">
        <v>0</v>
      </c>
      <c r="T106" s="298">
        <v>0</v>
      </c>
      <c r="U106" s="25">
        <v>0</v>
      </c>
      <c r="V106" s="242">
        <v>0</v>
      </c>
      <c r="W106" s="148">
        <v>0</v>
      </c>
      <c r="X106" s="13">
        <v>0</v>
      </c>
      <c r="Y106" s="156">
        <v>0</v>
      </c>
      <c r="Z106" s="13">
        <v>0</v>
      </c>
      <c r="AA106" s="148">
        <v>0</v>
      </c>
      <c r="AB106" s="13">
        <v>0</v>
      </c>
      <c r="AC106" s="148">
        <v>0</v>
      </c>
      <c r="AD106" s="13">
        <v>0</v>
      </c>
      <c r="AE106" s="398">
        <v>0</v>
      </c>
      <c r="AF106" s="399">
        <v>0</v>
      </c>
      <c r="AG106" s="127">
        <v>0</v>
      </c>
      <c r="AH106" s="57">
        <v>0</v>
      </c>
      <c r="AI106" s="425">
        <v>0</v>
      </c>
      <c r="AJ106" s="249">
        <v>0</v>
      </c>
      <c r="AK106" s="200">
        <v>0</v>
      </c>
      <c r="AL106" s="24">
        <v>0</v>
      </c>
      <c r="AM106" s="25">
        <v>0</v>
      </c>
      <c r="AN106" s="23">
        <v>0</v>
      </c>
      <c r="AO106" s="25">
        <v>0</v>
      </c>
      <c r="AP106" s="25">
        <v>0</v>
      </c>
    </row>
    <row r="107" spans="1:42" ht="18" hidden="1" customHeight="1" outlineLevel="1" thickBot="1" x14ac:dyDescent="0.3">
      <c r="A107" s="696"/>
      <c r="B107" s="698"/>
      <c r="C107" s="608"/>
      <c r="D107" s="611"/>
      <c r="E107" s="626"/>
      <c r="F107" s="623"/>
      <c r="G107" s="40" t="s">
        <v>17</v>
      </c>
      <c r="H107" s="82"/>
      <c r="I107" s="323">
        <v>120</v>
      </c>
      <c r="J107" s="50">
        <v>120</v>
      </c>
      <c r="K107" s="138"/>
      <c r="L107" s="496">
        <v>0</v>
      </c>
      <c r="M107" s="503">
        <v>0</v>
      </c>
      <c r="N107" s="503">
        <v>0</v>
      </c>
      <c r="O107" s="503">
        <v>2</v>
      </c>
      <c r="P107" s="503">
        <v>0</v>
      </c>
      <c r="Q107" s="436">
        <v>2</v>
      </c>
      <c r="R107" s="297">
        <v>0</v>
      </c>
      <c r="S107" s="297">
        <v>0</v>
      </c>
      <c r="T107" s="291">
        <v>0</v>
      </c>
      <c r="U107" s="62">
        <v>0</v>
      </c>
      <c r="V107" s="243">
        <v>2</v>
      </c>
      <c r="W107" s="73">
        <v>0</v>
      </c>
      <c r="X107" s="72">
        <v>0</v>
      </c>
      <c r="Y107" s="74">
        <v>0</v>
      </c>
      <c r="Z107" s="72">
        <v>0</v>
      </c>
      <c r="AA107" s="73">
        <v>0</v>
      </c>
      <c r="AB107" s="72">
        <v>0</v>
      </c>
      <c r="AC107" s="73">
        <v>0</v>
      </c>
      <c r="AD107" s="72">
        <v>0</v>
      </c>
      <c r="AE107" s="400">
        <v>51</v>
      </c>
      <c r="AF107" s="401">
        <v>30</v>
      </c>
      <c r="AG107" s="80">
        <v>80</v>
      </c>
      <c r="AH107" s="16">
        <v>80</v>
      </c>
      <c r="AI107" s="426">
        <v>80</v>
      </c>
      <c r="AJ107" s="249">
        <v>0</v>
      </c>
      <c r="AK107" s="367">
        <v>0</v>
      </c>
      <c r="AL107" s="257">
        <v>0</v>
      </c>
      <c r="AM107" s="62">
        <v>0</v>
      </c>
      <c r="AN107" s="202">
        <v>0</v>
      </c>
      <c r="AO107" s="62">
        <v>0</v>
      </c>
      <c r="AP107" s="62">
        <v>0</v>
      </c>
    </row>
    <row r="108" spans="1:42" ht="18" hidden="1" customHeight="1" outlineLevel="1" thickBot="1" x14ac:dyDescent="0.3">
      <c r="A108" s="696"/>
      <c r="B108" s="698"/>
      <c r="C108" s="609"/>
      <c r="D108" s="612"/>
      <c r="E108" s="627"/>
      <c r="F108" s="624"/>
      <c r="G108" s="18" t="s">
        <v>18</v>
      </c>
      <c r="H108" s="21"/>
      <c r="I108" s="19">
        <v>120</v>
      </c>
      <c r="J108" s="20"/>
      <c r="K108" s="44"/>
      <c r="L108" s="497">
        <v>0</v>
      </c>
      <c r="M108" s="497">
        <v>0</v>
      </c>
      <c r="N108" s="497">
        <v>0</v>
      </c>
      <c r="O108" s="497">
        <v>2</v>
      </c>
      <c r="P108" s="497">
        <v>0</v>
      </c>
      <c r="Q108" s="18">
        <v>2</v>
      </c>
      <c r="R108" s="18">
        <v>0</v>
      </c>
      <c r="S108" s="18">
        <v>0</v>
      </c>
      <c r="T108" s="18">
        <v>0</v>
      </c>
      <c r="U108" s="18">
        <v>0</v>
      </c>
      <c r="V108" s="18">
        <v>2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394"/>
      <c r="AF108" s="389"/>
      <c r="AG108" s="18"/>
      <c r="AH108" s="21"/>
      <c r="AI108" s="413"/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</row>
    <row r="109" spans="1:42" ht="15.95" hidden="1" customHeight="1" outlineLevel="1" thickBot="1" x14ac:dyDescent="0.3">
      <c r="A109" s="696"/>
      <c r="B109" s="698"/>
      <c r="C109" s="673">
        <v>34</v>
      </c>
      <c r="D109" s="610" t="s">
        <v>380</v>
      </c>
      <c r="E109" s="625"/>
      <c r="F109" s="616" t="s">
        <v>235</v>
      </c>
      <c r="G109" s="83" t="s">
        <v>16</v>
      </c>
      <c r="H109" s="84"/>
      <c r="I109" s="328"/>
      <c r="J109" s="51"/>
      <c r="K109" s="140"/>
      <c r="L109" s="503">
        <v>0</v>
      </c>
      <c r="M109" s="503">
        <v>0</v>
      </c>
      <c r="N109" s="503">
        <v>0</v>
      </c>
      <c r="O109" s="503">
        <v>0</v>
      </c>
      <c r="P109" s="503">
        <v>0</v>
      </c>
      <c r="Q109" s="436">
        <v>0</v>
      </c>
      <c r="R109" s="297">
        <v>0</v>
      </c>
      <c r="S109" s="297">
        <v>0</v>
      </c>
      <c r="T109" s="298">
        <v>0</v>
      </c>
      <c r="U109" s="25">
        <v>0</v>
      </c>
      <c r="V109" s="242">
        <v>0</v>
      </c>
      <c r="W109" s="148">
        <v>0</v>
      </c>
      <c r="X109" s="13">
        <v>0</v>
      </c>
      <c r="Y109" s="156">
        <v>0</v>
      </c>
      <c r="Z109" s="13">
        <v>0</v>
      </c>
      <c r="AA109" s="148">
        <v>0</v>
      </c>
      <c r="AB109" s="13">
        <v>0</v>
      </c>
      <c r="AC109" s="148">
        <v>0</v>
      </c>
      <c r="AD109" s="13">
        <v>0</v>
      </c>
      <c r="AE109" s="395">
        <v>0</v>
      </c>
      <c r="AF109" s="385">
        <v>0</v>
      </c>
      <c r="AG109" s="68">
        <v>0</v>
      </c>
      <c r="AH109" s="69">
        <v>0</v>
      </c>
      <c r="AI109" s="423">
        <v>0</v>
      </c>
      <c r="AJ109" s="249">
        <v>0</v>
      </c>
      <c r="AK109" s="200">
        <v>0</v>
      </c>
      <c r="AL109" s="24">
        <v>0</v>
      </c>
      <c r="AM109" s="25">
        <v>0</v>
      </c>
      <c r="AN109" s="23">
        <v>0</v>
      </c>
      <c r="AO109" s="25">
        <v>0</v>
      </c>
      <c r="AP109" s="25">
        <v>0</v>
      </c>
    </row>
    <row r="110" spans="1:42" ht="15.95" hidden="1" customHeight="1" outlineLevel="1" thickBot="1" x14ac:dyDescent="0.3">
      <c r="A110" s="696"/>
      <c r="B110" s="698"/>
      <c r="C110" s="608"/>
      <c r="D110" s="611"/>
      <c r="E110" s="626"/>
      <c r="F110" s="617"/>
      <c r="G110" s="40" t="s">
        <v>17</v>
      </c>
      <c r="H110" s="82"/>
      <c r="I110" s="323">
        <v>50</v>
      </c>
      <c r="J110" s="50">
        <v>50</v>
      </c>
      <c r="K110" s="138"/>
      <c r="L110" s="496">
        <v>58</v>
      </c>
      <c r="M110" s="503">
        <v>0</v>
      </c>
      <c r="N110" s="503">
        <v>0</v>
      </c>
      <c r="O110" s="503">
        <v>0</v>
      </c>
      <c r="P110" s="503">
        <v>0</v>
      </c>
      <c r="Q110" s="436">
        <v>58</v>
      </c>
      <c r="R110" s="297">
        <v>2</v>
      </c>
      <c r="S110" s="297">
        <v>0</v>
      </c>
      <c r="T110" s="291">
        <v>0</v>
      </c>
      <c r="U110" s="62">
        <v>41</v>
      </c>
      <c r="V110" s="243">
        <v>17</v>
      </c>
      <c r="W110" s="73">
        <v>1</v>
      </c>
      <c r="X110" s="72">
        <v>0</v>
      </c>
      <c r="Y110" s="74">
        <v>58</v>
      </c>
      <c r="Z110" s="72">
        <v>18</v>
      </c>
      <c r="AA110" s="73">
        <v>48</v>
      </c>
      <c r="AB110" s="72">
        <v>10</v>
      </c>
      <c r="AC110" s="73">
        <v>51</v>
      </c>
      <c r="AD110" s="72">
        <v>1</v>
      </c>
      <c r="AE110" s="396">
        <v>44</v>
      </c>
      <c r="AF110" s="397">
        <v>23</v>
      </c>
      <c r="AG110" s="75">
        <v>5</v>
      </c>
      <c r="AH110" s="76">
        <v>125</v>
      </c>
      <c r="AI110" s="424">
        <v>70</v>
      </c>
      <c r="AJ110" s="249">
        <v>1</v>
      </c>
      <c r="AK110" s="367">
        <v>0</v>
      </c>
      <c r="AL110" s="257">
        <v>0</v>
      </c>
      <c r="AM110" s="62">
        <v>0</v>
      </c>
      <c r="AN110" s="202">
        <v>1</v>
      </c>
      <c r="AO110" s="62">
        <v>0</v>
      </c>
      <c r="AP110" s="62">
        <v>0</v>
      </c>
    </row>
    <row r="111" spans="1:42" ht="15.95" hidden="1" customHeight="1" outlineLevel="1" thickBot="1" x14ac:dyDescent="0.3">
      <c r="A111" s="696"/>
      <c r="B111" s="698"/>
      <c r="C111" s="609"/>
      <c r="D111" s="612"/>
      <c r="E111" s="627"/>
      <c r="F111" s="618"/>
      <c r="G111" s="18" t="s">
        <v>18</v>
      </c>
      <c r="H111" s="21"/>
      <c r="I111" s="19">
        <v>50</v>
      </c>
      <c r="J111" s="20"/>
      <c r="K111" s="44"/>
      <c r="L111" s="497">
        <v>58</v>
      </c>
      <c r="M111" s="497">
        <v>0</v>
      </c>
      <c r="N111" s="497">
        <v>0</v>
      </c>
      <c r="O111" s="497">
        <v>0</v>
      </c>
      <c r="P111" s="497">
        <v>0</v>
      </c>
      <c r="Q111" s="18">
        <v>58</v>
      </c>
      <c r="R111" s="18">
        <v>2</v>
      </c>
      <c r="S111" s="18">
        <v>0</v>
      </c>
      <c r="T111" s="18">
        <v>0</v>
      </c>
      <c r="U111" s="18">
        <v>41</v>
      </c>
      <c r="V111" s="18">
        <v>17</v>
      </c>
      <c r="W111" s="18">
        <v>1</v>
      </c>
      <c r="X111" s="18">
        <v>0</v>
      </c>
      <c r="Y111" s="18">
        <v>58</v>
      </c>
      <c r="Z111" s="18">
        <v>18</v>
      </c>
      <c r="AA111" s="18">
        <v>48</v>
      </c>
      <c r="AB111" s="18">
        <v>10</v>
      </c>
      <c r="AC111" s="18">
        <v>51</v>
      </c>
      <c r="AD111" s="18">
        <v>1</v>
      </c>
      <c r="AE111" s="394"/>
      <c r="AF111" s="389"/>
      <c r="AG111" s="18"/>
      <c r="AH111" s="21"/>
      <c r="AI111" s="413"/>
      <c r="AJ111" s="18">
        <v>1</v>
      </c>
      <c r="AK111" s="18">
        <v>0</v>
      </c>
      <c r="AL111" s="18">
        <v>0</v>
      </c>
      <c r="AM111" s="18">
        <v>0</v>
      </c>
      <c r="AN111" s="18">
        <v>1</v>
      </c>
      <c r="AO111" s="18">
        <v>0</v>
      </c>
      <c r="AP111" s="18">
        <v>0</v>
      </c>
    </row>
    <row r="112" spans="1:42" ht="15.95" hidden="1" customHeight="1" outlineLevel="1" thickBot="1" x14ac:dyDescent="0.3">
      <c r="A112" s="696"/>
      <c r="B112" s="698"/>
      <c r="C112" s="673">
        <v>35</v>
      </c>
      <c r="D112" s="610" t="s">
        <v>381</v>
      </c>
      <c r="E112" s="625"/>
      <c r="F112" s="622" t="s">
        <v>192</v>
      </c>
      <c r="G112" s="83" t="s">
        <v>16</v>
      </c>
      <c r="H112" s="84"/>
      <c r="I112" s="328"/>
      <c r="J112" s="51"/>
      <c r="K112" s="140"/>
      <c r="L112" s="503">
        <v>0</v>
      </c>
      <c r="M112" s="503">
        <v>0</v>
      </c>
      <c r="N112" s="503">
        <v>0</v>
      </c>
      <c r="O112" s="503">
        <v>0</v>
      </c>
      <c r="P112" s="503">
        <v>0</v>
      </c>
      <c r="Q112" s="436">
        <v>0</v>
      </c>
      <c r="R112" s="297">
        <v>0</v>
      </c>
      <c r="S112" s="297">
        <v>0</v>
      </c>
      <c r="T112" s="298">
        <v>0</v>
      </c>
      <c r="U112" s="25">
        <v>0</v>
      </c>
      <c r="V112" s="242">
        <v>0</v>
      </c>
      <c r="W112" s="148">
        <v>0</v>
      </c>
      <c r="X112" s="13">
        <v>0</v>
      </c>
      <c r="Y112" s="156">
        <v>0</v>
      </c>
      <c r="Z112" s="13">
        <v>0</v>
      </c>
      <c r="AA112" s="148">
        <v>0</v>
      </c>
      <c r="AB112" s="13">
        <v>0</v>
      </c>
      <c r="AC112" s="148">
        <v>0</v>
      </c>
      <c r="AD112" s="13">
        <v>0</v>
      </c>
      <c r="AE112" s="395">
        <v>0</v>
      </c>
      <c r="AF112" s="385">
        <v>0</v>
      </c>
      <c r="AG112" s="68">
        <v>0</v>
      </c>
      <c r="AH112" s="69">
        <v>0</v>
      </c>
      <c r="AI112" s="423">
        <v>0</v>
      </c>
      <c r="AJ112" s="249">
        <v>0</v>
      </c>
      <c r="AK112" s="200">
        <v>0</v>
      </c>
      <c r="AL112" s="24">
        <v>0</v>
      </c>
      <c r="AM112" s="25">
        <v>0</v>
      </c>
      <c r="AN112" s="23">
        <v>0</v>
      </c>
      <c r="AO112" s="25">
        <v>0</v>
      </c>
      <c r="AP112" s="25">
        <v>0</v>
      </c>
    </row>
    <row r="113" spans="1:42" ht="15.95" hidden="1" customHeight="1" outlineLevel="1" thickBot="1" x14ac:dyDescent="0.3">
      <c r="A113" s="696"/>
      <c r="B113" s="698"/>
      <c r="C113" s="608"/>
      <c r="D113" s="611"/>
      <c r="E113" s="626"/>
      <c r="F113" s="623"/>
      <c r="G113" s="40" t="s">
        <v>17</v>
      </c>
      <c r="H113" s="185"/>
      <c r="I113" s="323">
        <v>35</v>
      </c>
      <c r="J113" s="50">
        <v>35</v>
      </c>
      <c r="K113" s="138"/>
      <c r="L113" s="496">
        <v>47</v>
      </c>
      <c r="M113" s="503">
        <v>0</v>
      </c>
      <c r="N113" s="503">
        <v>0</v>
      </c>
      <c r="O113" s="503">
        <v>0</v>
      </c>
      <c r="P113" s="503">
        <v>0</v>
      </c>
      <c r="Q113" s="436">
        <v>47</v>
      </c>
      <c r="R113" s="297">
        <v>0</v>
      </c>
      <c r="S113" s="297">
        <v>0</v>
      </c>
      <c r="T113" s="291">
        <v>0</v>
      </c>
      <c r="U113" s="62">
        <v>39</v>
      </c>
      <c r="V113" s="243">
        <v>8</v>
      </c>
      <c r="W113" s="73">
        <v>0</v>
      </c>
      <c r="X113" s="72">
        <v>0</v>
      </c>
      <c r="Y113" s="74">
        <v>38</v>
      </c>
      <c r="Z113" s="72">
        <v>21</v>
      </c>
      <c r="AA113" s="73">
        <v>31</v>
      </c>
      <c r="AB113" s="72">
        <v>47</v>
      </c>
      <c r="AC113" s="73">
        <v>37</v>
      </c>
      <c r="AD113" s="72">
        <v>0</v>
      </c>
      <c r="AE113" s="396">
        <v>41</v>
      </c>
      <c r="AF113" s="397">
        <v>21</v>
      </c>
      <c r="AG113" s="75">
        <v>15</v>
      </c>
      <c r="AH113" s="76">
        <v>200</v>
      </c>
      <c r="AI113" s="424">
        <v>100</v>
      </c>
      <c r="AJ113" s="249">
        <v>4</v>
      </c>
      <c r="AK113" s="367">
        <v>0</v>
      </c>
      <c r="AL113" s="257">
        <v>0</v>
      </c>
      <c r="AM113" s="62">
        <v>0</v>
      </c>
      <c r="AN113" s="202">
        <v>3</v>
      </c>
      <c r="AO113" s="62">
        <v>0</v>
      </c>
      <c r="AP113" s="62">
        <v>1</v>
      </c>
    </row>
    <row r="114" spans="1:42" ht="18" hidden="1" customHeight="1" outlineLevel="1" thickBot="1" x14ac:dyDescent="0.3">
      <c r="A114" s="696"/>
      <c r="B114" s="698"/>
      <c r="C114" s="609"/>
      <c r="D114" s="612"/>
      <c r="E114" s="627"/>
      <c r="F114" s="624"/>
      <c r="G114" s="18" t="s">
        <v>18</v>
      </c>
      <c r="H114" s="21"/>
      <c r="I114" s="19">
        <v>35</v>
      </c>
      <c r="J114" s="20"/>
      <c r="K114" s="44"/>
      <c r="L114" s="497">
        <v>47</v>
      </c>
      <c r="M114" s="497">
        <v>0</v>
      </c>
      <c r="N114" s="497">
        <v>0</v>
      </c>
      <c r="O114" s="497">
        <v>0</v>
      </c>
      <c r="P114" s="497">
        <v>0</v>
      </c>
      <c r="Q114" s="18">
        <v>47</v>
      </c>
      <c r="R114" s="18">
        <v>0</v>
      </c>
      <c r="S114" s="18">
        <v>0</v>
      </c>
      <c r="T114" s="18">
        <v>0</v>
      </c>
      <c r="U114" s="18">
        <v>39</v>
      </c>
      <c r="V114" s="18">
        <v>8</v>
      </c>
      <c r="W114" s="18">
        <v>0</v>
      </c>
      <c r="X114" s="18">
        <v>0</v>
      </c>
      <c r="Y114" s="18">
        <v>38</v>
      </c>
      <c r="Z114" s="18">
        <v>21</v>
      </c>
      <c r="AA114" s="18">
        <v>31</v>
      </c>
      <c r="AB114" s="18">
        <v>47</v>
      </c>
      <c r="AC114" s="18">
        <v>37</v>
      </c>
      <c r="AD114" s="18">
        <v>0</v>
      </c>
      <c r="AE114" s="394"/>
      <c r="AF114" s="389"/>
      <c r="AG114" s="18"/>
      <c r="AH114" s="21"/>
      <c r="AI114" s="413"/>
      <c r="AJ114" s="18">
        <v>4</v>
      </c>
      <c r="AK114" s="18">
        <v>0</v>
      </c>
      <c r="AL114" s="18">
        <v>0</v>
      </c>
      <c r="AM114" s="18">
        <v>0</v>
      </c>
      <c r="AN114" s="18">
        <v>3</v>
      </c>
      <c r="AO114" s="18">
        <v>0</v>
      </c>
      <c r="AP114" s="18">
        <v>1</v>
      </c>
    </row>
    <row r="115" spans="1:42" ht="15.95" hidden="1" customHeight="1" outlineLevel="1" thickBot="1" x14ac:dyDescent="0.3">
      <c r="A115" s="696"/>
      <c r="B115" s="698"/>
      <c r="C115" s="673">
        <v>36</v>
      </c>
      <c r="D115" s="610" t="s">
        <v>382</v>
      </c>
      <c r="E115" s="625"/>
      <c r="F115" s="616" t="s">
        <v>233</v>
      </c>
      <c r="G115" s="83" t="s">
        <v>16</v>
      </c>
      <c r="H115" s="84"/>
      <c r="I115" s="328"/>
      <c r="J115" s="51"/>
      <c r="K115" s="140"/>
      <c r="L115" s="503">
        <v>0</v>
      </c>
      <c r="M115" s="503">
        <v>0</v>
      </c>
      <c r="N115" s="503">
        <v>0</v>
      </c>
      <c r="O115" s="503">
        <v>0</v>
      </c>
      <c r="P115" s="503">
        <v>0</v>
      </c>
      <c r="Q115" s="436">
        <v>0</v>
      </c>
      <c r="R115" s="297">
        <v>0</v>
      </c>
      <c r="S115" s="297">
        <v>0</v>
      </c>
      <c r="T115" s="298">
        <v>0</v>
      </c>
      <c r="U115" s="25">
        <v>0</v>
      </c>
      <c r="V115" s="242">
        <v>0</v>
      </c>
      <c r="W115" s="148">
        <v>0</v>
      </c>
      <c r="X115" s="13">
        <v>0</v>
      </c>
      <c r="Y115" s="156">
        <v>0</v>
      </c>
      <c r="Z115" s="13">
        <v>0</v>
      </c>
      <c r="AA115" s="148">
        <v>0</v>
      </c>
      <c r="AB115" s="13">
        <v>0</v>
      </c>
      <c r="AC115" s="148">
        <v>0</v>
      </c>
      <c r="AD115" s="13">
        <v>0</v>
      </c>
      <c r="AE115" s="395">
        <v>0</v>
      </c>
      <c r="AF115" s="385">
        <v>0</v>
      </c>
      <c r="AG115" s="68">
        <v>0</v>
      </c>
      <c r="AH115" s="69">
        <v>0</v>
      </c>
      <c r="AI115" s="423">
        <v>0</v>
      </c>
      <c r="AJ115" s="249">
        <v>0</v>
      </c>
      <c r="AK115" s="200">
        <v>0</v>
      </c>
      <c r="AL115" s="24">
        <v>0</v>
      </c>
      <c r="AM115" s="25">
        <v>0</v>
      </c>
      <c r="AN115" s="23">
        <v>0</v>
      </c>
      <c r="AO115" s="25">
        <v>0</v>
      </c>
      <c r="AP115" s="25">
        <v>0</v>
      </c>
    </row>
    <row r="116" spans="1:42" ht="15.95" hidden="1" customHeight="1" outlineLevel="1" thickBot="1" x14ac:dyDescent="0.3">
      <c r="A116" s="696"/>
      <c r="B116" s="698"/>
      <c r="C116" s="608"/>
      <c r="D116" s="611"/>
      <c r="E116" s="626"/>
      <c r="F116" s="617"/>
      <c r="G116" s="40" t="s">
        <v>17</v>
      </c>
      <c r="H116" s="185"/>
      <c r="I116" s="323">
        <v>5</v>
      </c>
      <c r="J116" s="50">
        <v>10</v>
      </c>
      <c r="K116" s="138"/>
      <c r="L116" s="496">
        <v>0</v>
      </c>
      <c r="M116" s="503">
        <v>0</v>
      </c>
      <c r="N116" s="503">
        <v>0</v>
      </c>
      <c r="O116" s="503">
        <v>12</v>
      </c>
      <c r="P116" s="503">
        <v>0</v>
      </c>
      <c r="Q116" s="436">
        <v>12</v>
      </c>
      <c r="R116" s="297">
        <v>0</v>
      </c>
      <c r="S116" s="297">
        <v>0</v>
      </c>
      <c r="T116" s="291">
        <v>0</v>
      </c>
      <c r="U116" s="62">
        <v>10</v>
      </c>
      <c r="V116" s="243">
        <v>2</v>
      </c>
      <c r="W116" s="73">
        <v>0</v>
      </c>
      <c r="X116" s="72">
        <v>0</v>
      </c>
      <c r="Y116" s="74">
        <v>10</v>
      </c>
      <c r="Z116" s="72">
        <v>3</v>
      </c>
      <c r="AA116" s="73">
        <v>11</v>
      </c>
      <c r="AB116" s="72">
        <v>0</v>
      </c>
      <c r="AC116" s="73">
        <v>10</v>
      </c>
      <c r="AD116" s="72">
        <v>0</v>
      </c>
      <c r="AE116" s="396">
        <v>38.5</v>
      </c>
      <c r="AF116" s="397">
        <v>17.3</v>
      </c>
      <c r="AG116" s="75">
        <v>30</v>
      </c>
      <c r="AH116" s="76">
        <v>140</v>
      </c>
      <c r="AI116" s="424">
        <v>77.900000000000006</v>
      </c>
      <c r="AJ116" s="249">
        <v>0</v>
      </c>
      <c r="AK116" s="367">
        <v>0</v>
      </c>
      <c r="AL116" s="257">
        <v>0</v>
      </c>
      <c r="AM116" s="62">
        <v>0</v>
      </c>
      <c r="AN116" s="202">
        <v>0</v>
      </c>
      <c r="AO116" s="62">
        <v>0</v>
      </c>
      <c r="AP116" s="62">
        <v>0</v>
      </c>
    </row>
    <row r="117" spans="1:42" ht="15.95" hidden="1" customHeight="1" outlineLevel="1" thickBot="1" x14ac:dyDescent="0.3">
      <c r="A117" s="696"/>
      <c r="B117" s="698"/>
      <c r="C117" s="609"/>
      <c r="D117" s="611"/>
      <c r="E117" s="627"/>
      <c r="F117" s="618"/>
      <c r="G117" s="18" t="s">
        <v>18</v>
      </c>
      <c r="H117" s="21"/>
      <c r="I117" s="19">
        <v>5</v>
      </c>
      <c r="J117" s="20"/>
      <c r="K117" s="44"/>
      <c r="L117" s="497">
        <v>0</v>
      </c>
      <c r="M117" s="497">
        <v>0</v>
      </c>
      <c r="N117" s="497">
        <v>0</v>
      </c>
      <c r="O117" s="497">
        <v>12</v>
      </c>
      <c r="P117" s="497">
        <v>0</v>
      </c>
      <c r="Q117" s="18">
        <v>12</v>
      </c>
      <c r="R117" s="18">
        <v>0</v>
      </c>
      <c r="S117" s="18">
        <v>0</v>
      </c>
      <c r="T117" s="18">
        <v>0</v>
      </c>
      <c r="U117" s="18">
        <v>10</v>
      </c>
      <c r="V117" s="18">
        <v>2</v>
      </c>
      <c r="W117" s="18">
        <v>0</v>
      </c>
      <c r="X117" s="18">
        <v>0</v>
      </c>
      <c r="Y117" s="18">
        <v>10</v>
      </c>
      <c r="Z117" s="18">
        <v>3</v>
      </c>
      <c r="AA117" s="18">
        <v>11</v>
      </c>
      <c r="AB117" s="18">
        <v>0</v>
      </c>
      <c r="AC117" s="18">
        <v>10</v>
      </c>
      <c r="AD117" s="18">
        <v>0</v>
      </c>
      <c r="AE117" s="394"/>
      <c r="AF117" s="389"/>
      <c r="AG117" s="18"/>
      <c r="AH117" s="21"/>
      <c r="AI117" s="413"/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</row>
    <row r="118" spans="1:42" ht="18.75" hidden="1" customHeight="1" outlineLevel="1" thickBot="1" x14ac:dyDescent="0.3">
      <c r="A118" s="696"/>
      <c r="B118" s="698"/>
      <c r="C118" s="673">
        <v>37</v>
      </c>
      <c r="D118" s="701" t="s">
        <v>316</v>
      </c>
      <c r="E118" s="625"/>
      <c r="F118" s="616" t="s">
        <v>192</v>
      </c>
      <c r="G118" s="83" t="s">
        <v>16</v>
      </c>
      <c r="H118" s="84"/>
      <c r="I118" s="328"/>
      <c r="J118" s="51"/>
      <c r="K118" s="140"/>
      <c r="L118" s="503">
        <v>0</v>
      </c>
      <c r="M118" s="503">
        <v>0</v>
      </c>
      <c r="N118" s="503">
        <v>0</v>
      </c>
      <c r="O118" s="503">
        <v>0</v>
      </c>
      <c r="P118" s="503">
        <v>0</v>
      </c>
      <c r="Q118" s="436">
        <v>0</v>
      </c>
      <c r="R118" s="297">
        <v>0</v>
      </c>
      <c r="S118" s="297">
        <v>0</v>
      </c>
      <c r="T118" s="298">
        <v>0</v>
      </c>
      <c r="U118" s="25">
        <v>0</v>
      </c>
      <c r="V118" s="242">
        <v>0</v>
      </c>
      <c r="W118" s="148">
        <v>0</v>
      </c>
      <c r="X118" s="13">
        <v>0</v>
      </c>
      <c r="Y118" s="156">
        <v>0</v>
      </c>
      <c r="Z118" s="13">
        <v>0</v>
      </c>
      <c r="AA118" s="148">
        <v>0</v>
      </c>
      <c r="AB118" s="13">
        <v>0</v>
      </c>
      <c r="AC118" s="148">
        <v>0</v>
      </c>
      <c r="AD118" s="13">
        <v>0</v>
      </c>
      <c r="AE118" s="398">
        <v>0</v>
      </c>
      <c r="AF118" s="399">
        <v>0</v>
      </c>
      <c r="AG118" s="127">
        <v>0</v>
      </c>
      <c r="AH118" s="57">
        <v>0</v>
      </c>
      <c r="AI118" s="425">
        <v>0</v>
      </c>
      <c r="AJ118" s="249">
        <v>0</v>
      </c>
      <c r="AK118" s="200">
        <v>0</v>
      </c>
      <c r="AL118" s="24">
        <v>0</v>
      </c>
      <c r="AM118" s="25">
        <v>0</v>
      </c>
      <c r="AN118" s="23">
        <v>0</v>
      </c>
      <c r="AO118" s="25">
        <v>0</v>
      </c>
      <c r="AP118" s="25">
        <v>0</v>
      </c>
    </row>
    <row r="119" spans="1:42" ht="17.25" hidden="1" customHeight="1" outlineLevel="1" thickBot="1" x14ac:dyDescent="0.3">
      <c r="A119" s="696"/>
      <c r="B119" s="698"/>
      <c r="C119" s="608"/>
      <c r="D119" s="702"/>
      <c r="E119" s="626"/>
      <c r="F119" s="617"/>
      <c r="G119" s="40" t="s">
        <v>17</v>
      </c>
      <c r="H119" s="82"/>
      <c r="I119" s="323">
        <v>10</v>
      </c>
      <c r="J119" s="50">
        <v>15</v>
      </c>
      <c r="K119" s="138"/>
      <c r="L119" s="496">
        <v>0</v>
      </c>
      <c r="M119" s="503">
        <v>0</v>
      </c>
      <c r="N119" s="503">
        <v>0</v>
      </c>
      <c r="O119" s="503">
        <v>0</v>
      </c>
      <c r="P119" s="503">
        <v>0</v>
      </c>
      <c r="Q119" s="436">
        <v>0</v>
      </c>
      <c r="R119" s="297">
        <v>0</v>
      </c>
      <c r="S119" s="297">
        <v>0</v>
      </c>
      <c r="T119" s="291">
        <v>0</v>
      </c>
      <c r="U119" s="62">
        <v>0</v>
      </c>
      <c r="V119" s="243">
        <v>0</v>
      </c>
      <c r="W119" s="73">
        <v>0</v>
      </c>
      <c r="X119" s="72">
        <v>0</v>
      </c>
      <c r="Y119" s="74">
        <v>0</v>
      </c>
      <c r="Z119" s="72">
        <v>0</v>
      </c>
      <c r="AA119" s="73">
        <v>0</v>
      </c>
      <c r="AB119" s="72">
        <v>0</v>
      </c>
      <c r="AC119" s="73">
        <v>0</v>
      </c>
      <c r="AD119" s="72">
        <v>0</v>
      </c>
      <c r="AE119" s="400">
        <v>0</v>
      </c>
      <c r="AF119" s="401">
        <v>0</v>
      </c>
      <c r="AG119" s="80">
        <v>0</v>
      </c>
      <c r="AH119" s="16">
        <v>0</v>
      </c>
      <c r="AI119" s="426">
        <v>0</v>
      </c>
      <c r="AJ119" s="249">
        <v>0</v>
      </c>
      <c r="AK119" s="367">
        <v>0</v>
      </c>
      <c r="AL119" s="270">
        <v>0</v>
      </c>
      <c r="AM119" s="62">
        <v>0</v>
      </c>
      <c r="AN119" s="202">
        <v>0</v>
      </c>
      <c r="AO119" s="62">
        <v>0</v>
      </c>
      <c r="AP119" s="62">
        <v>0</v>
      </c>
    </row>
    <row r="120" spans="1:42" ht="19.5" hidden="1" customHeight="1" outlineLevel="1" thickBot="1" x14ac:dyDescent="0.3">
      <c r="A120" s="696"/>
      <c r="B120" s="698"/>
      <c r="C120" s="609"/>
      <c r="D120" s="703"/>
      <c r="E120" s="627"/>
      <c r="F120" s="618"/>
      <c r="G120" s="18" t="s">
        <v>18</v>
      </c>
      <c r="H120" s="21"/>
      <c r="I120" s="19">
        <v>10</v>
      </c>
      <c r="J120" s="20"/>
      <c r="K120" s="44"/>
      <c r="L120" s="497">
        <v>0</v>
      </c>
      <c r="M120" s="497">
        <v>0</v>
      </c>
      <c r="N120" s="497">
        <v>0</v>
      </c>
      <c r="O120" s="497">
        <v>0</v>
      </c>
      <c r="P120" s="497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394"/>
      <c r="AF120" s="389"/>
      <c r="AG120" s="18"/>
      <c r="AH120" s="21"/>
      <c r="AI120" s="413"/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</row>
    <row r="121" spans="1:42" ht="15.95" hidden="1" customHeight="1" outlineLevel="1" thickBot="1" x14ac:dyDescent="0.3">
      <c r="A121" s="696"/>
      <c r="B121" s="698"/>
      <c r="C121" s="673">
        <v>38</v>
      </c>
      <c r="D121" s="701" t="s">
        <v>383</v>
      </c>
      <c r="E121" s="625"/>
      <c r="F121" s="616" t="s">
        <v>233</v>
      </c>
      <c r="G121" s="83" t="s">
        <v>16</v>
      </c>
      <c r="H121" s="84"/>
      <c r="I121" s="328"/>
      <c r="J121" s="51"/>
      <c r="K121" s="140"/>
      <c r="L121" s="503">
        <v>0</v>
      </c>
      <c r="M121" s="503">
        <v>0</v>
      </c>
      <c r="N121" s="503">
        <v>0</v>
      </c>
      <c r="O121" s="503">
        <v>0</v>
      </c>
      <c r="P121" s="503">
        <v>0</v>
      </c>
      <c r="Q121" s="436">
        <v>0</v>
      </c>
      <c r="R121" s="297">
        <v>0</v>
      </c>
      <c r="S121" s="297">
        <v>0</v>
      </c>
      <c r="T121" s="298">
        <v>0</v>
      </c>
      <c r="U121" s="25">
        <v>0</v>
      </c>
      <c r="V121" s="242">
        <v>0</v>
      </c>
      <c r="W121" s="148">
        <v>0</v>
      </c>
      <c r="X121" s="13">
        <v>0</v>
      </c>
      <c r="Y121" s="156">
        <v>0</v>
      </c>
      <c r="Z121" s="13">
        <v>0</v>
      </c>
      <c r="AA121" s="148">
        <v>0</v>
      </c>
      <c r="AB121" s="13">
        <v>0</v>
      </c>
      <c r="AC121" s="148">
        <v>0</v>
      </c>
      <c r="AD121" s="13">
        <v>0</v>
      </c>
      <c r="AE121" s="395">
        <v>0</v>
      </c>
      <c r="AF121" s="385">
        <v>0</v>
      </c>
      <c r="AG121" s="68">
        <v>0</v>
      </c>
      <c r="AH121" s="69">
        <v>0</v>
      </c>
      <c r="AI121" s="423">
        <v>0</v>
      </c>
      <c r="AJ121" s="249">
        <v>0</v>
      </c>
      <c r="AK121" s="200">
        <v>0</v>
      </c>
      <c r="AL121" s="269">
        <v>0</v>
      </c>
      <c r="AM121" s="25">
        <v>0</v>
      </c>
      <c r="AN121" s="23">
        <v>0</v>
      </c>
      <c r="AO121" s="25">
        <v>0</v>
      </c>
      <c r="AP121" s="25">
        <v>0</v>
      </c>
    </row>
    <row r="122" spans="1:42" ht="15.95" hidden="1" customHeight="1" outlineLevel="1" thickBot="1" x14ac:dyDescent="0.3">
      <c r="A122" s="696"/>
      <c r="B122" s="698"/>
      <c r="C122" s="608"/>
      <c r="D122" s="702"/>
      <c r="E122" s="626"/>
      <c r="F122" s="617"/>
      <c r="G122" s="40" t="s">
        <v>17</v>
      </c>
      <c r="H122" s="82"/>
      <c r="I122" s="323">
        <v>5</v>
      </c>
      <c r="J122" s="50">
        <v>10</v>
      </c>
      <c r="K122" s="138"/>
      <c r="L122" s="496">
        <v>0</v>
      </c>
      <c r="M122" s="503">
        <v>0</v>
      </c>
      <c r="N122" s="503">
        <v>0</v>
      </c>
      <c r="O122" s="503">
        <v>20</v>
      </c>
      <c r="P122" s="503">
        <v>0</v>
      </c>
      <c r="Q122" s="436">
        <v>20</v>
      </c>
      <c r="R122" s="297">
        <v>0</v>
      </c>
      <c r="S122" s="297">
        <v>0</v>
      </c>
      <c r="T122" s="291">
        <v>2</v>
      </c>
      <c r="U122" s="62">
        <v>12</v>
      </c>
      <c r="V122" s="243">
        <v>8</v>
      </c>
      <c r="W122" s="73">
        <v>1</v>
      </c>
      <c r="X122" s="72">
        <v>0</v>
      </c>
      <c r="Y122" s="74">
        <v>15</v>
      </c>
      <c r="Z122" s="72">
        <v>2</v>
      </c>
      <c r="AA122" s="73">
        <v>11</v>
      </c>
      <c r="AB122" s="72">
        <v>2</v>
      </c>
      <c r="AC122" s="73">
        <v>15</v>
      </c>
      <c r="AD122" s="72">
        <v>0</v>
      </c>
      <c r="AE122" s="396">
        <v>45</v>
      </c>
      <c r="AF122" s="397">
        <v>27</v>
      </c>
      <c r="AG122" s="75">
        <v>20</v>
      </c>
      <c r="AH122" s="76">
        <v>200</v>
      </c>
      <c r="AI122" s="424">
        <v>100</v>
      </c>
      <c r="AJ122" s="249">
        <v>1</v>
      </c>
      <c r="AK122" s="367">
        <v>0</v>
      </c>
      <c r="AL122" s="257">
        <v>0</v>
      </c>
      <c r="AM122" s="62">
        <v>0</v>
      </c>
      <c r="AN122" s="202">
        <v>0</v>
      </c>
      <c r="AO122" s="62">
        <v>0</v>
      </c>
      <c r="AP122" s="62">
        <v>1</v>
      </c>
    </row>
    <row r="123" spans="1:42" ht="15.95" hidden="1" customHeight="1" outlineLevel="1" thickBot="1" x14ac:dyDescent="0.3">
      <c r="A123" s="696"/>
      <c r="B123" s="698"/>
      <c r="C123" s="609"/>
      <c r="D123" s="702"/>
      <c r="E123" s="627"/>
      <c r="F123" s="618"/>
      <c r="G123" s="18" t="s">
        <v>18</v>
      </c>
      <c r="H123" s="21"/>
      <c r="I123" s="19">
        <v>5</v>
      </c>
      <c r="J123" s="20"/>
      <c r="K123" s="44"/>
      <c r="L123" s="497">
        <v>0</v>
      </c>
      <c r="M123" s="497">
        <v>0</v>
      </c>
      <c r="N123" s="497">
        <v>0</v>
      </c>
      <c r="O123" s="497">
        <v>20</v>
      </c>
      <c r="P123" s="497">
        <v>0</v>
      </c>
      <c r="Q123" s="18">
        <v>20</v>
      </c>
      <c r="R123" s="18">
        <v>0</v>
      </c>
      <c r="S123" s="18">
        <v>0</v>
      </c>
      <c r="T123" s="18">
        <v>2</v>
      </c>
      <c r="U123" s="18">
        <v>12</v>
      </c>
      <c r="V123" s="18">
        <v>8</v>
      </c>
      <c r="W123" s="18">
        <v>1</v>
      </c>
      <c r="X123" s="18">
        <v>0</v>
      </c>
      <c r="Y123" s="18">
        <v>15</v>
      </c>
      <c r="Z123" s="18">
        <v>2</v>
      </c>
      <c r="AA123" s="18">
        <v>11</v>
      </c>
      <c r="AB123" s="18">
        <v>2</v>
      </c>
      <c r="AC123" s="18">
        <v>15</v>
      </c>
      <c r="AD123" s="18">
        <v>0</v>
      </c>
      <c r="AE123" s="394"/>
      <c r="AF123" s="389"/>
      <c r="AG123" s="18"/>
      <c r="AH123" s="21"/>
      <c r="AI123" s="413"/>
      <c r="AJ123" s="18">
        <v>1</v>
      </c>
      <c r="AK123" s="18">
        <v>0</v>
      </c>
      <c r="AL123" s="18">
        <v>0</v>
      </c>
      <c r="AM123" s="18">
        <v>0</v>
      </c>
      <c r="AN123" s="18">
        <v>0</v>
      </c>
      <c r="AO123" s="18">
        <v>0</v>
      </c>
      <c r="AP123" s="18">
        <v>1</v>
      </c>
    </row>
    <row r="124" spans="1:42" ht="15.95" hidden="1" customHeight="1" outlineLevel="1" thickBot="1" x14ac:dyDescent="0.3">
      <c r="A124" s="696"/>
      <c r="B124" s="698"/>
      <c r="C124" s="673">
        <v>39</v>
      </c>
      <c r="D124" s="689" t="s">
        <v>384</v>
      </c>
      <c r="E124" s="625"/>
      <c r="F124" s="616" t="s">
        <v>235</v>
      </c>
      <c r="G124" s="83" t="s">
        <v>16</v>
      </c>
      <c r="H124" s="27"/>
      <c r="I124" s="331"/>
      <c r="J124" s="193"/>
      <c r="K124" s="140"/>
      <c r="L124" s="503">
        <v>0</v>
      </c>
      <c r="M124" s="503">
        <v>0</v>
      </c>
      <c r="N124" s="503">
        <v>0</v>
      </c>
      <c r="O124" s="503">
        <v>0</v>
      </c>
      <c r="P124" s="503">
        <v>0</v>
      </c>
      <c r="Q124" s="436">
        <v>0</v>
      </c>
      <c r="R124" s="297">
        <v>0</v>
      </c>
      <c r="S124" s="297">
        <v>0</v>
      </c>
      <c r="T124" s="298">
        <v>0</v>
      </c>
      <c r="U124" s="25">
        <v>0</v>
      </c>
      <c r="V124" s="242">
        <v>0</v>
      </c>
      <c r="W124" s="148">
        <v>0</v>
      </c>
      <c r="X124" s="13">
        <v>0</v>
      </c>
      <c r="Y124" s="156">
        <v>0</v>
      </c>
      <c r="Z124" s="13">
        <v>0</v>
      </c>
      <c r="AA124" s="148">
        <v>0</v>
      </c>
      <c r="AB124" s="13">
        <v>0</v>
      </c>
      <c r="AC124" s="148">
        <v>0</v>
      </c>
      <c r="AD124" s="13">
        <v>0</v>
      </c>
      <c r="AE124" s="395">
        <v>0</v>
      </c>
      <c r="AF124" s="385">
        <v>0</v>
      </c>
      <c r="AG124" s="68">
        <v>0</v>
      </c>
      <c r="AH124" s="69">
        <v>0</v>
      </c>
      <c r="AI124" s="423">
        <v>0</v>
      </c>
      <c r="AJ124" s="249">
        <v>0</v>
      </c>
      <c r="AK124" s="200">
        <v>0</v>
      </c>
      <c r="AL124" s="24">
        <v>0</v>
      </c>
      <c r="AM124" s="25">
        <v>0</v>
      </c>
      <c r="AN124" s="23">
        <v>0</v>
      </c>
      <c r="AO124" s="25">
        <v>0</v>
      </c>
      <c r="AP124" s="25">
        <v>0</v>
      </c>
    </row>
    <row r="125" spans="1:42" ht="15.95" hidden="1" customHeight="1" outlineLevel="1" thickBot="1" x14ac:dyDescent="0.3">
      <c r="A125" s="696"/>
      <c r="B125" s="698"/>
      <c r="C125" s="608"/>
      <c r="D125" s="689"/>
      <c r="E125" s="626"/>
      <c r="F125" s="617"/>
      <c r="G125" s="40" t="s">
        <v>17</v>
      </c>
      <c r="H125" s="80"/>
      <c r="I125" s="332">
        <v>20</v>
      </c>
      <c r="J125" s="194">
        <v>20</v>
      </c>
      <c r="K125" s="138"/>
      <c r="L125" s="496">
        <v>0</v>
      </c>
      <c r="M125" s="503">
        <v>0</v>
      </c>
      <c r="N125" s="503">
        <v>0</v>
      </c>
      <c r="O125" s="503">
        <v>37</v>
      </c>
      <c r="P125" s="503">
        <v>0</v>
      </c>
      <c r="Q125" s="436">
        <v>37</v>
      </c>
      <c r="R125" s="297">
        <v>20</v>
      </c>
      <c r="S125" s="297">
        <v>0</v>
      </c>
      <c r="T125" s="291">
        <v>0</v>
      </c>
      <c r="U125" s="62">
        <v>25</v>
      </c>
      <c r="V125" s="243">
        <v>12</v>
      </c>
      <c r="W125" s="73">
        <v>0</v>
      </c>
      <c r="X125" s="72">
        <v>0</v>
      </c>
      <c r="Y125" s="74">
        <v>18</v>
      </c>
      <c r="Z125" s="72">
        <v>3</v>
      </c>
      <c r="AA125" s="73">
        <v>36</v>
      </c>
      <c r="AB125" s="72">
        <v>5</v>
      </c>
      <c r="AC125" s="73">
        <v>14</v>
      </c>
      <c r="AD125" s="72">
        <v>0</v>
      </c>
      <c r="AE125" s="396">
        <v>42</v>
      </c>
      <c r="AF125" s="397">
        <v>19</v>
      </c>
      <c r="AG125" s="75">
        <v>10</v>
      </c>
      <c r="AH125" s="76">
        <v>125</v>
      </c>
      <c r="AI125" s="424">
        <v>70</v>
      </c>
      <c r="AJ125" s="249">
        <v>0</v>
      </c>
      <c r="AK125" s="367">
        <v>0</v>
      </c>
      <c r="AL125" s="257">
        <v>0</v>
      </c>
      <c r="AM125" s="62">
        <v>0</v>
      </c>
      <c r="AN125" s="202">
        <v>0</v>
      </c>
      <c r="AO125" s="62">
        <v>0</v>
      </c>
      <c r="AP125" s="62">
        <v>0</v>
      </c>
    </row>
    <row r="126" spans="1:42" ht="15.95" hidden="1" customHeight="1" outlineLevel="1" thickBot="1" x14ac:dyDescent="0.3">
      <c r="A126" s="696"/>
      <c r="B126" s="698"/>
      <c r="C126" s="609"/>
      <c r="D126" s="689"/>
      <c r="E126" s="627"/>
      <c r="F126" s="618"/>
      <c r="G126" s="18" t="s">
        <v>18</v>
      </c>
      <c r="H126" s="21"/>
      <c r="I126" s="333">
        <v>20</v>
      </c>
      <c r="J126" s="195"/>
      <c r="K126" s="44"/>
      <c r="L126" s="497">
        <v>0</v>
      </c>
      <c r="M126" s="497">
        <v>0</v>
      </c>
      <c r="N126" s="497">
        <v>0</v>
      </c>
      <c r="O126" s="497">
        <v>37</v>
      </c>
      <c r="P126" s="497">
        <v>0</v>
      </c>
      <c r="Q126" s="18">
        <v>37</v>
      </c>
      <c r="R126" s="18">
        <v>20</v>
      </c>
      <c r="S126" s="18">
        <v>0</v>
      </c>
      <c r="T126" s="18">
        <v>0</v>
      </c>
      <c r="U126" s="18">
        <v>25</v>
      </c>
      <c r="V126" s="18">
        <v>12</v>
      </c>
      <c r="W126" s="18">
        <v>0</v>
      </c>
      <c r="X126" s="18">
        <v>0</v>
      </c>
      <c r="Y126" s="18">
        <v>18</v>
      </c>
      <c r="Z126" s="18">
        <v>3</v>
      </c>
      <c r="AA126" s="18">
        <v>36</v>
      </c>
      <c r="AB126" s="18">
        <v>5</v>
      </c>
      <c r="AC126" s="18">
        <v>14</v>
      </c>
      <c r="AD126" s="18">
        <v>0</v>
      </c>
      <c r="AE126" s="394"/>
      <c r="AF126" s="389"/>
      <c r="AG126" s="18"/>
      <c r="AH126" s="21"/>
      <c r="AI126" s="413"/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</row>
    <row r="127" spans="1:42" ht="15.95" hidden="1" customHeight="1" outlineLevel="1" thickBot="1" x14ac:dyDescent="0.3">
      <c r="A127" s="696"/>
      <c r="B127" s="698"/>
      <c r="C127" s="673">
        <v>40</v>
      </c>
      <c r="D127" s="611" t="s">
        <v>385</v>
      </c>
      <c r="E127" s="625"/>
      <c r="F127" s="622" t="s">
        <v>192</v>
      </c>
      <c r="G127" s="83" t="s">
        <v>16</v>
      </c>
      <c r="H127" s="84"/>
      <c r="I127" s="328"/>
      <c r="J127" s="51"/>
      <c r="K127" s="140"/>
      <c r="L127" s="503">
        <v>0</v>
      </c>
      <c r="M127" s="503">
        <v>0</v>
      </c>
      <c r="N127" s="503">
        <v>0</v>
      </c>
      <c r="O127" s="503">
        <v>0</v>
      </c>
      <c r="P127" s="503">
        <v>0</v>
      </c>
      <c r="Q127" s="436">
        <v>0</v>
      </c>
      <c r="R127" s="297">
        <v>0</v>
      </c>
      <c r="S127" s="297">
        <v>0</v>
      </c>
      <c r="T127" s="298">
        <v>0</v>
      </c>
      <c r="U127" s="25">
        <v>0</v>
      </c>
      <c r="V127" s="242">
        <v>0</v>
      </c>
      <c r="W127" s="148">
        <v>0</v>
      </c>
      <c r="X127" s="13">
        <v>0</v>
      </c>
      <c r="Y127" s="156">
        <v>0</v>
      </c>
      <c r="Z127" s="13">
        <v>0</v>
      </c>
      <c r="AA127" s="148">
        <v>0</v>
      </c>
      <c r="AB127" s="13">
        <v>0</v>
      </c>
      <c r="AC127" s="148">
        <v>0</v>
      </c>
      <c r="AD127" s="13">
        <v>0</v>
      </c>
      <c r="AE127" s="395">
        <v>0</v>
      </c>
      <c r="AF127" s="385">
        <v>0</v>
      </c>
      <c r="AG127" s="68">
        <v>0</v>
      </c>
      <c r="AH127" s="69">
        <v>0</v>
      </c>
      <c r="AI127" s="423">
        <v>0</v>
      </c>
      <c r="AJ127" s="249">
        <v>0</v>
      </c>
      <c r="AK127" s="200">
        <v>0</v>
      </c>
      <c r="AL127" s="24">
        <v>0</v>
      </c>
      <c r="AM127" s="25">
        <v>0</v>
      </c>
      <c r="AN127" s="23">
        <v>0</v>
      </c>
      <c r="AO127" s="25">
        <v>0</v>
      </c>
      <c r="AP127" s="25">
        <v>0</v>
      </c>
    </row>
    <row r="128" spans="1:42" ht="15.95" hidden="1" customHeight="1" outlineLevel="1" thickBot="1" x14ac:dyDescent="0.3">
      <c r="A128" s="696"/>
      <c r="B128" s="698"/>
      <c r="C128" s="608"/>
      <c r="D128" s="611"/>
      <c r="E128" s="626"/>
      <c r="F128" s="623"/>
      <c r="G128" s="40" t="s">
        <v>17</v>
      </c>
      <c r="H128" s="82"/>
      <c r="I128" s="323">
        <v>15</v>
      </c>
      <c r="J128" s="50">
        <v>10</v>
      </c>
      <c r="K128" s="138"/>
      <c r="L128" s="496">
        <v>0</v>
      </c>
      <c r="M128" s="503">
        <v>0</v>
      </c>
      <c r="N128" s="503">
        <v>0</v>
      </c>
      <c r="O128" s="503">
        <v>0</v>
      </c>
      <c r="P128" s="503">
        <v>0</v>
      </c>
      <c r="Q128" s="436">
        <v>0</v>
      </c>
      <c r="R128" s="297">
        <v>0</v>
      </c>
      <c r="S128" s="297">
        <v>0</v>
      </c>
      <c r="T128" s="291">
        <v>0</v>
      </c>
      <c r="U128" s="62">
        <v>0</v>
      </c>
      <c r="V128" s="243">
        <v>0</v>
      </c>
      <c r="W128" s="73">
        <v>0</v>
      </c>
      <c r="X128" s="72">
        <v>0</v>
      </c>
      <c r="Y128" s="74">
        <v>0</v>
      </c>
      <c r="Z128" s="72">
        <v>0</v>
      </c>
      <c r="AA128" s="73">
        <v>0</v>
      </c>
      <c r="AB128" s="72">
        <v>0</v>
      </c>
      <c r="AC128" s="73">
        <v>0</v>
      </c>
      <c r="AD128" s="72">
        <v>0</v>
      </c>
      <c r="AE128" s="396">
        <v>0</v>
      </c>
      <c r="AF128" s="397">
        <v>0</v>
      </c>
      <c r="AG128" s="75">
        <v>0</v>
      </c>
      <c r="AH128" s="76">
        <v>0</v>
      </c>
      <c r="AI128" s="424">
        <v>0</v>
      </c>
      <c r="AJ128" s="249">
        <v>0</v>
      </c>
      <c r="AK128" s="367">
        <v>0</v>
      </c>
      <c r="AL128" s="270">
        <v>0</v>
      </c>
      <c r="AM128" s="62">
        <v>0</v>
      </c>
      <c r="AN128" s="202">
        <v>0</v>
      </c>
      <c r="AO128" s="62">
        <v>0</v>
      </c>
      <c r="AP128" s="62">
        <v>0</v>
      </c>
    </row>
    <row r="129" spans="1:42" ht="15.95" hidden="1" customHeight="1" outlineLevel="1" thickBot="1" x14ac:dyDescent="0.3">
      <c r="A129" s="696"/>
      <c r="B129" s="698"/>
      <c r="C129" s="609"/>
      <c r="D129" s="612"/>
      <c r="E129" s="627"/>
      <c r="F129" s="624"/>
      <c r="G129" s="18" t="s">
        <v>18</v>
      </c>
      <c r="H129" s="21"/>
      <c r="I129" s="19">
        <v>15</v>
      </c>
      <c r="J129" s="20"/>
      <c r="K129" s="44"/>
      <c r="L129" s="497">
        <v>0</v>
      </c>
      <c r="M129" s="497">
        <v>0</v>
      </c>
      <c r="N129" s="497">
        <v>0</v>
      </c>
      <c r="O129" s="497">
        <v>0</v>
      </c>
      <c r="P129" s="497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394"/>
      <c r="AF129" s="389"/>
      <c r="AG129" s="18"/>
      <c r="AH129" s="21"/>
      <c r="AI129" s="413"/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</row>
    <row r="130" spans="1:42" ht="15.95" hidden="1" customHeight="1" outlineLevel="1" thickBot="1" x14ac:dyDescent="0.3">
      <c r="A130" s="696"/>
      <c r="B130" s="698"/>
      <c r="C130" s="673">
        <v>41</v>
      </c>
      <c r="D130" s="610" t="s">
        <v>386</v>
      </c>
      <c r="E130" s="625"/>
      <c r="F130" s="616" t="s">
        <v>233</v>
      </c>
      <c r="G130" s="83" t="s">
        <v>16</v>
      </c>
      <c r="H130" s="84"/>
      <c r="I130" s="328"/>
      <c r="J130" s="51"/>
      <c r="K130" s="78"/>
      <c r="L130" s="503">
        <v>0</v>
      </c>
      <c r="M130" s="503">
        <v>0</v>
      </c>
      <c r="N130" s="503">
        <v>0</v>
      </c>
      <c r="O130" s="503">
        <v>0</v>
      </c>
      <c r="P130" s="503">
        <v>0</v>
      </c>
      <c r="Q130" s="436">
        <v>0</v>
      </c>
      <c r="R130" s="297">
        <v>0</v>
      </c>
      <c r="S130" s="297">
        <v>0</v>
      </c>
      <c r="T130" s="298">
        <v>0</v>
      </c>
      <c r="U130" s="25">
        <v>0</v>
      </c>
      <c r="V130" s="242">
        <v>0</v>
      </c>
      <c r="W130" s="148">
        <v>0</v>
      </c>
      <c r="X130" s="13">
        <v>0</v>
      </c>
      <c r="Y130" s="156">
        <v>0</v>
      </c>
      <c r="Z130" s="13">
        <v>0</v>
      </c>
      <c r="AA130" s="148">
        <v>0</v>
      </c>
      <c r="AB130" s="13">
        <v>0</v>
      </c>
      <c r="AC130" s="148">
        <v>0</v>
      </c>
      <c r="AD130" s="13">
        <v>0</v>
      </c>
      <c r="AE130" s="398">
        <v>0</v>
      </c>
      <c r="AF130" s="399">
        <v>0</v>
      </c>
      <c r="AG130" s="127">
        <v>0</v>
      </c>
      <c r="AH130" s="57">
        <v>0</v>
      </c>
      <c r="AI130" s="425">
        <v>0</v>
      </c>
      <c r="AJ130" s="249">
        <v>0</v>
      </c>
      <c r="AK130" s="200">
        <v>0</v>
      </c>
      <c r="AL130" s="269">
        <v>0</v>
      </c>
      <c r="AM130" s="25">
        <v>0</v>
      </c>
      <c r="AN130" s="23">
        <v>0</v>
      </c>
      <c r="AO130" s="25">
        <v>0</v>
      </c>
      <c r="AP130" s="25">
        <v>0</v>
      </c>
    </row>
    <row r="131" spans="1:42" ht="15.95" hidden="1" customHeight="1" outlineLevel="1" thickBot="1" x14ac:dyDescent="0.3">
      <c r="A131" s="696"/>
      <c r="B131" s="698"/>
      <c r="C131" s="608"/>
      <c r="D131" s="611"/>
      <c r="E131" s="626"/>
      <c r="F131" s="617"/>
      <c r="G131" s="40" t="s">
        <v>17</v>
      </c>
      <c r="H131" s="82"/>
      <c r="I131" s="323">
        <v>15</v>
      </c>
      <c r="J131" s="50">
        <v>10</v>
      </c>
      <c r="K131" s="138"/>
      <c r="L131" s="496">
        <v>22</v>
      </c>
      <c r="M131" s="503">
        <v>0</v>
      </c>
      <c r="N131" s="503">
        <v>0</v>
      </c>
      <c r="O131" s="503">
        <v>0</v>
      </c>
      <c r="P131" s="503">
        <v>0</v>
      </c>
      <c r="Q131" s="436">
        <v>22</v>
      </c>
      <c r="R131" s="297">
        <v>5</v>
      </c>
      <c r="S131" s="297">
        <v>0</v>
      </c>
      <c r="T131" s="291">
        <v>3</v>
      </c>
      <c r="U131" s="62">
        <v>20</v>
      </c>
      <c r="V131" s="243">
        <v>2</v>
      </c>
      <c r="W131" s="73">
        <v>0</v>
      </c>
      <c r="X131" s="72">
        <v>0</v>
      </c>
      <c r="Y131" s="74">
        <v>9</v>
      </c>
      <c r="Z131" s="72">
        <v>3</v>
      </c>
      <c r="AA131" s="73">
        <v>14</v>
      </c>
      <c r="AB131" s="72">
        <v>2</v>
      </c>
      <c r="AC131" s="73">
        <v>9</v>
      </c>
      <c r="AD131" s="72">
        <v>0</v>
      </c>
      <c r="AE131" s="400">
        <v>40</v>
      </c>
      <c r="AF131" s="401">
        <v>20</v>
      </c>
      <c r="AG131" s="80">
        <v>35</v>
      </c>
      <c r="AH131" s="16">
        <v>140</v>
      </c>
      <c r="AI131" s="426">
        <v>75</v>
      </c>
      <c r="AJ131" s="249">
        <v>1</v>
      </c>
      <c r="AK131" s="367">
        <v>0</v>
      </c>
      <c r="AL131" s="257">
        <v>0</v>
      </c>
      <c r="AM131" s="62">
        <v>1</v>
      </c>
      <c r="AN131" s="202">
        <v>0</v>
      </c>
      <c r="AO131" s="62">
        <v>0</v>
      </c>
      <c r="AP131" s="62">
        <v>0</v>
      </c>
    </row>
    <row r="132" spans="1:42" ht="18.75" hidden="1" customHeight="1" outlineLevel="1" thickBot="1" x14ac:dyDescent="0.3">
      <c r="A132" s="696"/>
      <c r="B132" s="698"/>
      <c r="C132" s="609"/>
      <c r="D132" s="612"/>
      <c r="E132" s="627"/>
      <c r="F132" s="618"/>
      <c r="G132" s="18" t="s">
        <v>18</v>
      </c>
      <c r="H132" s="21"/>
      <c r="I132" s="19">
        <v>15</v>
      </c>
      <c r="J132" s="20"/>
      <c r="K132" s="44"/>
      <c r="L132" s="497">
        <v>22</v>
      </c>
      <c r="M132" s="497">
        <v>0</v>
      </c>
      <c r="N132" s="497">
        <v>0</v>
      </c>
      <c r="O132" s="497">
        <v>0</v>
      </c>
      <c r="P132" s="497">
        <v>0</v>
      </c>
      <c r="Q132" s="18">
        <v>22</v>
      </c>
      <c r="R132" s="18">
        <v>5</v>
      </c>
      <c r="S132" s="18">
        <v>0</v>
      </c>
      <c r="T132" s="18">
        <v>3</v>
      </c>
      <c r="U132" s="18">
        <v>20</v>
      </c>
      <c r="V132" s="18">
        <v>2</v>
      </c>
      <c r="W132" s="18">
        <v>0</v>
      </c>
      <c r="X132" s="18">
        <v>0</v>
      </c>
      <c r="Y132" s="18">
        <v>9</v>
      </c>
      <c r="Z132" s="18">
        <v>3</v>
      </c>
      <c r="AA132" s="18">
        <v>14</v>
      </c>
      <c r="AB132" s="18">
        <v>2</v>
      </c>
      <c r="AC132" s="18">
        <v>9</v>
      </c>
      <c r="AD132" s="18">
        <v>0</v>
      </c>
      <c r="AE132" s="394"/>
      <c r="AF132" s="389"/>
      <c r="AG132" s="18"/>
      <c r="AH132" s="21"/>
      <c r="AI132" s="413"/>
      <c r="AJ132" s="18">
        <v>1</v>
      </c>
      <c r="AK132" s="18">
        <v>0</v>
      </c>
      <c r="AL132" s="18">
        <v>0</v>
      </c>
      <c r="AM132" s="18">
        <v>1</v>
      </c>
      <c r="AN132" s="18">
        <v>0</v>
      </c>
      <c r="AO132" s="18">
        <v>0</v>
      </c>
      <c r="AP132" s="18">
        <v>0</v>
      </c>
    </row>
    <row r="133" spans="1:42" ht="15.95" hidden="1" customHeight="1" outlineLevel="1" thickBot="1" x14ac:dyDescent="0.3">
      <c r="A133" s="696"/>
      <c r="B133" s="698"/>
      <c r="C133" s="673">
        <v>42</v>
      </c>
      <c r="D133" s="619" t="s">
        <v>387</v>
      </c>
      <c r="E133" s="613"/>
      <c r="F133" s="616" t="s">
        <v>233</v>
      </c>
      <c r="G133" s="83" t="s">
        <v>16</v>
      </c>
      <c r="H133" s="27"/>
      <c r="I133" s="328"/>
      <c r="J133" s="51"/>
      <c r="K133" s="140"/>
      <c r="L133" s="503">
        <v>0</v>
      </c>
      <c r="M133" s="503">
        <v>0</v>
      </c>
      <c r="N133" s="503">
        <v>0</v>
      </c>
      <c r="O133" s="503">
        <v>0</v>
      </c>
      <c r="P133" s="503">
        <v>0</v>
      </c>
      <c r="Q133" s="436">
        <v>0</v>
      </c>
      <c r="R133" s="297">
        <v>0</v>
      </c>
      <c r="S133" s="297">
        <v>0</v>
      </c>
      <c r="T133" s="298">
        <v>0</v>
      </c>
      <c r="U133" s="25">
        <v>0</v>
      </c>
      <c r="V133" s="242">
        <v>0</v>
      </c>
      <c r="W133" s="148">
        <v>0</v>
      </c>
      <c r="X133" s="13">
        <v>0</v>
      </c>
      <c r="Y133" s="156">
        <v>0</v>
      </c>
      <c r="Z133" s="13">
        <v>0</v>
      </c>
      <c r="AA133" s="148">
        <v>0</v>
      </c>
      <c r="AB133" s="13">
        <v>0</v>
      </c>
      <c r="AC133" s="148">
        <v>0</v>
      </c>
      <c r="AD133" s="13">
        <v>0</v>
      </c>
      <c r="AE133" s="395">
        <v>0</v>
      </c>
      <c r="AF133" s="385">
        <v>0</v>
      </c>
      <c r="AG133" s="68">
        <v>0</v>
      </c>
      <c r="AH133" s="69">
        <v>0</v>
      </c>
      <c r="AI133" s="423">
        <v>0</v>
      </c>
      <c r="AJ133" s="249">
        <v>0</v>
      </c>
      <c r="AK133" s="200">
        <v>0</v>
      </c>
      <c r="AL133" s="24">
        <v>0</v>
      </c>
      <c r="AM133" s="25">
        <v>0</v>
      </c>
      <c r="AN133" s="23">
        <v>0</v>
      </c>
      <c r="AO133" s="25">
        <v>0</v>
      </c>
      <c r="AP133" s="25">
        <v>0</v>
      </c>
    </row>
    <row r="134" spans="1:42" ht="15.95" hidden="1" customHeight="1" outlineLevel="1" thickBot="1" x14ac:dyDescent="0.3">
      <c r="A134" s="696"/>
      <c r="B134" s="698"/>
      <c r="C134" s="608"/>
      <c r="D134" s="620"/>
      <c r="E134" s="614"/>
      <c r="F134" s="617"/>
      <c r="G134" s="40" t="s">
        <v>17</v>
      </c>
      <c r="H134" s="80"/>
      <c r="I134" s="323">
        <v>5</v>
      </c>
      <c r="J134" s="50">
        <v>5</v>
      </c>
      <c r="K134" s="138"/>
      <c r="L134" s="496">
        <v>0</v>
      </c>
      <c r="M134" s="503">
        <v>1</v>
      </c>
      <c r="N134" s="503">
        <v>0</v>
      </c>
      <c r="O134" s="503">
        <v>9</v>
      </c>
      <c r="P134" s="503">
        <v>0</v>
      </c>
      <c r="Q134" s="436">
        <v>10</v>
      </c>
      <c r="R134" s="297">
        <v>0</v>
      </c>
      <c r="S134" s="297">
        <v>1</v>
      </c>
      <c r="T134" s="291">
        <v>1</v>
      </c>
      <c r="U134" s="62">
        <v>9</v>
      </c>
      <c r="V134" s="243">
        <v>1</v>
      </c>
      <c r="W134" s="73">
        <v>0</v>
      </c>
      <c r="X134" s="72">
        <v>0</v>
      </c>
      <c r="Y134" s="74">
        <v>5</v>
      </c>
      <c r="Z134" s="72">
        <v>1</v>
      </c>
      <c r="AA134" s="73">
        <v>7</v>
      </c>
      <c r="AB134" s="72">
        <v>1</v>
      </c>
      <c r="AC134" s="73">
        <v>5</v>
      </c>
      <c r="AD134" s="72">
        <v>0</v>
      </c>
      <c r="AE134" s="396">
        <v>42.1</v>
      </c>
      <c r="AF134" s="397">
        <v>19.5</v>
      </c>
      <c r="AG134" s="75">
        <v>20</v>
      </c>
      <c r="AH134" s="76">
        <v>100</v>
      </c>
      <c r="AI134" s="424">
        <v>61.5</v>
      </c>
      <c r="AJ134" s="249">
        <v>2</v>
      </c>
      <c r="AK134" s="367">
        <v>0</v>
      </c>
      <c r="AL134" s="257">
        <v>0</v>
      </c>
      <c r="AM134" s="62">
        <v>0</v>
      </c>
      <c r="AN134" s="202">
        <v>1</v>
      </c>
      <c r="AO134" s="62">
        <v>0</v>
      </c>
      <c r="AP134" s="62">
        <v>1</v>
      </c>
    </row>
    <row r="135" spans="1:42" ht="15.95" hidden="1" customHeight="1" outlineLevel="1" thickBot="1" x14ac:dyDescent="0.3">
      <c r="A135" s="696"/>
      <c r="B135" s="698"/>
      <c r="C135" s="609"/>
      <c r="D135" s="621"/>
      <c r="E135" s="615"/>
      <c r="F135" s="618"/>
      <c r="G135" s="18" t="s">
        <v>18</v>
      </c>
      <c r="H135" s="21"/>
      <c r="I135" s="19">
        <v>5</v>
      </c>
      <c r="J135" s="20"/>
      <c r="K135" s="44"/>
      <c r="L135" s="497">
        <v>0</v>
      </c>
      <c r="M135" s="497">
        <v>1</v>
      </c>
      <c r="N135" s="497">
        <v>0</v>
      </c>
      <c r="O135" s="497">
        <v>9</v>
      </c>
      <c r="P135" s="497">
        <v>0</v>
      </c>
      <c r="Q135" s="18">
        <v>10</v>
      </c>
      <c r="R135" s="18">
        <v>0</v>
      </c>
      <c r="S135" s="18">
        <v>1</v>
      </c>
      <c r="T135" s="18">
        <v>1</v>
      </c>
      <c r="U135" s="18">
        <v>9</v>
      </c>
      <c r="V135" s="18">
        <v>1</v>
      </c>
      <c r="W135" s="18">
        <v>0</v>
      </c>
      <c r="X135" s="18">
        <v>0</v>
      </c>
      <c r="Y135" s="18">
        <v>5</v>
      </c>
      <c r="Z135" s="18">
        <v>1</v>
      </c>
      <c r="AA135" s="18">
        <v>7</v>
      </c>
      <c r="AB135" s="18">
        <v>1</v>
      </c>
      <c r="AC135" s="18">
        <v>5</v>
      </c>
      <c r="AD135" s="18">
        <v>0</v>
      </c>
      <c r="AE135" s="394"/>
      <c r="AF135" s="389"/>
      <c r="AG135" s="18"/>
      <c r="AH135" s="21"/>
      <c r="AI135" s="413"/>
      <c r="AJ135" s="18">
        <v>2</v>
      </c>
      <c r="AK135" s="18">
        <v>0</v>
      </c>
      <c r="AL135" s="18">
        <v>0</v>
      </c>
      <c r="AM135" s="18">
        <v>0</v>
      </c>
      <c r="AN135" s="18">
        <v>1</v>
      </c>
      <c r="AO135" s="18">
        <v>0</v>
      </c>
      <c r="AP135" s="18">
        <v>1</v>
      </c>
    </row>
    <row r="136" spans="1:42" ht="15.95" hidden="1" customHeight="1" outlineLevel="1" thickBot="1" x14ac:dyDescent="0.3">
      <c r="A136" s="696"/>
      <c r="B136" s="698"/>
      <c r="C136" s="673">
        <v>43</v>
      </c>
      <c r="D136" s="610" t="s">
        <v>388</v>
      </c>
      <c r="E136" s="625"/>
      <c r="F136" s="616" t="s">
        <v>234</v>
      </c>
      <c r="G136" s="83" t="s">
        <v>16</v>
      </c>
      <c r="H136" s="84"/>
      <c r="I136" s="334"/>
      <c r="J136" s="12"/>
      <c r="K136" s="78"/>
      <c r="L136" s="503">
        <v>0</v>
      </c>
      <c r="M136" s="503">
        <v>0</v>
      </c>
      <c r="N136" s="503">
        <v>0</v>
      </c>
      <c r="O136" s="503">
        <v>0</v>
      </c>
      <c r="P136" s="503">
        <v>0</v>
      </c>
      <c r="Q136" s="436">
        <v>0</v>
      </c>
      <c r="R136" s="297">
        <v>0</v>
      </c>
      <c r="S136" s="297">
        <v>0</v>
      </c>
      <c r="T136" s="298">
        <v>0</v>
      </c>
      <c r="U136" s="25">
        <v>0</v>
      </c>
      <c r="V136" s="242">
        <v>0</v>
      </c>
      <c r="W136" s="148">
        <v>0</v>
      </c>
      <c r="X136" s="13">
        <v>0</v>
      </c>
      <c r="Y136" s="156">
        <v>0</v>
      </c>
      <c r="Z136" s="13">
        <v>0</v>
      </c>
      <c r="AA136" s="148">
        <v>0</v>
      </c>
      <c r="AB136" s="13">
        <v>0</v>
      </c>
      <c r="AC136" s="148">
        <v>0</v>
      </c>
      <c r="AD136" s="13">
        <v>0</v>
      </c>
      <c r="AE136" s="395">
        <v>0</v>
      </c>
      <c r="AF136" s="385">
        <v>0</v>
      </c>
      <c r="AG136" s="68">
        <v>0</v>
      </c>
      <c r="AH136" s="69">
        <v>0</v>
      </c>
      <c r="AI136" s="423">
        <v>0</v>
      </c>
      <c r="AJ136" s="249">
        <v>0</v>
      </c>
      <c r="AK136" s="200">
        <v>0</v>
      </c>
      <c r="AL136" s="269">
        <v>0</v>
      </c>
      <c r="AM136" s="25">
        <v>0</v>
      </c>
      <c r="AN136" s="23">
        <v>0</v>
      </c>
      <c r="AO136" s="25">
        <v>0</v>
      </c>
      <c r="AP136" s="25">
        <v>0</v>
      </c>
    </row>
    <row r="137" spans="1:42" ht="15.95" hidden="1" customHeight="1" outlineLevel="1" thickBot="1" x14ac:dyDescent="0.3">
      <c r="A137" s="696"/>
      <c r="B137" s="698"/>
      <c r="C137" s="608"/>
      <c r="D137" s="611"/>
      <c r="E137" s="626"/>
      <c r="F137" s="617"/>
      <c r="G137" s="40" t="s">
        <v>17</v>
      </c>
      <c r="H137" s="185"/>
      <c r="I137" s="321">
        <v>20</v>
      </c>
      <c r="J137" s="17">
        <v>20</v>
      </c>
      <c r="K137" s="70"/>
      <c r="L137" s="496">
        <v>28</v>
      </c>
      <c r="M137" s="503">
        <v>0</v>
      </c>
      <c r="N137" s="503">
        <v>0</v>
      </c>
      <c r="O137" s="503">
        <v>0</v>
      </c>
      <c r="P137" s="503">
        <v>0</v>
      </c>
      <c r="Q137" s="436">
        <v>28</v>
      </c>
      <c r="R137" s="297">
        <v>5</v>
      </c>
      <c r="S137" s="297">
        <v>0</v>
      </c>
      <c r="T137" s="298">
        <v>0</v>
      </c>
      <c r="U137" s="25">
        <v>25</v>
      </c>
      <c r="V137" s="242">
        <v>3</v>
      </c>
      <c r="W137" s="148">
        <v>0</v>
      </c>
      <c r="X137" s="13">
        <v>0</v>
      </c>
      <c r="Y137" s="156">
        <v>7</v>
      </c>
      <c r="Z137" s="13">
        <v>0</v>
      </c>
      <c r="AA137" s="148">
        <v>2</v>
      </c>
      <c r="AB137" s="13">
        <v>1</v>
      </c>
      <c r="AC137" s="148">
        <v>3</v>
      </c>
      <c r="AD137" s="13">
        <v>2</v>
      </c>
      <c r="AE137" s="395">
        <v>34</v>
      </c>
      <c r="AF137" s="385">
        <v>14</v>
      </c>
      <c r="AG137" s="68">
        <v>20</v>
      </c>
      <c r="AH137" s="69">
        <v>75</v>
      </c>
      <c r="AI137" s="423">
        <v>55</v>
      </c>
      <c r="AJ137" s="249">
        <v>0</v>
      </c>
      <c r="AK137" s="367">
        <v>0</v>
      </c>
      <c r="AL137" s="270">
        <v>0</v>
      </c>
      <c r="AM137" s="62">
        <v>0</v>
      </c>
      <c r="AN137" s="202">
        <v>0</v>
      </c>
      <c r="AO137" s="62">
        <v>0</v>
      </c>
      <c r="AP137" s="62">
        <v>0</v>
      </c>
    </row>
    <row r="138" spans="1:42" ht="15.95" hidden="1" customHeight="1" outlineLevel="1" thickBot="1" x14ac:dyDescent="0.3">
      <c r="A138" s="696"/>
      <c r="B138" s="698"/>
      <c r="C138" s="609"/>
      <c r="D138" s="612"/>
      <c r="E138" s="627"/>
      <c r="F138" s="618"/>
      <c r="G138" s="18" t="s">
        <v>18</v>
      </c>
      <c r="H138" s="21"/>
      <c r="I138" s="19">
        <v>20</v>
      </c>
      <c r="J138" s="20"/>
      <c r="K138" s="44"/>
      <c r="L138" s="497">
        <v>28</v>
      </c>
      <c r="M138" s="497">
        <v>0</v>
      </c>
      <c r="N138" s="497">
        <v>0</v>
      </c>
      <c r="O138" s="497">
        <v>0</v>
      </c>
      <c r="P138" s="497">
        <v>0</v>
      </c>
      <c r="Q138" s="18">
        <v>28</v>
      </c>
      <c r="R138" s="18">
        <v>5</v>
      </c>
      <c r="S138" s="18">
        <v>0</v>
      </c>
      <c r="T138" s="18">
        <v>0</v>
      </c>
      <c r="U138" s="18">
        <v>25</v>
      </c>
      <c r="V138" s="18">
        <v>3</v>
      </c>
      <c r="W138" s="18">
        <v>0</v>
      </c>
      <c r="X138" s="18">
        <v>0</v>
      </c>
      <c r="Y138" s="18">
        <v>7</v>
      </c>
      <c r="Z138" s="18">
        <v>0</v>
      </c>
      <c r="AA138" s="18">
        <v>2</v>
      </c>
      <c r="AB138" s="18">
        <v>1</v>
      </c>
      <c r="AC138" s="18">
        <v>3</v>
      </c>
      <c r="AD138" s="18">
        <v>2</v>
      </c>
      <c r="AE138" s="394"/>
      <c r="AF138" s="389"/>
      <c r="AG138" s="18"/>
      <c r="AH138" s="21"/>
      <c r="AI138" s="413"/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</row>
    <row r="139" spans="1:42" ht="15.95" hidden="1" customHeight="1" outlineLevel="1" thickBot="1" x14ac:dyDescent="0.3">
      <c r="A139" s="696"/>
      <c r="B139" s="699"/>
      <c r="C139" s="673">
        <v>44</v>
      </c>
      <c r="D139" s="689" t="s">
        <v>314</v>
      </c>
      <c r="E139" s="625"/>
      <c r="F139" s="622" t="s">
        <v>192</v>
      </c>
      <c r="G139" s="83" t="s">
        <v>16</v>
      </c>
      <c r="H139" s="27"/>
      <c r="I139" s="334"/>
      <c r="J139" s="12"/>
      <c r="K139" s="78"/>
      <c r="L139" s="503">
        <v>0</v>
      </c>
      <c r="M139" s="503">
        <v>0</v>
      </c>
      <c r="N139" s="503">
        <v>0</v>
      </c>
      <c r="O139" s="503">
        <v>0</v>
      </c>
      <c r="P139" s="503">
        <v>0</v>
      </c>
      <c r="Q139" s="436">
        <v>0</v>
      </c>
      <c r="R139" s="297">
        <v>0</v>
      </c>
      <c r="S139" s="297">
        <v>0</v>
      </c>
      <c r="T139" s="298">
        <v>0</v>
      </c>
      <c r="U139" s="25">
        <v>0</v>
      </c>
      <c r="V139" s="242">
        <v>0</v>
      </c>
      <c r="W139" s="148">
        <v>0</v>
      </c>
      <c r="X139" s="13">
        <v>0</v>
      </c>
      <c r="Y139" s="156">
        <v>0</v>
      </c>
      <c r="Z139" s="13">
        <v>0</v>
      </c>
      <c r="AA139" s="148">
        <v>0</v>
      </c>
      <c r="AB139" s="13">
        <v>0</v>
      </c>
      <c r="AC139" s="148">
        <v>0</v>
      </c>
      <c r="AD139" s="13">
        <v>0</v>
      </c>
      <c r="AE139" s="404">
        <v>0</v>
      </c>
      <c r="AF139" s="405">
        <v>0</v>
      </c>
      <c r="AG139" s="155">
        <v>0</v>
      </c>
      <c r="AH139" s="176">
        <v>0</v>
      </c>
      <c r="AI139" s="427">
        <v>0</v>
      </c>
      <c r="AJ139" s="249">
        <v>0</v>
      </c>
      <c r="AK139" s="200">
        <v>0</v>
      </c>
      <c r="AL139" s="24">
        <v>0</v>
      </c>
      <c r="AM139" s="25">
        <v>0</v>
      </c>
      <c r="AN139" s="23">
        <v>0</v>
      </c>
      <c r="AO139" s="25">
        <v>0</v>
      </c>
      <c r="AP139" s="25">
        <v>0</v>
      </c>
    </row>
    <row r="140" spans="1:42" ht="15.95" hidden="1" customHeight="1" outlineLevel="1" thickBot="1" x14ac:dyDescent="0.3">
      <c r="A140" s="696"/>
      <c r="B140" s="699"/>
      <c r="C140" s="608"/>
      <c r="D140" s="689"/>
      <c r="E140" s="626"/>
      <c r="F140" s="623"/>
      <c r="G140" s="40" t="s">
        <v>17</v>
      </c>
      <c r="H140" s="80"/>
      <c r="I140" s="321">
        <v>10</v>
      </c>
      <c r="J140" s="17">
        <v>10</v>
      </c>
      <c r="K140" s="70"/>
      <c r="L140" s="496">
        <v>11</v>
      </c>
      <c r="M140" s="503">
        <v>0</v>
      </c>
      <c r="N140" s="503">
        <v>0</v>
      </c>
      <c r="O140" s="503">
        <v>0</v>
      </c>
      <c r="P140" s="503">
        <v>0</v>
      </c>
      <c r="Q140" s="436">
        <v>11</v>
      </c>
      <c r="R140" s="297">
        <v>0</v>
      </c>
      <c r="S140" s="297">
        <v>0</v>
      </c>
      <c r="T140" s="291">
        <v>0</v>
      </c>
      <c r="U140" s="62">
        <v>8</v>
      </c>
      <c r="V140" s="243">
        <v>3</v>
      </c>
      <c r="W140" s="73">
        <v>0</v>
      </c>
      <c r="X140" s="72">
        <v>0</v>
      </c>
      <c r="Y140" s="74">
        <v>8</v>
      </c>
      <c r="Z140" s="72">
        <v>0</v>
      </c>
      <c r="AA140" s="73">
        <v>9</v>
      </c>
      <c r="AB140" s="72">
        <v>11</v>
      </c>
      <c r="AC140" s="73">
        <v>8</v>
      </c>
      <c r="AD140" s="72">
        <v>0</v>
      </c>
      <c r="AE140" s="406">
        <v>40.4</v>
      </c>
      <c r="AF140" s="407">
        <v>20.5</v>
      </c>
      <c r="AG140" s="76">
        <v>50</v>
      </c>
      <c r="AH140" s="177">
        <v>100</v>
      </c>
      <c r="AI140" s="424">
        <v>75.900000000000006</v>
      </c>
      <c r="AJ140" s="249">
        <v>1</v>
      </c>
      <c r="AK140" s="367">
        <v>0</v>
      </c>
      <c r="AL140" s="257">
        <v>0</v>
      </c>
      <c r="AM140" s="62">
        <v>0</v>
      </c>
      <c r="AN140" s="202">
        <v>1</v>
      </c>
      <c r="AO140" s="62">
        <v>0</v>
      </c>
      <c r="AP140" s="62">
        <v>0</v>
      </c>
    </row>
    <row r="141" spans="1:42" ht="15.95" hidden="1" customHeight="1" outlineLevel="1" thickBot="1" x14ac:dyDescent="0.3">
      <c r="A141" s="696"/>
      <c r="B141" s="699"/>
      <c r="C141" s="609"/>
      <c r="D141" s="689"/>
      <c r="E141" s="627"/>
      <c r="F141" s="624"/>
      <c r="G141" s="18" t="s">
        <v>18</v>
      </c>
      <c r="H141" s="21"/>
      <c r="I141" s="19">
        <v>10</v>
      </c>
      <c r="J141" s="20"/>
      <c r="K141" s="44"/>
      <c r="L141" s="497">
        <v>11</v>
      </c>
      <c r="M141" s="497">
        <v>0</v>
      </c>
      <c r="N141" s="497">
        <v>0</v>
      </c>
      <c r="O141" s="497">
        <v>0</v>
      </c>
      <c r="P141" s="497">
        <v>0</v>
      </c>
      <c r="Q141" s="18">
        <v>11</v>
      </c>
      <c r="R141" s="18">
        <v>0</v>
      </c>
      <c r="S141" s="18">
        <v>0</v>
      </c>
      <c r="T141" s="18">
        <v>0</v>
      </c>
      <c r="U141" s="18">
        <v>8</v>
      </c>
      <c r="V141" s="18">
        <v>3</v>
      </c>
      <c r="W141" s="18">
        <v>0</v>
      </c>
      <c r="X141" s="18">
        <v>0</v>
      </c>
      <c r="Y141" s="18">
        <v>8</v>
      </c>
      <c r="Z141" s="18">
        <v>0</v>
      </c>
      <c r="AA141" s="18">
        <v>9</v>
      </c>
      <c r="AB141" s="18">
        <v>11</v>
      </c>
      <c r="AC141" s="18">
        <v>8</v>
      </c>
      <c r="AD141" s="18">
        <v>0</v>
      </c>
      <c r="AE141" s="394"/>
      <c r="AF141" s="389"/>
      <c r="AG141" s="18"/>
      <c r="AH141" s="21"/>
      <c r="AI141" s="413"/>
      <c r="AJ141" s="18">
        <v>1</v>
      </c>
      <c r="AK141" s="18">
        <v>0</v>
      </c>
      <c r="AL141" s="18">
        <v>0</v>
      </c>
      <c r="AM141" s="18">
        <v>0</v>
      </c>
      <c r="AN141" s="18">
        <v>1</v>
      </c>
      <c r="AO141" s="18">
        <v>0</v>
      </c>
      <c r="AP141" s="18">
        <v>0</v>
      </c>
    </row>
    <row r="142" spans="1:42" ht="15.95" hidden="1" customHeight="1" outlineLevel="1" thickBot="1" x14ac:dyDescent="0.3">
      <c r="A142" s="696"/>
      <c r="B142" s="698"/>
      <c r="C142" s="673">
        <v>45</v>
      </c>
      <c r="D142" s="620" t="s">
        <v>269</v>
      </c>
      <c r="E142" s="625"/>
      <c r="F142" s="616" t="s">
        <v>191</v>
      </c>
      <c r="G142" s="83" t="s">
        <v>16</v>
      </c>
      <c r="H142" s="84"/>
      <c r="I142" s="328"/>
      <c r="J142" s="51"/>
      <c r="K142" s="140"/>
      <c r="L142" s="503">
        <v>0</v>
      </c>
      <c r="M142" s="503">
        <v>0</v>
      </c>
      <c r="N142" s="503">
        <v>0</v>
      </c>
      <c r="O142" s="503">
        <v>0</v>
      </c>
      <c r="P142" s="503">
        <v>0</v>
      </c>
      <c r="Q142" s="436">
        <v>0</v>
      </c>
      <c r="R142" s="297">
        <v>0</v>
      </c>
      <c r="S142" s="297">
        <v>0</v>
      </c>
      <c r="T142" s="298">
        <v>0</v>
      </c>
      <c r="U142" s="25">
        <v>0</v>
      </c>
      <c r="V142" s="242">
        <v>0</v>
      </c>
      <c r="W142" s="148">
        <v>0</v>
      </c>
      <c r="X142" s="13">
        <v>0</v>
      </c>
      <c r="Y142" s="156">
        <v>0</v>
      </c>
      <c r="Z142" s="13">
        <v>0</v>
      </c>
      <c r="AA142" s="148">
        <v>0</v>
      </c>
      <c r="AB142" s="13">
        <v>0</v>
      </c>
      <c r="AC142" s="148">
        <v>0</v>
      </c>
      <c r="AD142" s="13">
        <v>0</v>
      </c>
      <c r="AE142" s="404">
        <v>0</v>
      </c>
      <c r="AF142" s="405">
        <v>0</v>
      </c>
      <c r="AG142" s="155">
        <v>0</v>
      </c>
      <c r="AH142" s="176">
        <v>0</v>
      </c>
      <c r="AI142" s="427">
        <v>0</v>
      </c>
      <c r="AJ142" s="249">
        <v>0</v>
      </c>
      <c r="AK142" s="200">
        <v>0</v>
      </c>
      <c r="AL142" s="24">
        <v>0</v>
      </c>
      <c r="AM142" s="25">
        <v>0</v>
      </c>
      <c r="AN142" s="23">
        <v>0</v>
      </c>
      <c r="AO142" s="25">
        <v>0</v>
      </c>
      <c r="AP142" s="25">
        <v>0</v>
      </c>
    </row>
    <row r="143" spans="1:42" ht="15.95" hidden="1" customHeight="1" outlineLevel="1" thickBot="1" x14ac:dyDescent="0.3">
      <c r="A143" s="696"/>
      <c r="B143" s="698"/>
      <c r="C143" s="608"/>
      <c r="D143" s="620"/>
      <c r="E143" s="626"/>
      <c r="F143" s="617"/>
      <c r="G143" s="40" t="s">
        <v>17</v>
      </c>
      <c r="H143" s="82"/>
      <c r="I143" s="323">
        <v>10</v>
      </c>
      <c r="J143" s="50">
        <v>10</v>
      </c>
      <c r="K143" s="138"/>
      <c r="L143" s="496">
        <v>0</v>
      </c>
      <c r="M143" s="503">
        <v>0</v>
      </c>
      <c r="N143" s="503">
        <v>0</v>
      </c>
      <c r="O143" s="503">
        <v>6</v>
      </c>
      <c r="P143" s="503">
        <v>0</v>
      </c>
      <c r="Q143" s="436">
        <v>6</v>
      </c>
      <c r="R143" s="297">
        <v>0</v>
      </c>
      <c r="S143" s="297">
        <v>0</v>
      </c>
      <c r="T143" s="291">
        <v>0</v>
      </c>
      <c r="U143" s="62">
        <v>4</v>
      </c>
      <c r="V143" s="243">
        <v>2</v>
      </c>
      <c r="W143" s="73">
        <v>0</v>
      </c>
      <c r="X143" s="72">
        <v>0</v>
      </c>
      <c r="Y143" s="74">
        <v>6</v>
      </c>
      <c r="Z143" s="72">
        <v>0</v>
      </c>
      <c r="AA143" s="73">
        <v>6</v>
      </c>
      <c r="AB143" s="72">
        <v>3</v>
      </c>
      <c r="AC143" s="73">
        <v>5</v>
      </c>
      <c r="AD143" s="72">
        <v>0</v>
      </c>
      <c r="AE143" s="406">
        <v>42</v>
      </c>
      <c r="AF143" s="407">
        <v>23</v>
      </c>
      <c r="AG143" s="76">
        <v>125</v>
      </c>
      <c r="AH143" s="177">
        <v>80</v>
      </c>
      <c r="AI143" s="424">
        <v>60</v>
      </c>
      <c r="AJ143" s="249">
        <v>4</v>
      </c>
      <c r="AK143" s="367">
        <v>0</v>
      </c>
      <c r="AL143" s="257">
        <v>0</v>
      </c>
      <c r="AM143" s="62">
        <v>0</v>
      </c>
      <c r="AN143" s="202">
        <v>0</v>
      </c>
      <c r="AO143" s="62">
        <v>0</v>
      </c>
      <c r="AP143" s="62">
        <v>4</v>
      </c>
    </row>
    <row r="144" spans="1:42" ht="15.95" hidden="1" customHeight="1" outlineLevel="1" thickBot="1" x14ac:dyDescent="0.3">
      <c r="A144" s="696"/>
      <c r="B144" s="698"/>
      <c r="C144" s="609"/>
      <c r="D144" s="621"/>
      <c r="E144" s="627"/>
      <c r="F144" s="618"/>
      <c r="G144" s="18" t="s">
        <v>18</v>
      </c>
      <c r="H144" s="21"/>
      <c r="I144" s="19">
        <v>10</v>
      </c>
      <c r="J144" s="20"/>
      <c r="K144" s="44"/>
      <c r="L144" s="497">
        <v>0</v>
      </c>
      <c r="M144" s="497">
        <v>0</v>
      </c>
      <c r="N144" s="497">
        <v>0</v>
      </c>
      <c r="O144" s="497">
        <v>6</v>
      </c>
      <c r="P144" s="497">
        <v>0</v>
      </c>
      <c r="Q144" s="18">
        <v>6</v>
      </c>
      <c r="R144" s="18">
        <v>0</v>
      </c>
      <c r="S144" s="18">
        <v>0</v>
      </c>
      <c r="T144" s="18">
        <v>0</v>
      </c>
      <c r="U144" s="18">
        <v>4</v>
      </c>
      <c r="V144" s="18">
        <v>2</v>
      </c>
      <c r="W144" s="18">
        <v>0</v>
      </c>
      <c r="X144" s="18">
        <v>0</v>
      </c>
      <c r="Y144" s="18">
        <v>6</v>
      </c>
      <c r="Z144" s="18">
        <v>0</v>
      </c>
      <c r="AA144" s="18">
        <v>6</v>
      </c>
      <c r="AB144" s="18">
        <v>3</v>
      </c>
      <c r="AC144" s="18">
        <v>5</v>
      </c>
      <c r="AD144" s="18">
        <v>0</v>
      </c>
      <c r="AE144" s="394"/>
      <c r="AF144" s="389"/>
      <c r="AG144" s="18"/>
      <c r="AH144" s="21"/>
      <c r="AI144" s="413"/>
      <c r="AJ144" s="18">
        <v>4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4</v>
      </c>
    </row>
    <row r="145" spans="1:42" ht="15.95" hidden="1" customHeight="1" outlineLevel="1" thickBot="1" x14ac:dyDescent="0.3">
      <c r="A145" s="696"/>
      <c r="B145" s="698"/>
      <c r="C145" s="673">
        <v>46</v>
      </c>
      <c r="D145" s="620" t="s">
        <v>389</v>
      </c>
      <c r="E145" s="625"/>
      <c r="F145" s="622" t="s">
        <v>189</v>
      </c>
      <c r="G145" s="83" t="s">
        <v>16</v>
      </c>
      <c r="H145" s="84"/>
      <c r="I145" s="328"/>
      <c r="J145" s="51"/>
      <c r="K145" s="140"/>
      <c r="L145" s="503">
        <v>0</v>
      </c>
      <c r="M145" s="503">
        <v>0</v>
      </c>
      <c r="N145" s="503">
        <v>0</v>
      </c>
      <c r="O145" s="503">
        <v>0</v>
      </c>
      <c r="P145" s="503">
        <v>0</v>
      </c>
      <c r="Q145" s="436">
        <v>0</v>
      </c>
      <c r="R145" s="297">
        <v>0</v>
      </c>
      <c r="S145" s="297">
        <v>0</v>
      </c>
      <c r="T145" s="298">
        <v>0</v>
      </c>
      <c r="U145" s="25">
        <v>0</v>
      </c>
      <c r="V145" s="242">
        <v>0</v>
      </c>
      <c r="W145" s="148">
        <v>0</v>
      </c>
      <c r="X145" s="13">
        <v>0</v>
      </c>
      <c r="Y145" s="156">
        <v>0</v>
      </c>
      <c r="Z145" s="13">
        <v>0</v>
      </c>
      <c r="AA145" s="148">
        <v>0</v>
      </c>
      <c r="AB145" s="13">
        <v>0</v>
      </c>
      <c r="AC145" s="148">
        <v>0</v>
      </c>
      <c r="AD145" s="13">
        <v>0</v>
      </c>
      <c r="AE145" s="404">
        <v>0</v>
      </c>
      <c r="AF145" s="405">
        <v>0</v>
      </c>
      <c r="AG145" s="155">
        <v>0</v>
      </c>
      <c r="AH145" s="176">
        <v>0</v>
      </c>
      <c r="AI145" s="427">
        <v>0</v>
      </c>
      <c r="AJ145" s="249">
        <v>0</v>
      </c>
      <c r="AK145" s="200">
        <v>0</v>
      </c>
      <c r="AL145" s="24">
        <v>0</v>
      </c>
      <c r="AM145" s="25">
        <v>0</v>
      </c>
      <c r="AN145" s="23">
        <v>0</v>
      </c>
      <c r="AO145" s="25">
        <v>0</v>
      </c>
      <c r="AP145" s="25">
        <v>0</v>
      </c>
    </row>
    <row r="146" spans="1:42" ht="15.95" hidden="1" customHeight="1" outlineLevel="1" thickBot="1" x14ac:dyDescent="0.3">
      <c r="A146" s="696"/>
      <c r="B146" s="698"/>
      <c r="C146" s="608"/>
      <c r="D146" s="620"/>
      <c r="E146" s="626"/>
      <c r="F146" s="623"/>
      <c r="G146" s="40" t="s">
        <v>17</v>
      </c>
      <c r="H146" s="82"/>
      <c r="I146" s="323"/>
      <c r="J146" s="50"/>
      <c r="K146" s="138"/>
      <c r="L146" s="496">
        <v>0</v>
      </c>
      <c r="M146" s="503">
        <v>0</v>
      </c>
      <c r="N146" s="503">
        <v>0</v>
      </c>
      <c r="O146" s="503">
        <v>165</v>
      </c>
      <c r="P146" s="503">
        <v>0</v>
      </c>
      <c r="Q146" s="436">
        <v>165</v>
      </c>
      <c r="R146" s="297">
        <v>95</v>
      </c>
      <c r="S146" s="297">
        <v>0</v>
      </c>
      <c r="T146" s="291">
        <v>0</v>
      </c>
      <c r="U146" s="62">
        <v>129</v>
      </c>
      <c r="V146" s="243">
        <v>36</v>
      </c>
      <c r="W146" s="73">
        <v>0</v>
      </c>
      <c r="X146" s="72">
        <v>0</v>
      </c>
      <c r="Y146" s="74">
        <v>106</v>
      </c>
      <c r="Z146" s="72">
        <v>8</v>
      </c>
      <c r="AA146" s="73">
        <v>153</v>
      </c>
      <c r="AB146" s="72">
        <v>8</v>
      </c>
      <c r="AC146" s="73">
        <v>93</v>
      </c>
      <c r="AD146" s="72">
        <v>2</v>
      </c>
      <c r="AE146" s="406">
        <v>42</v>
      </c>
      <c r="AF146" s="407">
        <v>21</v>
      </c>
      <c r="AG146" s="76">
        <v>5</v>
      </c>
      <c r="AH146" s="177">
        <v>175</v>
      </c>
      <c r="AI146" s="424">
        <v>94.7</v>
      </c>
      <c r="AJ146" s="249">
        <v>2</v>
      </c>
      <c r="AK146" s="367">
        <v>0</v>
      </c>
      <c r="AL146" s="257">
        <v>0</v>
      </c>
      <c r="AM146" s="62">
        <v>0</v>
      </c>
      <c r="AN146" s="202">
        <v>1</v>
      </c>
      <c r="AO146" s="62">
        <v>0</v>
      </c>
      <c r="AP146" s="62">
        <v>1</v>
      </c>
    </row>
    <row r="147" spans="1:42" ht="15.95" hidden="1" customHeight="1" outlineLevel="1" thickBot="1" x14ac:dyDescent="0.3">
      <c r="A147" s="696"/>
      <c r="B147" s="698"/>
      <c r="C147" s="609"/>
      <c r="D147" s="621"/>
      <c r="E147" s="627"/>
      <c r="F147" s="624"/>
      <c r="G147" s="18" t="s">
        <v>18</v>
      </c>
      <c r="H147" s="21"/>
      <c r="I147" s="19"/>
      <c r="J147" s="20"/>
      <c r="K147" s="44"/>
      <c r="L147" s="497">
        <v>0</v>
      </c>
      <c r="M147" s="497">
        <v>0</v>
      </c>
      <c r="N147" s="497">
        <v>0</v>
      </c>
      <c r="O147" s="497">
        <v>165</v>
      </c>
      <c r="P147" s="497">
        <v>0</v>
      </c>
      <c r="Q147" s="18">
        <v>165</v>
      </c>
      <c r="R147" s="18">
        <v>95</v>
      </c>
      <c r="S147" s="18">
        <v>0</v>
      </c>
      <c r="T147" s="18">
        <v>0</v>
      </c>
      <c r="U147" s="18">
        <v>129</v>
      </c>
      <c r="V147" s="18">
        <v>36</v>
      </c>
      <c r="W147" s="18">
        <v>0</v>
      </c>
      <c r="X147" s="18">
        <v>0</v>
      </c>
      <c r="Y147" s="18">
        <v>106</v>
      </c>
      <c r="Z147" s="18">
        <v>8</v>
      </c>
      <c r="AA147" s="18">
        <v>153</v>
      </c>
      <c r="AB147" s="18">
        <v>8</v>
      </c>
      <c r="AC147" s="18">
        <v>93</v>
      </c>
      <c r="AD147" s="18">
        <v>2</v>
      </c>
      <c r="AE147" s="394"/>
      <c r="AF147" s="389"/>
      <c r="AG147" s="18"/>
      <c r="AH147" s="21"/>
      <c r="AI147" s="413"/>
      <c r="AJ147" s="18">
        <v>2</v>
      </c>
      <c r="AK147" s="18">
        <v>0</v>
      </c>
      <c r="AL147" s="18">
        <v>0</v>
      </c>
      <c r="AM147" s="18">
        <v>0</v>
      </c>
      <c r="AN147" s="18">
        <v>1</v>
      </c>
      <c r="AO147" s="18">
        <v>0</v>
      </c>
      <c r="AP147" s="18">
        <v>1</v>
      </c>
    </row>
    <row r="148" spans="1:42" ht="15.95" hidden="1" customHeight="1" outlineLevel="1" thickBot="1" x14ac:dyDescent="0.3">
      <c r="A148" s="696"/>
      <c r="B148" s="698"/>
      <c r="C148" s="673">
        <v>47</v>
      </c>
      <c r="D148" s="620" t="s">
        <v>248</v>
      </c>
      <c r="E148" s="613"/>
      <c r="F148" s="616" t="s">
        <v>190</v>
      </c>
      <c r="G148" s="83" t="s">
        <v>16</v>
      </c>
      <c r="H148" s="84"/>
      <c r="I148" s="328"/>
      <c r="J148" s="51"/>
      <c r="K148" s="140"/>
      <c r="L148" s="503">
        <v>0</v>
      </c>
      <c r="M148" s="503">
        <v>0</v>
      </c>
      <c r="N148" s="503">
        <v>0</v>
      </c>
      <c r="O148" s="503">
        <v>0</v>
      </c>
      <c r="P148" s="503">
        <v>0</v>
      </c>
      <c r="Q148" s="436">
        <v>0</v>
      </c>
      <c r="R148" s="297">
        <v>0</v>
      </c>
      <c r="S148" s="297">
        <v>0</v>
      </c>
      <c r="T148" s="298">
        <v>0</v>
      </c>
      <c r="U148" s="25">
        <v>0</v>
      </c>
      <c r="V148" s="242">
        <v>0</v>
      </c>
      <c r="W148" s="148">
        <v>0</v>
      </c>
      <c r="X148" s="13">
        <v>0</v>
      </c>
      <c r="Y148" s="156">
        <v>0</v>
      </c>
      <c r="Z148" s="13">
        <v>0</v>
      </c>
      <c r="AA148" s="148">
        <v>0</v>
      </c>
      <c r="AB148" s="13">
        <v>0</v>
      </c>
      <c r="AC148" s="148">
        <v>0</v>
      </c>
      <c r="AD148" s="13">
        <v>0</v>
      </c>
      <c r="AE148" s="404">
        <v>0</v>
      </c>
      <c r="AF148" s="405">
        <v>0</v>
      </c>
      <c r="AG148" s="155">
        <v>0</v>
      </c>
      <c r="AH148" s="176">
        <v>0</v>
      </c>
      <c r="AI148" s="427">
        <v>0</v>
      </c>
      <c r="AJ148" s="249">
        <v>0</v>
      </c>
      <c r="AK148" s="200">
        <v>0</v>
      </c>
      <c r="AL148" s="24">
        <v>0</v>
      </c>
      <c r="AM148" s="25">
        <v>0</v>
      </c>
      <c r="AN148" s="23">
        <v>0</v>
      </c>
      <c r="AO148" s="25">
        <v>0</v>
      </c>
      <c r="AP148" s="25">
        <v>0</v>
      </c>
    </row>
    <row r="149" spans="1:42" ht="15.95" hidden="1" customHeight="1" outlineLevel="1" thickBot="1" x14ac:dyDescent="0.3">
      <c r="A149" s="696"/>
      <c r="B149" s="698"/>
      <c r="C149" s="608"/>
      <c r="D149" s="620"/>
      <c r="E149" s="614"/>
      <c r="F149" s="617"/>
      <c r="G149" s="40" t="s">
        <v>17</v>
      </c>
      <c r="H149" s="82"/>
      <c r="I149" s="323"/>
      <c r="J149" s="50"/>
      <c r="K149" s="138"/>
      <c r="L149" s="496">
        <v>0</v>
      </c>
      <c r="M149" s="503">
        <v>0</v>
      </c>
      <c r="N149" s="503">
        <v>0</v>
      </c>
      <c r="O149" s="503">
        <v>7</v>
      </c>
      <c r="P149" s="503">
        <v>0</v>
      </c>
      <c r="Q149" s="436">
        <v>7</v>
      </c>
      <c r="R149" s="297">
        <v>0</v>
      </c>
      <c r="S149" s="297">
        <v>0</v>
      </c>
      <c r="T149" s="291">
        <v>5</v>
      </c>
      <c r="U149" s="62">
        <v>5</v>
      </c>
      <c r="V149" s="243">
        <v>2</v>
      </c>
      <c r="W149" s="73">
        <v>0</v>
      </c>
      <c r="X149" s="72">
        <v>0</v>
      </c>
      <c r="Y149" s="74">
        <v>6</v>
      </c>
      <c r="Z149" s="72">
        <v>0</v>
      </c>
      <c r="AA149" s="73">
        <v>5</v>
      </c>
      <c r="AB149" s="72">
        <v>0</v>
      </c>
      <c r="AC149" s="73">
        <v>6</v>
      </c>
      <c r="AD149" s="72">
        <v>0</v>
      </c>
      <c r="AE149" s="406">
        <v>47</v>
      </c>
      <c r="AF149" s="407">
        <v>29</v>
      </c>
      <c r="AG149" s="76">
        <v>20</v>
      </c>
      <c r="AH149" s="177">
        <v>110</v>
      </c>
      <c r="AI149" s="424">
        <v>82.8</v>
      </c>
      <c r="AJ149" s="249">
        <v>2</v>
      </c>
      <c r="AK149" s="367">
        <v>0</v>
      </c>
      <c r="AL149" s="257">
        <v>0</v>
      </c>
      <c r="AM149" s="62">
        <v>0</v>
      </c>
      <c r="AN149" s="202">
        <v>0</v>
      </c>
      <c r="AO149" s="62">
        <v>0</v>
      </c>
      <c r="AP149" s="62">
        <v>2</v>
      </c>
    </row>
    <row r="150" spans="1:42" ht="15.95" hidden="1" customHeight="1" outlineLevel="1" thickBot="1" x14ac:dyDescent="0.3">
      <c r="A150" s="696"/>
      <c r="B150" s="698"/>
      <c r="C150" s="609"/>
      <c r="D150" s="621"/>
      <c r="E150" s="615"/>
      <c r="F150" s="618"/>
      <c r="G150" s="18" t="s">
        <v>18</v>
      </c>
      <c r="H150" s="21"/>
      <c r="I150" s="19"/>
      <c r="J150" s="20"/>
      <c r="K150" s="44"/>
      <c r="L150" s="497">
        <v>0</v>
      </c>
      <c r="M150" s="497">
        <v>0</v>
      </c>
      <c r="N150" s="497">
        <v>0</v>
      </c>
      <c r="O150" s="497">
        <v>7</v>
      </c>
      <c r="P150" s="497">
        <v>0</v>
      </c>
      <c r="Q150" s="18">
        <v>7</v>
      </c>
      <c r="R150" s="18">
        <v>0</v>
      </c>
      <c r="S150" s="18">
        <v>0</v>
      </c>
      <c r="T150" s="18">
        <v>5</v>
      </c>
      <c r="U150" s="18">
        <v>5</v>
      </c>
      <c r="V150" s="18">
        <v>2</v>
      </c>
      <c r="W150" s="18">
        <v>0</v>
      </c>
      <c r="X150" s="18">
        <v>0</v>
      </c>
      <c r="Y150" s="18">
        <v>6</v>
      </c>
      <c r="Z150" s="18">
        <v>0</v>
      </c>
      <c r="AA150" s="18">
        <v>5</v>
      </c>
      <c r="AB150" s="18">
        <v>0</v>
      </c>
      <c r="AC150" s="18">
        <v>6</v>
      </c>
      <c r="AD150" s="18">
        <v>0</v>
      </c>
      <c r="AE150" s="394"/>
      <c r="AF150" s="389"/>
      <c r="AG150" s="18"/>
      <c r="AH150" s="21"/>
      <c r="AI150" s="413"/>
      <c r="AJ150" s="18">
        <v>2</v>
      </c>
      <c r="AK150" s="18">
        <v>0</v>
      </c>
      <c r="AL150" s="18">
        <v>0</v>
      </c>
      <c r="AM150" s="18">
        <v>0</v>
      </c>
      <c r="AN150" s="18">
        <v>0</v>
      </c>
      <c r="AO150" s="18">
        <v>0</v>
      </c>
      <c r="AP150" s="18">
        <v>2</v>
      </c>
    </row>
    <row r="151" spans="1:42" ht="15.95" hidden="1" customHeight="1" outlineLevel="1" thickBot="1" x14ac:dyDescent="0.3">
      <c r="A151" s="696"/>
      <c r="B151" s="698"/>
      <c r="C151" s="673">
        <v>48</v>
      </c>
      <c r="D151" s="620" t="s">
        <v>362</v>
      </c>
      <c r="E151" s="613"/>
      <c r="F151" s="616" t="s">
        <v>233</v>
      </c>
      <c r="G151" s="83" t="s">
        <v>16</v>
      </c>
      <c r="H151" s="84"/>
      <c r="I151" s="328"/>
      <c r="J151" s="51"/>
      <c r="K151" s="140"/>
      <c r="L151" s="503">
        <v>0</v>
      </c>
      <c r="M151" s="503">
        <v>0</v>
      </c>
      <c r="N151" s="503">
        <v>0</v>
      </c>
      <c r="O151" s="503">
        <v>0</v>
      </c>
      <c r="P151" s="503">
        <v>0</v>
      </c>
      <c r="Q151" s="436">
        <v>0</v>
      </c>
      <c r="R151" s="297">
        <v>0</v>
      </c>
      <c r="S151" s="297">
        <v>0</v>
      </c>
      <c r="T151" s="298">
        <v>0</v>
      </c>
      <c r="U151" s="25">
        <v>0</v>
      </c>
      <c r="V151" s="242">
        <v>0</v>
      </c>
      <c r="W151" s="148">
        <v>0</v>
      </c>
      <c r="X151" s="13">
        <v>0</v>
      </c>
      <c r="Y151" s="156">
        <v>0</v>
      </c>
      <c r="Z151" s="13">
        <v>0</v>
      </c>
      <c r="AA151" s="148">
        <v>0</v>
      </c>
      <c r="AB151" s="13">
        <v>0</v>
      </c>
      <c r="AC151" s="148">
        <v>0</v>
      </c>
      <c r="AD151" s="13">
        <v>0</v>
      </c>
      <c r="AE151" s="404">
        <v>0</v>
      </c>
      <c r="AF151" s="405">
        <v>0</v>
      </c>
      <c r="AG151" s="155">
        <v>0</v>
      </c>
      <c r="AH151" s="176">
        <v>0</v>
      </c>
      <c r="AI151" s="427">
        <v>0</v>
      </c>
      <c r="AJ151" s="249">
        <v>0</v>
      </c>
      <c r="AK151" s="200">
        <v>0</v>
      </c>
      <c r="AL151" s="24">
        <v>0</v>
      </c>
      <c r="AM151" s="25">
        <v>0</v>
      </c>
      <c r="AN151" s="23">
        <v>0</v>
      </c>
      <c r="AO151" s="25">
        <v>0</v>
      </c>
      <c r="AP151" s="25">
        <v>0</v>
      </c>
    </row>
    <row r="152" spans="1:42" ht="15.95" hidden="1" customHeight="1" outlineLevel="1" thickBot="1" x14ac:dyDescent="0.3">
      <c r="A152" s="696"/>
      <c r="B152" s="698"/>
      <c r="C152" s="608"/>
      <c r="D152" s="620"/>
      <c r="E152" s="614"/>
      <c r="F152" s="617"/>
      <c r="G152" s="40" t="s">
        <v>17</v>
      </c>
      <c r="H152" s="82"/>
      <c r="I152" s="323"/>
      <c r="J152" s="50"/>
      <c r="K152" s="138"/>
      <c r="L152" s="496">
        <v>0</v>
      </c>
      <c r="M152" s="503">
        <v>0</v>
      </c>
      <c r="N152" s="503">
        <v>0</v>
      </c>
      <c r="O152" s="503">
        <v>23</v>
      </c>
      <c r="P152" s="503">
        <v>0</v>
      </c>
      <c r="Q152" s="436">
        <v>23</v>
      </c>
      <c r="R152" s="297">
        <v>1</v>
      </c>
      <c r="S152" s="297">
        <v>0</v>
      </c>
      <c r="T152" s="291">
        <v>0</v>
      </c>
      <c r="U152" s="62">
        <v>20</v>
      </c>
      <c r="V152" s="243">
        <v>3</v>
      </c>
      <c r="W152" s="73">
        <v>0</v>
      </c>
      <c r="X152" s="72">
        <v>0</v>
      </c>
      <c r="Y152" s="74">
        <v>13</v>
      </c>
      <c r="Z152" s="72">
        <v>0</v>
      </c>
      <c r="AA152" s="73">
        <v>5</v>
      </c>
      <c r="AB152" s="72">
        <v>0</v>
      </c>
      <c r="AC152" s="73">
        <v>10</v>
      </c>
      <c r="AD152" s="72">
        <v>1</v>
      </c>
      <c r="AE152" s="406">
        <v>45</v>
      </c>
      <c r="AF152" s="407">
        <v>28</v>
      </c>
      <c r="AG152" s="76">
        <v>15</v>
      </c>
      <c r="AH152" s="177">
        <v>125</v>
      </c>
      <c r="AI152" s="424">
        <v>75</v>
      </c>
      <c r="AJ152" s="249">
        <v>0</v>
      </c>
      <c r="AK152" s="367">
        <v>0</v>
      </c>
      <c r="AL152" s="257">
        <v>0</v>
      </c>
      <c r="AM152" s="62">
        <v>0</v>
      </c>
      <c r="AN152" s="202">
        <v>0</v>
      </c>
      <c r="AO152" s="62">
        <v>0</v>
      </c>
      <c r="AP152" s="62">
        <v>0</v>
      </c>
    </row>
    <row r="153" spans="1:42" ht="15.95" hidden="1" customHeight="1" outlineLevel="1" thickBot="1" x14ac:dyDescent="0.3">
      <c r="A153" s="696"/>
      <c r="B153" s="698"/>
      <c r="C153" s="609"/>
      <c r="D153" s="621"/>
      <c r="E153" s="615"/>
      <c r="F153" s="618"/>
      <c r="G153" s="18" t="s">
        <v>18</v>
      </c>
      <c r="H153" s="245"/>
      <c r="I153" s="450"/>
      <c r="J153" s="449"/>
      <c r="K153" s="451"/>
      <c r="L153" s="497">
        <v>0</v>
      </c>
      <c r="M153" s="497">
        <v>0</v>
      </c>
      <c r="N153" s="497">
        <v>0</v>
      </c>
      <c r="O153" s="497">
        <v>23</v>
      </c>
      <c r="P153" s="497">
        <v>0</v>
      </c>
      <c r="Q153" s="18">
        <v>23</v>
      </c>
      <c r="R153" s="18">
        <v>1</v>
      </c>
      <c r="S153" s="18">
        <v>0</v>
      </c>
      <c r="T153" s="18">
        <v>0</v>
      </c>
      <c r="U153" s="18">
        <v>20</v>
      </c>
      <c r="V153" s="18">
        <v>3</v>
      </c>
      <c r="W153" s="18">
        <v>0</v>
      </c>
      <c r="X153" s="18">
        <v>0</v>
      </c>
      <c r="Y153" s="18">
        <v>13</v>
      </c>
      <c r="Z153" s="18">
        <v>0</v>
      </c>
      <c r="AA153" s="18">
        <v>5</v>
      </c>
      <c r="AB153" s="18">
        <v>0</v>
      </c>
      <c r="AC153" s="18">
        <v>10</v>
      </c>
      <c r="AD153" s="18">
        <v>1</v>
      </c>
      <c r="AE153" s="394"/>
      <c r="AF153" s="389"/>
      <c r="AG153" s="18"/>
      <c r="AH153" s="21"/>
      <c r="AI153" s="413"/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</row>
    <row r="154" spans="1:42" ht="15.95" hidden="1" customHeight="1" outlineLevel="1" thickBot="1" x14ac:dyDescent="0.3">
      <c r="A154" s="696"/>
      <c r="B154" s="698"/>
      <c r="C154" s="673">
        <v>49</v>
      </c>
      <c r="D154" s="620" t="s">
        <v>363</v>
      </c>
      <c r="E154" s="613"/>
      <c r="F154" s="616" t="s">
        <v>233</v>
      </c>
      <c r="G154" s="83" t="s">
        <v>16</v>
      </c>
      <c r="H154" s="84"/>
      <c r="I154" s="328"/>
      <c r="J154" s="51"/>
      <c r="K154" s="140"/>
      <c r="L154" s="503">
        <v>0</v>
      </c>
      <c r="M154" s="503">
        <v>0</v>
      </c>
      <c r="N154" s="503">
        <v>0</v>
      </c>
      <c r="O154" s="503">
        <v>0</v>
      </c>
      <c r="P154" s="503">
        <v>0</v>
      </c>
      <c r="Q154" s="436">
        <v>0</v>
      </c>
      <c r="R154" s="297">
        <v>0</v>
      </c>
      <c r="S154" s="297">
        <v>0</v>
      </c>
      <c r="T154" s="298">
        <v>0</v>
      </c>
      <c r="U154" s="25">
        <v>0</v>
      </c>
      <c r="V154" s="242">
        <v>0</v>
      </c>
      <c r="W154" s="148">
        <v>0</v>
      </c>
      <c r="X154" s="13">
        <v>0</v>
      </c>
      <c r="Y154" s="156">
        <v>0</v>
      </c>
      <c r="Z154" s="13">
        <v>0</v>
      </c>
      <c r="AA154" s="148">
        <v>0</v>
      </c>
      <c r="AB154" s="13">
        <v>0</v>
      </c>
      <c r="AC154" s="148">
        <v>0</v>
      </c>
      <c r="AD154" s="13">
        <v>0</v>
      </c>
      <c r="AE154" s="432">
        <v>0</v>
      </c>
      <c r="AF154" s="593">
        <v>0</v>
      </c>
      <c r="AG154" s="155">
        <v>0</v>
      </c>
      <c r="AH154" s="176">
        <v>0</v>
      </c>
      <c r="AI154" s="427">
        <v>0</v>
      </c>
      <c r="AJ154" s="249">
        <v>0</v>
      </c>
      <c r="AK154" s="200">
        <v>0</v>
      </c>
      <c r="AL154" s="24">
        <v>0</v>
      </c>
      <c r="AM154" s="25">
        <v>0</v>
      </c>
      <c r="AN154" s="23">
        <v>0</v>
      </c>
      <c r="AO154" s="25">
        <v>0</v>
      </c>
      <c r="AP154" s="25">
        <v>0</v>
      </c>
    </row>
    <row r="155" spans="1:42" ht="15.95" hidden="1" customHeight="1" outlineLevel="1" thickBot="1" x14ac:dyDescent="0.3">
      <c r="A155" s="696"/>
      <c r="B155" s="698"/>
      <c r="C155" s="608"/>
      <c r="D155" s="620"/>
      <c r="E155" s="614"/>
      <c r="F155" s="617"/>
      <c r="G155" s="40" t="s">
        <v>17</v>
      </c>
      <c r="H155" s="82"/>
      <c r="I155" s="323"/>
      <c r="J155" s="50"/>
      <c r="K155" s="138"/>
      <c r="L155" s="496">
        <v>0</v>
      </c>
      <c r="M155" s="503">
        <v>0</v>
      </c>
      <c r="N155" s="503">
        <v>0</v>
      </c>
      <c r="O155" s="503">
        <v>21</v>
      </c>
      <c r="P155" s="503">
        <v>0</v>
      </c>
      <c r="Q155" s="436">
        <v>21</v>
      </c>
      <c r="R155" s="297">
        <v>0</v>
      </c>
      <c r="S155" s="297">
        <v>0</v>
      </c>
      <c r="T155" s="291">
        <v>0</v>
      </c>
      <c r="U155" s="62">
        <v>17</v>
      </c>
      <c r="V155" s="243">
        <v>4</v>
      </c>
      <c r="W155" s="73">
        <v>0</v>
      </c>
      <c r="X155" s="72">
        <v>0</v>
      </c>
      <c r="Y155" s="74">
        <v>11</v>
      </c>
      <c r="Z155" s="72">
        <v>2</v>
      </c>
      <c r="AA155" s="73">
        <v>15</v>
      </c>
      <c r="AB155" s="72">
        <v>3</v>
      </c>
      <c r="AC155" s="73">
        <v>11</v>
      </c>
      <c r="AD155" s="72">
        <v>0</v>
      </c>
      <c r="AE155" s="433">
        <v>38.1</v>
      </c>
      <c r="AF155" s="590">
        <v>19.399999999999999</v>
      </c>
      <c r="AG155" s="76">
        <v>20</v>
      </c>
      <c r="AH155" s="177">
        <v>110</v>
      </c>
      <c r="AI155" s="424">
        <v>65</v>
      </c>
      <c r="AJ155" s="249">
        <v>0</v>
      </c>
      <c r="AK155" s="367">
        <v>0</v>
      </c>
      <c r="AL155" s="257">
        <v>0</v>
      </c>
      <c r="AM155" s="62">
        <v>0</v>
      </c>
      <c r="AN155" s="202">
        <v>0</v>
      </c>
      <c r="AO155" s="62">
        <v>0</v>
      </c>
      <c r="AP155" s="62">
        <v>0</v>
      </c>
    </row>
    <row r="156" spans="1:42" ht="15.95" hidden="1" customHeight="1" outlineLevel="1" thickBot="1" x14ac:dyDescent="0.3">
      <c r="A156" s="696"/>
      <c r="B156" s="698"/>
      <c r="C156" s="609"/>
      <c r="D156" s="621"/>
      <c r="E156" s="615"/>
      <c r="F156" s="618"/>
      <c r="G156" s="18" t="s">
        <v>18</v>
      </c>
      <c r="H156" s="245"/>
      <c r="I156" s="450"/>
      <c r="J156" s="449"/>
      <c r="K156" s="451"/>
      <c r="L156" s="497">
        <v>0</v>
      </c>
      <c r="M156" s="497">
        <v>0</v>
      </c>
      <c r="N156" s="497">
        <v>0</v>
      </c>
      <c r="O156" s="497">
        <v>21</v>
      </c>
      <c r="P156" s="497">
        <v>0</v>
      </c>
      <c r="Q156" s="18">
        <v>21</v>
      </c>
      <c r="R156" s="18">
        <v>0</v>
      </c>
      <c r="S156" s="18">
        <v>0</v>
      </c>
      <c r="T156" s="18">
        <v>0</v>
      </c>
      <c r="U156" s="18">
        <v>17</v>
      </c>
      <c r="V156" s="18">
        <v>4</v>
      </c>
      <c r="W156" s="18">
        <v>0</v>
      </c>
      <c r="X156" s="18">
        <v>0</v>
      </c>
      <c r="Y156" s="18">
        <v>11</v>
      </c>
      <c r="Z156" s="18">
        <v>2</v>
      </c>
      <c r="AA156" s="18">
        <v>15</v>
      </c>
      <c r="AB156" s="18">
        <v>3</v>
      </c>
      <c r="AC156" s="18">
        <v>11</v>
      </c>
      <c r="AD156" s="18">
        <v>0</v>
      </c>
      <c r="AE156" s="403"/>
      <c r="AF156" s="417"/>
      <c r="AG156" s="18"/>
      <c r="AH156" s="21"/>
      <c r="AI156" s="413"/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</row>
    <row r="157" spans="1:42" ht="15.95" hidden="1" customHeight="1" outlineLevel="1" thickBot="1" x14ac:dyDescent="0.3">
      <c r="A157" s="696"/>
      <c r="B157" s="698"/>
      <c r="C157" s="673">
        <v>50</v>
      </c>
      <c r="D157" s="619" t="s">
        <v>390</v>
      </c>
      <c r="E157" s="613"/>
      <c r="F157" s="616" t="s">
        <v>233</v>
      </c>
      <c r="G157" s="83" t="s">
        <v>16</v>
      </c>
      <c r="H157" s="84"/>
      <c r="I157" s="328"/>
      <c r="J157" s="51"/>
      <c r="K157" s="140"/>
      <c r="L157" s="503">
        <v>0</v>
      </c>
      <c r="M157" s="503">
        <v>0</v>
      </c>
      <c r="N157" s="503">
        <v>0</v>
      </c>
      <c r="O157" s="503">
        <v>0</v>
      </c>
      <c r="P157" s="503">
        <v>0</v>
      </c>
      <c r="Q157" s="436">
        <v>0</v>
      </c>
      <c r="R157" s="297">
        <v>0</v>
      </c>
      <c r="S157" s="297">
        <v>0</v>
      </c>
      <c r="T157" s="298">
        <v>0</v>
      </c>
      <c r="U157" s="25">
        <v>0</v>
      </c>
      <c r="V157" s="242">
        <v>0</v>
      </c>
      <c r="W157" s="148">
        <v>0</v>
      </c>
      <c r="X157" s="13">
        <v>0</v>
      </c>
      <c r="Y157" s="156">
        <v>0</v>
      </c>
      <c r="Z157" s="13">
        <v>0</v>
      </c>
      <c r="AA157" s="148">
        <v>0</v>
      </c>
      <c r="AB157" s="13">
        <v>0</v>
      </c>
      <c r="AC157" s="148">
        <v>0</v>
      </c>
      <c r="AD157" s="13">
        <v>0</v>
      </c>
      <c r="AE157" s="432">
        <v>0</v>
      </c>
      <c r="AF157" s="593">
        <v>0</v>
      </c>
      <c r="AG157" s="155">
        <v>0</v>
      </c>
      <c r="AH157" s="176">
        <v>0</v>
      </c>
      <c r="AI157" s="427">
        <v>0</v>
      </c>
      <c r="AJ157" s="249">
        <v>0</v>
      </c>
      <c r="AK157" s="200">
        <v>0</v>
      </c>
      <c r="AL157" s="24">
        <v>0</v>
      </c>
      <c r="AM157" s="25">
        <v>0</v>
      </c>
      <c r="AN157" s="23">
        <v>0</v>
      </c>
      <c r="AO157" s="25">
        <v>0</v>
      </c>
      <c r="AP157" s="25">
        <v>0</v>
      </c>
    </row>
    <row r="158" spans="1:42" ht="15.95" hidden="1" customHeight="1" outlineLevel="1" thickBot="1" x14ac:dyDescent="0.3">
      <c r="A158" s="696"/>
      <c r="B158" s="698"/>
      <c r="C158" s="608"/>
      <c r="D158" s="620"/>
      <c r="E158" s="614"/>
      <c r="F158" s="617"/>
      <c r="G158" s="40" t="s">
        <v>17</v>
      </c>
      <c r="H158" s="82"/>
      <c r="I158" s="323"/>
      <c r="J158" s="50"/>
      <c r="K158" s="138"/>
      <c r="L158" s="503">
        <v>0</v>
      </c>
      <c r="M158" s="503">
        <v>0</v>
      </c>
      <c r="N158" s="503">
        <v>0</v>
      </c>
      <c r="O158" s="503">
        <v>25</v>
      </c>
      <c r="P158" s="503">
        <v>0</v>
      </c>
      <c r="Q158" s="436">
        <v>25</v>
      </c>
      <c r="R158" s="297">
        <v>0</v>
      </c>
      <c r="S158" s="297">
        <v>0</v>
      </c>
      <c r="T158" s="291">
        <v>2</v>
      </c>
      <c r="U158" s="62">
        <v>18</v>
      </c>
      <c r="V158" s="243">
        <v>7</v>
      </c>
      <c r="W158" s="73">
        <v>0</v>
      </c>
      <c r="X158" s="72">
        <v>0</v>
      </c>
      <c r="Y158" s="74">
        <v>12</v>
      </c>
      <c r="Z158" s="72">
        <v>4</v>
      </c>
      <c r="AA158" s="73">
        <v>15</v>
      </c>
      <c r="AB158" s="72">
        <v>1</v>
      </c>
      <c r="AC158" s="73">
        <v>9</v>
      </c>
      <c r="AD158" s="72">
        <v>0</v>
      </c>
      <c r="AE158" s="433">
        <v>0</v>
      </c>
      <c r="AF158" s="590">
        <v>0</v>
      </c>
      <c r="AG158" s="76">
        <v>25</v>
      </c>
      <c r="AH158" s="177">
        <v>200</v>
      </c>
      <c r="AI158" s="424">
        <v>0</v>
      </c>
      <c r="AJ158" s="249">
        <v>0</v>
      </c>
      <c r="AK158" s="367">
        <v>0</v>
      </c>
      <c r="AL158" s="257">
        <v>0</v>
      </c>
      <c r="AM158" s="62">
        <v>0</v>
      </c>
      <c r="AN158" s="202">
        <v>0</v>
      </c>
      <c r="AO158" s="62">
        <v>0</v>
      </c>
      <c r="AP158" s="62">
        <v>0</v>
      </c>
    </row>
    <row r="159" spans="1:42" ht="15.95" hidden="1" customHeight="1" outlineLevel="1" thickBot="1" x14ac:dyDescent="0.3">
      <c r="A159" s="696"/>
      <c r="B159" s="698"/>
      <c r="C159" s="609"/>
      <c r="D159" s="621"/>
      <c r="E159" s="615"/>
      <c r="F159" s="618"/>
      <c r="G159" s="18" t="s">
        <v>18</v>
      </c>
      <c r="H159" s="21"/>
      <c r="I159" s="19"/>
      <c r="J159" s="20"/>
      <c r="K159" s="44"/>
      <c r="L159" s="497">
        <v>0</v>
      </c>
      <c r="M159" s="497">
        <v>0</v>
      </c>
      <c r="N159" s="497">
        <v>0</v>
      </c>
      <c r="O159" s="497">
        <v>25</v>
      </c>
      <c r="P159" s="497">
        <v>0</v>
      </c>
      <c r="Q159" s="18">
        <v>25</v>
      </c>
      <c r="R159" s="18"/>
      <c r="S159" s="18">
        <v>0</v>
      </c>
      <c r="T159" s="18">
        <v>2</v>
      </c>
      <c r="U159" s="18">
        <v>18</v>
      </c>
      <c r="V159" s="18">
        <v>7</v>
      </c>
      <c r="W159" s="18">
        <v>0</v>
      </c>
      <c r="X159" s="18">
        <v>0</v>
      </c>
      <c r="Y159" s="18">
        <v>12</v>
      </c>
      <c r="Z159" s="18">
        <v>4</v>
      </c>
      <c r="AA159" s="18">
        <v>15</v>
      </c>
      <c r="AB159" s="18">
        <v>1</v>
      </c>
      <c r="AC159" s="18">
        <v>9</v>
      </c>
      <c r="AD159" s="18">
        <v>0</v>
      </c>
      <c r="AE159" s="403"/>
      <c r="AF159" s="417"/>
      <c r="AG159" s="18"/>
      <c r="AH159" s="21"/>
      <c r="AI159" s="413"/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</row>
    <row r="160" spans="1:42" ht="15.75" hidden="1" customHeight="1" outlineLevel="1" thickBot="1" x14ac:dyDescent="0.3">
      <c r="A160" s="696"/>
      <c r="B160" s="698"/>
      <c r="C160" s="673">
        <v>51</v>
      </c>
      <c r="D160" s="619" t="s">
        <v>391</v>
      </c>
      <c r="E160" s="613"/>
      <c r="F160" s="616" t="s">
        <v>233</v>
      </c>
      <c r="G160" s="83" t="s">
        <v>16</v>
      </c>
      <c r="H160" s="84"/>
      <c r="I160" s="328"/>
      <c r="J160" s="51"/>
      <c r="K160" s="140"/>
      <c r="L160" s="504">
        <v>0</v>
      </c>
      <c r="M160" s="504">
        <v>0</v>
      </c>
      <c r="N160" s="504">
        <v>0</v>
      </c>
      <c r="O160" s="504">
        <v>0</v>
      </c>
      <c r="P160" s="504">
        <v>0</v>
      </c>
      <c r="Q160" s="436">
        <v>0</v>
      </c>
      <c r="R160" s="297">
        <v>0</v>
      </c>
      <c r="S160" s="297">
        <v>0</v>
      </c>
      <c r="T160" s="298">
        <v>0</v>
      </c>
      <c r="U160" s="25">
        <v>0</v>
      </c>
      <c r="V160" s="242">
        <v>0</v>
      </c>
      <c r="W160" s="148">
        <v>0</v>
      </c>
      <c r="X160" s="13">
        <v>0</v>
      </c>
      <c r="Y160" s="156">
        <v>0</v>
      </c>
      <c r="Z160" s="13">
        <v>0</v>
      </c>
      <c r="AA160" s="148">
        <v>0</v>
      </c>
      <c r="AB160" s="13">
        <v>0</v>
      </c>
      <c r="AC160" s="148">
        <v>0</v>
      </c>
      <c r="AD160" s="13">
        <v>0</v>
      </c>
      <c r="AE160" s="404">
        <v>0</v>
      </c>
      <c r="AF160" s="405">
        <v>0</v>
      </c>
      <c r="AG160" s="155">
        <v>0</v>
      </c>
      <c r="AH160" s="176">
        <v>0</v>
      </c>
      <c r="AI160" s="427">
        <v>0</v>
      </c>
      <c r="AJ160" s="249">
        <v>0</v>
      </c>
      <c r="AK160" s="200">
        <v>0</v>
      </c>
      <c r="AL160" s="269">
        <v>0</v>
      </c>
      <c r="AM160" s="25">
        <v>0</v>
      </c>
      <c r="AN160" s="23">
        <v>0</v>
      </c>
      <c r="AO160" s="25">
        <v>0</v>
      </c>
      <c r="AP160" s="25">
        <v>0</v>
      </c>
    </row>
    <row r="161" spans="1:42" ht="15.75" hidden="1" customHeight="1" outlineLevel="1" thickBot="1" x14ac:dyDescent="0.3">
      <c r="A161" s="696"/>
      <c r="B161" s="698"/>
      <c r="C161" s="608"/>
      <c r="D161" s="620"/>
      <c r="E161" s="614"/>
      <c r="F161" s="617"/>
      <c r="G161" s="40" t="s">
        <v>17</v>
      </c>
      <c r="H161" s="82"/>
      <c r="I161" s="323" t="s">
        <v>218</v>
      </c>
      <c r="J161" s="50"/>
      <c r="K161" s="138"/>
      <c r="L161" s="505">
        <v>0</v>
      </c>
      <c r="M161" s="504">
        <v>1</v>
      </c>
      <c r="N161" s="504">
        <v>0</v>
      </c>
      <c r="O161" s="504">
        <v>37</v>
      </c>
      <c r="P161" s="504">
        <v>0</v>
      </c>
      <c r="Q161" s="436">
        <v>38</v>
      </c>
      <c r="R161" s="297">
        <v>0</v>
      </c>
      <c r="S161" s="297">
        <v>1</v>
      </c>
      <c r="T161" s="291">
        <v>2</v>
      </c>
      <c r="U161" s="62">
        <v>27</v>
      </c>
      <c r="V161" s="243">
        <v>11</v>
      </c>
      <c r="W161" s="73">
        <v>0</v>
      </c>
      <c r="X161" s="72">
        <v>0</v>
      </c>
      <c r="Y161" s="74">
        <v>22</v>
      </c>
      <c r="Z161" s="72">
        <v>7</v>
      </c>
      <c r="AA161" s="73">
        <v>20</v>
      </c>
      <c r="AB161" s="72">
        <v>0</v>
      </c>
      <c r="AC161" s="73">
        <v>21</v>
      </c>
      <c r="AD161" s="72">
        <v>0</v>
      </c>
      <c r="AE161" s="406">
        <v>40.39473684210526</v>
      </c>
      <c r="AF161" s="407">
        <v>21.421052631578949</v>
      </c>
      <c r="AG161" s="76">
        <v>45</v>
      </c>
      <c r="AH161" s="177">
        <v>130</v>
      </c>
      <c r="AI161" s="424">
        <v>86.94736842105263</v>
      </c>
      <c r="AJ161" s="249">
        <v>1</v>
      </c>
      <c r="AK161" s="367">
        <v>0</v>
      </c>
      <c r="AL161" s="270">
        <v>0</v>
      </c>
      <c r="AM161" s="62">
        <v>0</v>
      </c>
      <c r="AN161" s="202">
        <v>0</v>
      </c>
      <c r="AO161" s="62">
        <v>0</v>
      </c>
      <c r="AP161" s="62">
        <v>1</v>
      </c>
    </row>
    <row r="162" spans="1:42" ht="21" hidden="1" customHeight="1" outlineLevel="1" thickBot="1" x14ac:dyDescent="0.3">
      <c r="A162" s="696"/>
      <c r="B162" s="698"/>
      <c r="C162" s="609"/>
      <c r="D162" s="621"/>
      <c r="E162" s="615"/>
      <c r="F162" s="618"/>
      <c r="G162" s="18" t="s">
        <v>18</v>
      </c>
      <c r="H162" s="21"/>
      <c r="I162" s="19"/>
      <c r="J162" s="20"/>
      <c r="K162" s="44"/>
      <c r="L162" s="497">
        <v>0</v>
      </c>
      <c r="M162" s="497">
        <v>1</v>
      </c>
      <c r="N162" s="497">
        <v>0</v>
      </c>
      <c r="O162" s="497">
        <v>37</v>
      </c>
      <c r="P162" s="497">
        <v>0</v>
      </c>
      <c r="Q162" s="18">
        <v>38</v>
      </c>
      <c r="R162" s="18">
        <v>0</v>
      </c>
      <c r="S162" s="18">
        <v>1</v>
      </c>
      <c r="T162" s="18">
        <v>2</v>
      </c>
      <c r="U162" s="18">
        <v>27</v>
      </c>
      <c r="V162" s="18">
        <v>11</v>
      </c>
      <c r="W162" s="18">
        <v>0</v>
      </c>
      <c r="X162" s="18">
        <v>0</v>
      </c>
      <c r="Y162" s="18">
        <v>22</v>
      </c>
      <c r="Z162" s="18">
        <v>7</v>
      </c>
      <c r="AA162" s="18">
        <v>20</v>
      </c>
      <c r="AB162" s="18">
        <v>0</v>
      </c>
      <c r="AC162" s="18">
        <v>21</v>
      </c>
      <c r="AD162" s="18">
        <v>0</v>
      </c>
      <c r="AE162" s="394"/>
      <c r="AF162" s="389"/>
      <c r="AG162" s="18"/>
      <c r="AH162" s="21"/>
      <c r="AI162" s="413"/>
      <c r="AJ162" s="18">
        <v>1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1</v>
      </c>
    </row>
    <row r="163" spans="1:42" ht="15.95" customHeight="1" collapsed="1" thickBot="1" x14ac:dyDescent="0.3">
      <c r="A163" s="696"/>
      <c r="B163" s="698"/>
      <c r="C163" s="694" t="s">
        <v>131</v>
      </c>
      <c r="D163" s="695"/>
      <c r="E163" s="634" t="s">
        <v>320</v>
      </c>
      <c r="F163" s="640"/>
      <c r="G163" s="58" t="s">
        <v>16</v>
      </c>
      <c r="H163" s="60"/>
      <c r="I163" s="330">
        <v>58</v>
      </c>
      <c r="J163" s="100"/>
      <c r="K163" s="141"/>
      <c r="L163" s="597">
        <v>56</v>
      </c>
      <c r="M163" s="597">
        <v>0</v>
      </c>
      <c r="N163" s="597">
        <v>0</v>
      </c>
      <c r="O163" s="597">
        <v>43</v>
      </c>
      <c r="P163" s="597">
        <v>0</v>
      </c>
      <c r="Q163" s="436">
        <v>99</v>
      </c>
      <c r="R163" s="366">
        <v>14</v>
      </c>
      <c r="S163" s="366">
        <v>37</v>
      </c>
      <c r="T163" s="360">
        <v>0</v>
      </c>
      <c r="U163" s="536">
        <v>75</v>
      </c>
      <c r="V163" s="536">
        <v>24</v>
      </c>
      <c r="W163" s="536">
        <v>0</v>
      </c>
      <c r="X163" s="536">
        <v>0</v>
      </c>
      <c r="Y163" s="156">
        <v>47</v>
      </c>
      <c r="Z163" s="536">
        <v>16</v>
      </c>
      <c r="AA163" s="536">
        <v>43</v>
      </c>
      <c r="AB163" s="536">
        <v>8</v>
      </c>
      <c r="AC163" s="536">
        <v>44</v>
      </c>
      <c r="AD163" s="536">
        <v>3</v>
      </c>
      <c r="AE163" s="403">
        <v>30.121212121212121</v>
      </c>
      <c r="AF163" s="403">
        <v>15.060606060606061</v>
      </c>
      <c r="AG163" s="37"/>
      <c r="AH163" s="37"/>
      <c r="AI163" s="403">
        <v>7.9797979797979801</v>
      </c>
      <c r="AJ163" s="18">
        <v>1</v>
      </c>
      <c r="AK163" s="536">
        <v>0</v>
      </c>
      <c r="AL163" s="536">
        <v>1</v>
      </c>
      <c r="AM163" s="536">
        <v>0</v>
      </c>
      <c r="AN163" s="536">
        <v>0</v>
      </c>
      <c r="AO163" s="536">
        <v>0</v>
      </c>
      <c r="AP163" s="545">
        <v>0</v>
      </c>
    </row>
    <row r="164" spans="1:42" ht="15.95" customHeight="1" thickBot="1" x14ac:dyDescent="0.3">
      <c r="A164" s="696"/>
      <c r="B164" s="698"/>
      <c r="C164" s="660"/>
      <c r="D164" s="661"/>
      <c r="E164" s="635"/>
      <c r="F164" s="641"/>
      <c r="G164" s="56" t="s">
        <v>232</v>
      </c>
      <c r="H164" s="34"/>
      <c r="I164" s="235"/>
      <c r="J164" s="33"/>
      <c r="K164" s="94">
        <v>100</v>
      </c>
      <c r="L164" s="597">
        <v>131</v>
      </c>
      <c r="M164" s="597">
        <v>0</v>
      </c>
      <c r="N164" s="597">
        <v>0</v>
      </c>
      <c r="O164" s="597">
        <v>0</v>
      </c>
      <c r="P164" s="597">
        <v>0</v>
      </c>
      <c r="Q164" s="436">
        <v>131</v>
      </c>
      <c r="R164" s="366">
        <v>0</v>
      </c>
      <c r="S164" s="366">
        <v>0</v>
      </c>
      <c r="T164" s="360">
        <v>0</v>
      </c>
      <c r="U164" s="536">
        <v>113</v>
      </c>
      <c r="V164" s="536">
        <v>18</v>
      </c>
      <c r="W164" s="536">
        <v>0</v>
      </c>
      <c r="X164" s="536">
        <v>0</v>
      </c>
      <c r="Y164" s="156">
        <v>47</v>
      </c>
      <c r="Z164" s="536">
        <v>13</v>
      </c>
      <c r="AA164" s="536">
        <v>14</v>
      </c>
      <c r="AB164" s="536">
        <v>11</v>
      </c>
      <c r="AC164" s="536">
        <v>45</v>
      </c>
      <c r="AD164" s="536">
        <v>2</v>
      </c>
      <c r="AE164" s="403">
        <v>42</v>
      </c>
      <c r="AF164" s="403">
        <v>21</v>
      </c>
      <c r="AG164" s="37"/>
      <c r="AH164" s="37"/>
      <c r="AI164" s="403">
        <v>70</v>
      </c>
      <c r="AJ164" s="18">
        <v>7</v>
      </c>
      <c r="AK164" s="536">
        <v>0</v>
      </c>
      <c r="AL164" s="536">
        <v>0</v>
      </c>
      <c r="AM164" s="536">
        <v>1</v>
      </c>
      <c r="AN164" s="536">
        <v>1</v>
      </c>
      <c r="AO164" s="536">
        <v>0</v>
      </c>
      <c r="AP164" s="545">
        <v>5</v>
      </c>
    </row>
    <row r="165" spans="1:42" ht="17.25" customHeight="1" thickBot="1" x14ac:dyDescent="0.3">
      <c r="A165" s="696"/>
      <c r="B165" s="698"/>
      <c r="C165" s="660"/>
      <c r="D165" s="661"/>
      <c r="E165" s="635"/>
      <c r="F165" s="641"/>
      <c r="G165" s="56" t="s">
        <v>17</v>
      </c>
      <c r="H165" s="34"/>
      <c r="I165" s="235">
        <v>1250</v>
      </c>
      <c r="J165" s="33"/>
      <c r="K165" s="94"/>
      <c r="L165" s="597">
        <v>593</v>
      </c>
      <c r="M165" s="597">
        <v>20</v>
      </c>
      <c r="N165" s="597">
        <v>0</v>
      </c>
      <c r="O165" s="597">
        <v>997</v>
      </c>
      <c r="P165" s="597">
        <v>0</v>
      </c>
      <c r="Q165" s="436">
        <v>1610</v>
      </c>
      <c r="R165" s="439">
        <v>292</v>
      </c>
      <c r="S165" s="439">
        <v>20</v>
      </c>
      <c r="T165" s="439">
        <v>57</v>
      </c>
      <c r="U165" s="361">
        <v>1263</v>
      </c>
      <c r="V165" s="361">
        <v>347</v>
      </c>
      <c r="W165" s="361">
        <v>2</v>
      </c>
      <c r="X165" s="361">
        <v>0</v>
      </c>
      <c r="Y165" s="156">
        <v>913</v>
      </c>
      <c r="Z165" s="361">
        <v>203</v>
      </c>
      <c r="AA165" s="361">
        <v>967</v>
      </c>
      <c r="AB165" s="361">
        <v>237</v>
      </c>
      <c r="AC165" s="361">
        <v>802</v>
      </c>
      <c r="AD165" s="361">
        <v>25</v>
      </c>
      <c r="AE165" s="403">
        <v>40.574534161490682</v>
      </c>
      <c r="AF165" s="403">
        <v>19.723906512857486</v>
      </c>
      <c r="AG165" s="37"/>
      <c r="AH165" s="37"/>
      <c r="AI165" s="408">
        <v>80.445354230429899</v>
      </c>
      <c r="AJ165" s="18">
        <v>75</v>
      </c>
      <c r="AK165" s="361">
        <v>2</v>
      </c>
      <c r="AL165" s="361">
        <v>3</v>
      </c>
      <c r="AM165" s="361">
        <v>3</v>
      </c>
      <c r="AN165" s="361">
        <v>15</v>
      </c>
      <c r="AO165" s="361">
        <v>4</v>
      </c>
      <c r="AP165" s="361">
        <v>48</v>
      </c>
    </row>
    <row r="166" spans="1:42" ht="17.25" customHeight="1" thickBot="1" x14ac:dyDescent="0.3">
      <c r="A166" s="697"/>
      <c r="B166" s="700"/>
      <c r="C166" s="662"/>
      <c r="D166" s="663"/>
      <c r="E166" s="636"/>
      <c r="F166" s="642"/>
      <c r="G166" s="163" t="s">
        <v>18</v>
      </c>
      <c r="H166" s="164"/>
      <c r="I166" s="166">
        <v>1308</v>
      </c>
      <c r="J166" s="165"/>
      <c r="K166" s="167">
        <v>100</v>
      </c>
      <c r="L166" s="598">
        <v>780</v>
      </c>
      <c r="M166" s="598">
        <v>20</v>
      </c>
      <c r="N166" s="598">
        <v>0</v>
      </c>
      <c r="O166" s="598">
        <v>1040</v>
      </c>
      <c r="P166" s="598">
        <v>0</v>
      </c>
      <c r="Q166" s="219">
        <v>1840</v>
      </c>
      <c r="R166" s="219">
        <v>306</v>
      </c>
      <c r="S166" s="219">
        <v>57</v>
      </c>
      <c r="T166" s="219">
        <v>57</v>
      </c>
      <c r="U166" s="219">
        <v>1451</v>
      </c>
      <c r="V166" s="219">
        <v>389</v>
      </c>
      <c r="W166" s="219">
        <v>2</v>
      </c>
      <c r="X166" s="219">
        <v>0</v>
      </c>
      <c r="Y166" s="219">
        <v>1007</v>
      </c>
      <c r="Z166" s="219">
        <v>232</v>
      </c>
      <c r="AA166" s="219">
        <v>1024</v>
      </c>
      <c r="AB166" s="219">
        <v>256</v>
      </c>
      <c r="AC166" s="219">
        <v>891</v>
      </c>
      <c r="AD166" s="219">
        <v>30</v>
      </c>
      <c r="AE166" s="165"/>
      <c r="AF166" s="165"/>
      <c r="AG166" s="219"/>
      <c r="AH166" s="219"/>
      <c r="AI166" s="219"/>
      <c r="AJ166" s="219">
        <v>83</v>
      </c>
      <c r="AK166" s="219">
        <v>2</v>
      </c>
      <c r="AL166" s="219">
        <v>4</v>
      </c>
      <c r="AM166" s="219">
        <v>4</v>
      </c>
      <c r="AN166" s="219">
        <v>16</v>
      </c>
      <c r="AO166" s="219">
        <v>4</v>
      </c>
      <c r="AP166" s="219">
        <v>53</v>
      </c>
    </row>
    <row r="167" spans="1:42" ht="15.95" hidden="1" customHeight="1" outlineLevel="1" thickBot="1" x14ac:dyDescent="0.3">
      <c r="A167" s="706">
        <v>4</v>
      </c>
      <c r="B167" s="712" t="s">
        <v>40</v>
      </c>
      <c r="C167" s="673"/>
      <c r="D167" s="720"/>
      <c r="E167" s="759"/>
      <c r="F167" s="622"/>
      <c r="G167" s="11" t="s">
        <v>16</v>
      </c>
      <c r="H167" s="27"/>
      <c r="I167" s="328"/>
      <c r="J167" s="51"/>
      <c r="K167" s="140"/>
      <c r="L167" s="503">
        <v>0</v>
      </c>
      <c r="M167" s="503"/>
      <c r="N167" s="503"/>
      <c r="O167" s="503"/>
      <c r="P167" s="505"/>
      <c r="Q167" s="436"/>
      <c r="R167" s="297"/>
      <c r="S167" s="297"/>
      <c r="T167" s="298"/>
      <c r="U167" s="25"/>
      <c r="V167" s="242"/>
      <c r="W167" s="148"/>
      <c r="X167" s="13"/>
      <c r="Y167" s="156"/>
      <c r="Z167" s="13"/>
      <c r="AA167" s="148"/>
      <c r="AB167" s="13"/>
      <c r="AC167" s="148"/>
      <c r="AD167" s="13"/>
      <c r="AE167" s="395"/>
      <c r="AF167" s="385"/>
      <c r="AG167" s="68"/>
      <c r="AH167" s="69"/>
      <c r="AI167" s="423"/>
      <c r="AJ167" s="249"/>
      <c r="AK167" s="200"/>
      <c r="AL167" s="24"/>
      <c r="AM167" s="25"/>
      <c r="AN167" s="23"/>
      <c r="AO167" s="25"/>
      <c r="AP167" s="25"/>
    </row>
    <row r="168" spans="1:42" ht="15.95" hidden="1" customHeight="1" outlineLevel="1" thickBot="1" x14ac:dyDescent="0.3">
      <c r="A168" s="696"/>
      <c r="B168" s="698"/>
      <c r="C168" s="608"/>
      <c r="D168" s="721"/>
      <c r="E168" s="760"/>
      <c r="F168" s="623"/>
      <c r="G168" s="16" t="s">
        <v>17</v>
      </c>
      <c r="H168" s="80"/>
      <c r="I168" s="323"/>
      <c r="J168" s="50"/>
      <c r="K168" s="138"/>
      <c r="L168" s="496">
        <v>0</v>
      </c>
      <c r="M168" s="496"/>
      <c r="N168" s="496"/>
      <c r="O168" s="496"/>
      <c r="P168" s="505"/>
      <c r="Q168" s="436"/>
      <c r="R168" s="288"/>
      <c r="S168" s="288"/>
      <c r="T168" s="291"/>
      <c r="U168" s="62"/>
      <c r="V168" s="243"/>
      <c r="W168" s="73"/>
      <c r="X168" s="72"/>
      <c r="Y168" s="74"/>
      <c r="Z168" s="72"/>
      <c r="AA168" s="73"/>
      <c r="AB168" s="72"/>
      <c r="AC168" s="73"/>
      <c r="AD168" s="72"/>
      <c r="AE168" s="396"/>
      <c r="AF168" s="397"/>
      <c r="AG168" s="75"/>
      <c r="AH168" s="76"/>
      <c r="AI168" s="424"/>
      <c r="AJ168" s="249"/>
      <c r="AK168" s="367"/>
      <c r="AL168" s="270"/>
      <c r="AM168" s="62"/>
      <c r="AN168" s="202"/>
      <c r="AO168" s="62"/>
      <c r="AP168" s="62"/>
    </row>
    <row r="169" spans="1:42" ht="15.95" hidden="1" customHeight="1" outlineLevel="1" thickBot="1" x14ac:dyDescent="0.3">
      <c r="A169" s="696"/>
      <c r="B169" s="698"/>
      <c r="C169" s="609"/>
      <c r="D169" s="722"/>
      <c r="E169" s="761"/>
      <c r="F169" s="624"/>
      <c r="G169" s="18" t="s">
        <v>18</v>
      </c>
      <c r="H169" s="21"/>
      <c r="I169" s="19"/>
      <c r="J169" s="20"/>
      <c r="K169" s="44"/>
      <c r="L169" s="497">
        <v>0</v>
      </c>
      <c r="M169" s="497">
        <v>0</v>
      </c>
      <c r="N169" s="497">
        <v>0</v>
      </c>
      <c r="O169" s="497">
        <v>0</v>
      </c>
      <c r="P169" s="497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394"/>
      <c r="AF169" s="389"/>
      <c r="AG169" s="18"/>
      <c r="AH169" s="21"/>
      <c r="AI169" s="413"/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</row>
    <row r="170" spans="1:42" ht="17.25" hidden="1" customHeight="1" outlineLevel="1" thickBot="1" x14ac:dyDescent="0.3">
      <c r="A170" s="696"/>
      <c r="B170" s="698"/>
      <c r="C170" s="673">
        <v>52</v>
      </c>
      <c r="D170" s="610" t="s">
        <v>392</v>
      </c>
      <c r="E170" s="613"/>
      <c r="F170" s="622" t="s">
        <v>189</v>
      </c>
      <c r="G170" s="83" t="s">
        <v>16</v>
      </c>
      <c r="H170" s="84"/>
      <c r="I170" s="328"/>
      <c r="J170" s="51">
        <v>10</v>
      </c>
      <c r="K170" s="140"/>
      <c r="L170" s="503">
        <v>0</v>
      </c>
      <c r="M170" s="503">
        <v>0</v>
      </c>
      <c r="N170" s="503">
        <v>0</v>
      </c>
      <c r="O170" s="503">
        <v>9</v>
      </c>
      <c r="P170" s="505"/>
      <c r="Q170" s="436">
        <v>9</v>
      </c>
      <c r="R170" s="297">
        <v>2</v>
      </c>
      <c r="S170" s="297">
        <v>0</v>
      </c>
      <c r="T170" s="298">
        <v>1</v>
      </c>
      <c r="U170" s="25">
        <v>9</v>
      </c>
      <c r="V170" s="242">
        <v>0</v>
      </c>
      <c r="W170" s="148">
        <v>0</v>
      </c>
      <c r="X170" s="13">
        <v>0</v>
      </c>
      <c r="Y170" s="156">
        <v>4</v>
      </c>
      <c r="Z170" s="13">
        <v>2</v>
      </c>
      <c r="AA170" s="148">
        <v>2</v>
      </c>
      <c r="AB170" s="13">
        <v>1</v>
      </c>
      <c r="AC170" s="148">
        <v>3</v>
      </c>
      <c r="AD170" s="13">
        <v>0</v>
      </c>
      <c r="AE170" s="404">
        <v>34</v>
      </c>
      <c r="AF170" s="405">
        <v>10</v>
      </c>
      <c r="AG170" s="155">
        <v>2</v>
      </c>
      <c r="AH170" s="176">
        <v>32</v>
      </c>
      <c r="AI170" s="427">
        <v>12</v>
      </c>
      <c r="AJ170" s="249">
        <v>0</v>
      </c>
      <c r="AK170" s="200">
        <v>0</v>
      </c>
      <c r="AL170" s="24">
        <v>0</v>
      </c>
      <c r="AM170" s="25">
        <v>0</v>
      </c>
      <c r="AN170" s="23">
        <v>0</v>
      </c>
      <c r="AO170" s="25">
        <v>0</v>
      </c>
      <c r="AP170" s="25">
        <v>0</v>
      </c>
    </row>
    <row r="171" spans="1:42" ht="18" hidden="1" customHeight="1" outlineLevel="1" thickBot="1" x14ac:dyDescent="0.3">
      <c r="A171" s="696"/>
      <c r="B171" s="698"/>
      <c r="C171" s="608"/>
      <c r="D171" s="611"/>
      <c r="E171" s="614"/>
      <c r="F171" s="623"/>
      <c r="G171" s="40" t="s">
        <v>17</v>
      </c>
      <c r="H171" s="82"/>
      <c r="I171" s="323"/>
      <c r="J171" s="50">
        <v>110</v>
      </c>
      <c r="K171" s="138"/>
      <c r="L171" s="496">
        <v>0</v>
      </c>
      <c r="M171" s="496">
        <v>0</v>
      </c>
      <c r="N171" s="496">
        <v>0</v>
      </c>
      <c r="O171" s="496">
        <v>142</v>
      </c>
      <c r="P171" s="505"/>
      <c r="Q171" s="436">
        <v>142</v>
      </c>
      <c r="R171" s="297">
        <v>36</v>
      </c>
      <c r="S171" s="297">
        <v>0</v>
      </c>
      <c r="T171" s="291">
        <v>4</v>
      </c>
      <c r="U171" s="62">
        <v>119</v>
      </c>
      <c r="V171" s="243">
        <v>23</v>
      </c>
      <c r="W171" s="73">
        <v>0</v>
      </c>
      <c r="X171" s="72">
        <v>0</v>
      </c>
      <c r="Y171" s="74">
        <v>86</v>
      </c>
      <c r="Z171" s="72">
        <v>50</v>
      </c>
      <c r="AA171" s="73">
        <v>61</v>
      </c>
      <c r="AB171" s="72">
        <v>16</v>
      </c>
      <c r="AC171" s="73">
        <v>74</v>
      </c>
      <c r="AD171" s="72">
        <v>0</v>
      </c>
      <c r="AE171" s="406">
        <v>39</v>
      </c>
      <c r="AF171" s="407">
        <v>10</v>
      </c>
      <c r="AG171" s="76">
        <v>5</v>
      </c>
      <c r="AH171" s="177">
        <v>160</v>
      </c>
      <c r="AI171" s="424">
        <v>70</v>
      </c>
      <c r="AJ171" s="249">
        <v>2</v>
      </c>
      <c r="AK171" s="367">
        <v>0</v>
      </c>
      <c r="AL171" s="257">
        <v>0</v>
      </c>
      <c r="AM171" s="62">
        <v>1</v>
      </c>
      <c r="AN171" s="202">
        <v>1</v>
      </c>
      <c r="AO171" s="62">
        <v>0</v>
      </c>
      <c r="AP171" s="62">
        <v>0</v>
      </c>
    </row>
    <row r="172" spans="1:42" ht="20.25" hidden="1" customHeight="1" outlineLevel="1" thickBot="1" x14ac:dyDescent="0.3">
      <c r="A172" s="696"/>
      <c r="B172" s="698"/>
      <c r="C172" s="609"/>
      <c r="D172" s="612"/>
      <c r="E172" s="615"/>
      <c r="F172" s="624"/>
      <c r="G172" s="18" t="s">
        <v>18</v>
      </c>
      <c r="H172" s="21"/>
      <c r="I172" s="19"/>
      <c r="J172" s="20"/>
      <c r="K172" s="44"/>
      <c r="L172" s="497">
        <v>0</v>
      </c>
      <c r="M172" s="497">
        <v>0</v>
      </c>
      <c r="N172" s="497">
        <v>0</v>
      </c>
      <c r="O172" s="497">
        <v>151</v>
      </c>
      <c r="P172" s="497">
        <v>0</v>
      </c>
      <c r="Q172" s="18">
        <v>151</v>
      </c>
      <c r="R172" s="18">
        <v>38</v>
      </c>
      <c r="S172" s="18">
        <v>0</v>
      </c>
      <c r="T172" s="18">
        <v>5</v>
      </c>
      <c r="U172" s="18">
        <v>128</v>
      </c>
      <c r="V172" s="18">
        <v>23</v>
      </c>
      <c r="W172" s="18">
        <v>0</v>
      </c>
      <c r="X172" s="18">
        <v>0</v>
      </c>
      <c r="Y172" s="18">
        <v>90</v>
      </c>
      <c r="Z172" s="18">
        <v>52</v>
      </c>
      <c r="AA172" s="18">
        <v>63</v>
      </c>
      <c r="AB172" s="18">
        <v>17</v>
      </c>
      <c r="AC172" s="18">
        <v>77</v>
      </c>
      <c r="AD172" s="18">
        <v>0</v>
      </c>
      <c r="AE172" s="394"/>
      <c r="AF172" s="389"/>
      <c r="AG172" s="18"/>
      <c r="AH172" s="21"/>
      <c r="AI172" s="413"/>
      <c r="AJ172" s="18">
        <v>2</v>
      </c>
      <c r="AK172" s="18">
        <v>0</v>
      </c>
      <c r="AL172" s="18">
        <v>0</v>
      </c>
      <c r="AM172" s="18">
        <v>1</v>
      </c>
      <c r="AN172" s="18">
        <v>1</v>
      </c>
      <c r="AO172" s="18">
        <v>0</v>
      </c>
      <c r="AP172" s="18">
        <v>0</v>
      </c>
    </row>
    <row r="173" spans="1:42" ht="15.75" hidden="1" customHeight="1" outlineLevel="1" thickBot="1" x14ac:dyDescent="0.3">
      <c r="A173" s="696"/>
      <c r="B173" s="698"/>
      <c r="C173" s="673">
        <v>53</v>
      </c>
      <c r="D173" s="610" t="s">
        <v>393</v>
      </c>
      <c r="E173" s="613"/>
      <c r="F173" s="622" t="s">
        <v>189</v>
      </c>
      <c r="G173" s="83" t="s">
        <v>16</v>
      </c>
      <c r="H173" s="84"/>
      <c r="I173" s="328"/>
      <c r="J173" s="51">
        <v>20</v>
      </c>
      <c r="K173" s="140"/>
      <c r="L173" s="503">
        <v>0</v>
      </c>
      <c r="M173" s="503"/>
      <c r="N173" s="503"/>
      <c r="O173" s="503">
        <v>5</v>
      </c>
      <c r="P173" s="505"/>
      <c r="Q173" s="436">
        <v>5</v>
      </c>
      <c r="R173" s="297">
        <v>2</v>
      </c>
      <c r="S173" s="297"/>
      <c r="T173" s="298"/>
      <c r="U173" s="25">
        <v>5</v>
      </c>
      <c r="V173" s="242"/>
      <c r="W173" s="148"/>
      <c r="X173" s="13"/>
      <c r="Y173" s="156">
        <v>1</v>
      </c>
      <c r="Z173" s="13"/>
      <c r="AA173" s="148">
        <v>2</v>
      </c>
      <c r="AB173" s="13"/>
      <c r="AC173" s="148"/>
      <c r="AD173" s="13"/>
      <c r="AE173" s="395">
        <v>38</v>
      </c>
      <c r="AF173" s="385">
        <v>13</v>
      </c>
      <c r="AG173" s="68">
        <v>2</v>
      </c>
      <c r="AH173" s="69">
        <v>8</v>
      </c>
      <c r="AI173" s="423">
        <v>5</v>
      </c>
      <c r="AJ173" s="249"/>
      <c r="AK173" s="200"/>
      <c r="AL173" s="24"/>
      <c r="AM173" s="25"/>
      <c r="AN173" s="23"/>
      <c r="AO173" s="25"/>
      <c r="AP173" s="25"/>
    </row>
    <row r="174" spans="1:42" ht="15.75" hidden="1" customHeight="1" outlineLevel="1" thickBot="1" x14ac:dyDescent="0.3">
      <c r="A174" s="696"/>
      <c r="B174" s="698"/>
      <c r="C174" s="608"/>
      <c r="D174" s="611"/>
      <c r="E174" s="614"/>
      <c r="F174" s="623"/>
      <c r="G174" s="40" t="s">
        <v>17</v>
      </c>
      <c r="H174" s="185"/>
      <c r="I174" s="323"/>
      <c r="J174" s="50">
        <v>40</v>
      </c>
      <c r="K174" s="138"/>
      <c r="L174" s="496">
        <v>0</v>
      </c>
      <c r="M174" s="496"/>
      <c r="N174" s="496"/>
      <c r="O174" s="496">
        <v>44</v>
      </c>
      <c r="P174" s="505"/>
      <c r="Q174" s="436">
        <v>44</v>
      </c>
      <c r="R174" s="288">
        <v>19</v>
      </c>
      <c r="S174" s="288"/>
      <c r="T174" s="291"/>
      <c r="U174" s="62">
        <v>40</v>
      </c>
      <c r="V174" s="243">
        <v>4</v>
      </c>
      <c r="W174" s="73"/>
      <c r="X174" s="72"/>
      <c r="Y174" s="74">
        <v>24</v>
      </c>
      <c r="Z174" s="72">
        <v>5</v>
      </c>
      <c r="AA174" s="73">
        <v>18</v>
      </c>
      <c r="AB174" s="72">
        <v>6</v>
      </c>
      <c r="AC174" s="73">
        <v>16</v>
      </c>
      <c r="AD174" s="72"/>
      <c r="AE174" s="396">
        <v>41</v>
      </c>
      <c r="AF174" s="397">
        <v>19</v>
      </c>
      <c r="AG174" s="75">
        <v>15</v>
      </c>
      <c r="AH174" s="76">
        <v>205</v>
      </c>
      <c r="AI174" s="424">
        <v>89</v>
      </c>
      <c r="AJ174" s="249">
        <v>1</v>
      </c>
      <c r="AK174" s="367"/>
      <c r="AL174" s="257"/>
      <c r="AM174" s="62"/>
      <c r="AN174" s="202">
        <v>1</v>
      </c>
      <c r="AO174" s="62"/>
      <c r="AP174" s="62"/>
    </row>
    <row r="175" spans="1:42" ht="15" hidden="1" customHeight="1" outlineLevel="1" thickBot="1" x14ac:dyDescent="0.3">
      <c r="A175" s="696"/>
      <c r="B175" s="698"/>
      <c r="C175" s="609"/>
      <c r="D175" s="612"/>
      <c r="E175" s="615"/>
      <c r="F175" s="624"/>
      <c r="G175" s="18" t="s">
        <v>18</v>
      </c>
      <c r="H175" s="21"/>
      <c r="I175" s="19"/>
      <c r="J175" s="20"/>
      <c r="K175" s="44"/>
      <c r="L175" s="497">
        <v>0</v>
      </c>
      <c r="M175" s="497">
        <v>0</v>
      </c>
      <c r="N175" s="497">
        <v>0</v>
      </c>
      <c r="O175" s="497">
        <v>49</v>
      </c>
      <c r="P175" s="497">
        <v>0</v>
      </c>
      <c r="Q175" s="18">
        <v>49</v>
      </c>
      <c r="R175" s="18">
        <v>21</v>
      </c>
      <c r="S175" s="18">
        <v>0</v>
      </c>
      <c r="T175" s="18">
        <v>0</v>
      </c>
      <c r="U175" s="18">
        <v>45</v>
      </c>
      <c r="V175" s="18">
        <v>4</v>
      </c>
      <c r="W175" s="18">
        <v>0</v>
      </c>
      <c r="X175" s="18">
        <v>0</v>
      </c>
      <c r="Y175" s="18">
        <v>25</v>
      </c>
      <c r="Z175" s="18">
        <v>5</v>
      </c>
      <c r="AA175" s="18">
        <v>20</v>
      </c>
      <c r="AB175" s="18">
        <v>6</v>
      </c>
      <c r="AC175" s="18">
        <v>16</v>
      </c>
      <c r="AD175" s="18">
        <v>0</v>
      </c>
      <c r="AE175" s="394"/>
      <c r="AF175" s="389"/>
      <c r="AG175" s="18"/>
      <c r="AH175" s="21"/>
      <c r="AI175" s="413"/>
      <c r="AJ175" s="18">
        <v>1</v>
      </c>
      <c r="AK175" s="18">
        <v>0</v>
      </c>
      <c r="AL175" s="18">
        <v>0</v>
      </c>
      <c r="AM175" s="18">
        <v>0</v>
      </c>
      <c r="AN175" s="18">
        <v>1</v>
      </c>
      <c r="AO175" s="18">
        <v>0</v>
      </c>
      <c r="AP175" s="18">
        <v>0</v>
      </c>
    </row>
    <row r="176" spans="1:42" ht="18.75" hidden="1" customHeight="1" outlineLevel="1" thickBot="1" x14ac:dyDescent="0.3">
      <c r="A176" s="696"/>
      <c r="B176" s="698"/>
      <c r="C176" s="673">
        <v>54</v>
      </c>
      <c r="D176" s="610" t="s">
        <v>394</v>
      </c>
      <c r="E176" s="613"/>
      <c r="F176" s="622" t="s">
        <v>189</v>
      </c>
      <c r="G176" s="83" t="s">
        <v>16</v>
      </c>
      <c r="H176" s="84"/>
      <c r="I176" s="328"/>
      <c r="J176" s="51">
        <v>5</v>
      </c>
      <c r="K176" s="140"/>
      <c r="L176" s="503"/>
      <c r="M176" s="503"/>
      <c r="N176" s="503"/>
      <c r="O176" s="503">
        <v>9</v>
      </c>
      <c r="P176" s="505"/>
      <c r="Q176" s="436">
        <v>9</v>
      </c>
      <c r="R176" s="297">
        <v>2</v>
      </c>
      <c r="S176" s="297"/>
      <c r="T176" s="298"/>
      <c r="U176" s="25">
        <v>7</v>
      </c>
      <c r="V176" s="242">
        <v>2</v>
      </c>
      <c r="W176" s="148"/>
      <c r="X176" s="13"/>
      <c r="Y176" s="156">
        <v>2</v>
      </c>
      <c r="Z176" s="13"/>
      <c r="AA176" s="148">
        <v>6</v>
      </c>
      <c r="AB176" s="13"/>
      <c r="AC176" s="148">
        <v>1</v>
      </c>
      <c r="AD176" s="13"/>
      <c r="AE176" s="395">
        <v>35</v>
      </c>
      <c r="AF176" s="385">
        <v>19</v>
      </c>
      <c r="AG176" s="68">
        <v>6</v>
      </c>
      <c r="AH176" s="69">
        <v>12</v>
      </c>
      <c r="AI176" s="423">
        <v>10</v>
      </c>
      <c r="AJ176" s="249"/>
      <c r="AK176" s="200"/>
      <c r="AL176" s="24"/>
      <c r="AM176" s="25"/>
      <c r="AN176" s="23"/>
      <c r="AO176" s="25"/>
      <c r="AP176" s="25"/>
    </row>
    <row r="177" spans="1:42" ht="18.75" hidden="1" customHeight="1" outlineLevel="1" thickBot="1" x14ac:dyDescent="0.3">
      <c r="A177" s="696"/>
      <c r="B177" s="698"/>
      <c r="C177" s="608"/>
      <c r="D177" s="611"/>
      <c r="E177" s="614"/>
      <c r="F177" s="623"/>
      <c r="G177" s="40" t="s">
        <v>17</v>
      </c>
      <c r="H177" s="82"/>
      <c r="I177" s="323"/>
      <c r="J177" s="50">
        <v>70</v>
      </c>
      <c r="K177" s="138"/>
      <c r="L177" s="496"/>
      <c r="M177" s="496"/>
      <c r="N177" s="496"/>
      <c r="O177" s="496">
        <v>70</v>
      </c>
      <c r="P177" s="505"/>
      <c r="Q177" s="436">
        <v>70</v>
      </c>
      <c r="R177" s="288">
        <v>20</v>
      </c>
      <c r="S177" s="288"/>
      <c r="T177" s="291"/>
      <c r="U177" s="62">
        <v>57</v>
      </c>
      <c r="V177" s="243">
        <v>13</v>
      </c>
      <c r="W177" s="73"/>
      <c r="X177" s="72"/>
      <c r="Y177" s="74">
        <v>26</v>
      </c>
      <c r="Z177" s="72">
        <v>4</v>
      </c>
      <c r="AA177" s="73">
        <v>31</v>
      </c>
      <c r="AB177" s="72">
        <v>2</v>
      </c>
      <c r="AC177" s="73">
        <v>25</v>
      </c>
      <c r="AD177" s="72"/>
      <c r="AE177" s="396">
        <v>35</v>
      </c>
      <c r="AF177" s="397">
        <v>19</v>
      </c>
      <c r="AG177" s="75">
        <v>35</v>
      </c>
      <c r="AH177" s="76">
        <v>150</v>
      </c>
      <c r="AI177" s="424">
        <v>70</v>
      </c>
      <c r="AJ177" s="249"/>
      <c r="AK177" s="367"/>
      <c r="AL177" s="257"/>
      <c r="AM177" s="62"/>
      <c r="AN177" s="202"/>
      <c r="AO177" s="62"/>
      <c r="AP177" s="62"/>
    </row>
    <row r="178" spans="1:42" ht="36.75" hidden="1" customHeight="1" outlineLevel="1" thickBot="1" x14ac:dyDescent="0.3">
      <c r="A178" s="696"/>
      <c r="B178" s="698"/>
      <c r="C178" s="609"/>
      <c r="D178" s="611"/>
      <c r="E178" s="615"/>
      <c r="F178" s="624"/>
      <c r="G178" s="18" t="s">
        <v>18</v>
      </c>
      <c r="H178" s="21"/>
      <c r="I178" s="19"/>
      <c r="J178" s="20"/>
      <c r="K178" s="44"/>
      <c r="L178" s="497">
        <v>0</v>
      </c>
      <c r="M178" s="497">
        <v>0</v>
      </c>
      <c r="N178" s="497">
        <v>0</v>
      </c>
      <c r="O178" s="497">
        <v>79</v>
      </c>
      <c r="P178" s="497">
        <v>0</v>
      </c>
      <c r="Q178" s="18">
        <v>79</v>
      </c>
      <c r="R178" s="18">
        <v>22</v>
      </c>
      <c r="S178" s="18">
        <v>0</v>
      </c>
      <c r="T178" s="18">
        <v>0</v>
      </c>
      <c r="U178" s="18">
        <v>64</v>
      </c>
      <c r="V178" s="18">
        <v>15</v>
      </c>
      <c r="W178" s="18">
        <v>0</v>
      </c>
      <c r="X178" s="18">
        <v>0</v>
      </c>
      <c r="Y178" s="18">
        <v>28</v>
      </c>
      <c r="Z178" s="18">
        <v>4</v>
      </c>
      <c r="AA178" s="18">
        <v>37</v>
      </c>
      <c r="AB178" s="18">
        <v>2</v>
      </c>
      <c r="AC178" s="18">
        <v>26</v>
      </c>
      <c r="AD178" s="18">
        <v>0</v>
      </c>
      <c r="AE178" s="394"/>
      <c r="AF178" s="389"/>
      <c r="AG178" s="18"/>
      <c r="AH178" s="21"/>
      <c r="AI178" s="413"/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</row>
    <row r="179" spans="1:42" ht="15.95" hidden="1" customHeight="1" outlineLevel="1" thickBot="1" x14ac:dyDescent="0.3">
      <c r="A179" s="696"/>
      <c r="B179" s="698"/>
      <c r="C179" s="673">
        <v>55</v>
      </c>
      <c r="D179" s="610" t="s">
        <v>124</v>
      </c>
      <c r="E179" s="613"/>
      <c r="F179" s="622" t="s">
        <v>189</v>
      </c>
      <c r="G179" s="83" t="s">
        <v>16</v>
      </c>
      <c r="H179" s="84"/>
      <c r="I179" s="328"/>
      <c r="J179" s="51">
        <v>5</v>
      </c>
      <c r="K179" s="140"/>
      <c r="L179" s="604">
        <v>0</v>
      </c>
      <c r="M179" s="604">
        <v>0</v>
      </c>
      <c r="N179" s="604">
        <v>0</v>
      </c>
      <c r="O179" s="604" t="s">
        <v>476</v>
      </c>
      <c r="P179" s="605">
        <v>0</v>
      </c>
      <c r="Q179" s="436">
        <v>19</v>
      </c>
      <c r="R179" s="297">
        <v>11</v>
      </c>
      <c r="S179" s="297">
        <v>0</v>
      </c>
      <c r="T179" s="298">
        <v>1</v>
      </c>
      <c r="U179" s="25">
        <v>15</v>
      </c>
      <c r="V179" s="242">
        <v>4</v>
      </c>
      <c r="W179" s="148">
        <v>0</v>
      </c>
      <c r="X179" s="13">
        <v>0</v>
      </c>
      <c r="Y179" s="156">
        <v>5</v>
      </c>
      <c r="Z179" s="13">
        <v>0</v>
      </c>
      <c r="AA179" s="148">
        <v>4</v>
      </c>
      <c r="AB179" s="13">
        <v>1</v>
      </c>
      <c r="AC179" s="148">
        <v>5</v>
      </c>
      <c r="AD179" s="13">
        <v>0</v>
      </c>
      <c r="AE179" s="404">
        <v>35.9</v>
      </c>
      <c r="AF179" s="405">
        <v>15.5</v>
      </c>
      <c r="AG179" s="155">
        <v>2</v>
      </c>
      <c r="AH179" s="176">
        <v>14</v>
      </c>
      <c r="AI179" s="427">
        <v>14</v>
      </c>
      <c r="AJ179" s="249">
        <v>9.8000000000000007</v>
      </c>
      <c r="AK179" s="200">
        <v>0</v>
      </c>
      <c r="AL179" s="24">
        <v>0</v>
      </c>
      <c r="AM179" s="25">
        <v>0</v>
      </c>
      <c r="AN179" s="23">
        <v>0</v>
      </c>
      <c r="AO179" s="25">
        <v>0</v>
      </c>
      <c r="AP179" s="25">
        <v>0</v>
      </c>
    </row>
    <row r="180" spans="1:42" ht="15.95" hidden="1" customHeight="1" outlineLevel="1" thickBot="1" x14ac:dyDescent="0.3">
      <c r="A180" s="696"/>
      <c r="B180" s="698"/>
      <c r="C180" s="608"/>
      <c r="D180" s="611"/>
      <c r="E180" s="614"/>
      <c r="F180" s="623"/>
      <c r="G180" s="40" t="s">
        <v>17</v>
      </c>
      <c r="H180" s="185"/>
      <c r="I180" s="323"/>
      <c r="J180" s="50">
        <v>60</v>
      </c>
      <c r="K180" s="138"/>
      <c r="L180" s="604">
        <v>0</v>
      </c>
      <c r="M180" s="606">
        <v>0</v>
      </c>
      <c r="N180" s="606">
        <v>0</v>
      </c>
      <c r="O180" s="606" t="s">
        <v>477</v>
      </c>
      <c r="P180" s="605">
        <v>0</v>
      </c>
      <c r="Q180" s="436">
        <v>96</v>
      </c>
      <c r="R180" s="288">
        <v>23</v>
      </c>
      <c r="S180" s="288">
        <v>0</v>
      </c>
      <c r="T180" s="291">
        <v>11</v>
      </c>
      <c r="U180" s="62">
        <v>85</v>
      </c>
      <c r="V180" s="243">
        <v>11</v>
      </c>
      <c r="W180" s="73">
        <v>0</v>
      </c>
      <c r="X180" s="72">
        <v>0</v>
      </c>
      <c r="Y180" s="74">
        <v>36</v>
      </c>
      <c r="Z180" s="72">
        <v>6</v>
      </c>
      <c r="AA180" s="73">
        <v>24</v>
      </c>
      <c r="AB180" s="72">
        <v>6</v>
      </c>
      <c r="AC180" s="73">
        <v>34</v>
      </c>
      <c r="AD180" s="72">
        <v>0</v>
      </c>
      <c r="AE180" s="406">
        <v>36.1</v>
      </c>
      <c r="AF180" s="407">
        <v>15.5</v>
      </c>
      <c r="AG180" s="76">
        <v>25</v>
      </c>
      <c r="AH180" s="177">
        <v>150</v>
      </c>
      <c r="AI180" s="424">
        <v>96.8</v>
      </c>
      <c r="AJ180" s="249">
        <v>1</v>
      </c>
      <c r="AK180" s="367">
        <v>0</v>
      </c>
      <c r="AL180" s="257">
        <v>0</v>
      </c>
      <c r="AM180" s="62">
        <v>0</v>
      </c>
      <c r="AN180" s="202">
        <v>0</v>
      </c>
      <c r="AO180" s="62">
        <v>0</v>
      </c>
      <c r="AP180" s="62">
        <v>1</v>
      </c>
    </row>
    <row r="181" spans="1:42" ht="18.75" hidden="1" customHeight="1" outlineLevel="1" thickBot="1" x14ac:dyDescent="0.3">
      <c r="A181" s="696"/>
      <c r="B181" s="698"/>
      <c r="C181" s="609"/>
      <c r="D181" s="611"/>
      <c r="E181" s="615"/>
      <c r="F181" s="624"/>
      <c r="G181" s="18" t="s">
        <v>18</v>
      </c>
      <c r="H181" s="21"/>
      <c r="I181" s="19"/>
      <c r="J181" s="20"/>
      <c r="K181" s="44"/>
      <c r="L181" s="604">
        <v>0</v>
      </c>
      <c r="M181" s="497">
        <v>0</v>
      </c>
      <c r="N181" s="497">
        <v>0</v>
      </c>
      <c r="O181" s="497">
        <v>115</v>
      </c>
      <c r="P181" s="497">
        <v>0</v>
      </c>
      <c r="Q181" s="18">
        <v>115</v>
      </c>
      <c r="R181" s="18">
        <v>34</v>
      </c>
      <c r="S181" s="18">
        <v>0</v>
      </c>
      <c r="T181" s="18">
        <v>12</v>
      </c>
      <c r="U181" s="18">
        <v>100</v>
      </c>
      <c r="V181" s="18">
        <v>15</v>
      </c>
      <c r="W181" s="18">
        <v>0</v>
      </c>
      <c r="X181" s="18">
        <v>0</v>
      </c>
      <c r="Y181" s="74">
        <v>41</v>
      </c>
      <c r="Z181" s="18">
        <v>6</v>
      </c>
      <c r="AA181" s="18">
        <v>28</v>
      </c>
      <c r="AB181" s="18">
        <v>7</v>
      </c>
      <c r="AC181" s="18">
        <v>39</v>
      </c>
      <c r="AD181" s="18">
        <v>0</v>
      </c>
      <c r="AE181" s="394"/>
      <c r="AF181" s="389"/>
      <c r="AG181" s="18"/>
      <c r="AH181" s="21"/>
      <c r="AI181" s="413"/>
      <c r="AJ181" s="18">
        <v>10.8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1</v>
      </c>
    </row>
    <row r="182" spans="1:42" ht="15.95" customHeight="1" collapsed="1" thickBot="1" x14ac:dyDescent="0.3">
      <c r="A182" s="696"/>
      <c r="B182" s="698"/>
      <c r="C182" s="694" t="s">
        <v>132</v>
      </c>
      <c r="D182" s="695"/>
      <c r="E182" s="634" t="s">
        <v>320</v>
      </c>
      <c r="F182" s="640"/>
      <c r="G182" s="64" t="s">
        <v>16</v>
      </c>
      <c r="H182" s="97"/>
      <c r="I182" s="335">
        <v>52</v>
      </c>
      <c r="J182" s="120"/>
      <c r="K182" s="142"/>
      <c r="L182" s="507">
        <v>0</v>
      </c>
      <c r="M182" s="507">
        <v>0</v>
      </c>
      <c r="N182" s="507">
        <v>0</v>
      </c>
      <c r="O182" s="507">
        <v>42</v>
      </c>
      <c r="P182" s="540">
        <v>0</v>
      </c>
      <c r="Q182" s="436">
        <v>42</v>
      </c>
      <c r="R182" s="366">
        <v>17</v>
      </c>
      <c r="S182" s="366">
        <v>0</v>
      </c>
      <c r="T182" s="360">
        <v>2</v>
      </c>
      <c r="U182" s="536">
        <v>36</v>
      </c>
      <c r="V182" s="536">
        <v>6</v>
      </c>
      <c r="W182" s="536">
        <v>0</v>
      </c>
      <c r="X182" s="536">
        <v>0</v>
      </c>
      <c r="Y182" s="74">
        <v>12</v>
      </c>
      <c r="Z182" s="536">
        <v>2</v>
      </c>
      <c r="AA182" s="536">
        <v>14</v>
      </c>
      <c r="AB182" s="536">
        <v>2</v>
      </c>
      <c r="AC182" s="536">
        <v>9</v>
      </c>
      <c r="AD182" s="536">
        <v>0</v>
      </c>
      <c r="AE182" s="403">
        <v>142.9</v>
      </c>
      <c r="AF182" s="403">
        <v>57.5</v>
      </c>
      <c r="AG182" s="37"/>
      <c r="AH182" s="37"/>
      <c r="AI182" s="403">
        <v>41</v>
      </c>
      <c r="AJ182" s="18">
        <v>9.8000000000000007</v>
      </c>
      <c r="AK182" s="536">
        <v>0</v>
      </c>
      <c r="AL182" s="536">
        <v>0</v>
      </c>
      <c r="AM182" s="536">
        <v>0</v>
      </c>
      <c r="AN182" s="536">
        <v>0</v>
      </c>
      <c r="AO182" s="536">
        <v>0</v>
      </c>
      <c r="AP182" s="545">
        <v>0</v>
      </c>
    </row>
    <row r="183" spans="1:42" ht="18" customHeight="1" thickBot="1" x14ac:dyDescent="0.3">
      <c r="A183" s="696"/>
      <c r="B183" s="698"/>
      <c r="C183" s="660"/>
      <c r="D183" s="661"/>
      <c r="E183" s="635"/>
      <c r="F183" s="641"/>
      <c r="G183" s="56" t="s">
        <v>17</v>
      </c>
      <c r="H183" s="34"/>
      <c r="I183" s="324">
        <v>500</v>
      </c>
      <c r="J183" s="39"/>
      <c r="K183" s="139"/>
      <c r="L183" s="507">
        <v>0</v>
      </c>
      <c r="M183" s="507">
        <v>0</v>
      </c>
      <c r="N183" s="507">
        <v>0</v>
      </c>
      <c r="O183" s="507">
        <v>352</v>
      </c>
      <c r="P183" s="540">
        <v>0</v>
      </c>
      <c r="Q183" s="436">
        <v>352</v>
      </c>
      <c r="R183" s="366">
        <v>98</v>
      </c>
      <c r="S183" s="366">
        <v>0</v>
      </c>
      <c r="T183" s="360">
        <v>15</v>
      </c>
      <c r="U183" s="536">
        <v>301</v>
      </c>
      <c r="V183" s="536">
        <v>51</v>
      </c>
      <c r="W183" s="536">
        <v>0</v>
      </c>
      <c r="X183" s="536">
        <v>0</v>
      </c>
      <c r="Y183" s="74">
        <v>172</v>
      </c>
      <c r="Z183" s="536">
        <v>65</v>
      </c>
      <c r="AA183" s="536">
        <v>134</v>
      </c>
      <c r="AB183" s="536">
        <v>30</v>
      </c>
      <c r="AC183" s="536">
        <v>149</v>
      </c>
      <c r="AD183" s="536">
        <v>0</v>
      </c>
      <c r="AE183" s="403">
        <v>151.1</v>
      </c>
      <c r="AF183" s="403">
        <v>63.5</v>
      </c>
      <c r="AG183" s="37"/>
      <c r="AH183" s="37"/>
      <c r="AI183" s="403">
        <v>325.8</v>
      </c>
      <c r="AJ183" s="18">
        <v>4</v>
      </c>
      <c r="AK183" s="536">
        <v>0</v>
      </c>
      <c r="AL183" s="536">
        <v>0</v>
      </c>
      <c r="AM183" s="536">
        <v>1</v>
      </c>
      <c r="AN183" s="536">
        <v>2</v>
      </c>
      <c r="AO183" s="536">
        <v>0</v>
      </c>
      <c r="AP183" s="545">
        <v>1</v>
      </c>
    </row>
    <row r="184" spans="1:42" ht="18" customHeight="1" thickBot="1" x14ac:dyDescent="0.3">
      <c r="A184" s="697"/>
      <c r="B184" s="700"/>
      <c r="C184" s="662"/>
      <c r="D184" s="663"/>
      <c r="E184" s="636"/>
      <c r="F184" s="642"/>
      <c r="G184" s="163" t="s">
        <v>18</v>
      </c>
      <c r="H184" s="164"/>
      <c r="I184" s="166">
        <v>552</v>
      </c>
      <c r="J184" s="165"/>
      <c r="K184" s="167"/>
      <c r="L184" s="163">
        <v>0</v>
      </c>
      <c r="M184" s="163">
        <v>0</v>
      </c>
      <c r="N184" s="163">
        <v>0</v>
      </c>
      <c r="O184" s="163">
        <v>394</v>
      </c>
      <c r="P184" s="163">
        <v>0</v>
      </c>
      <c r="Q184" s="163">
        <v>394</v>
      </c>
      <c r="R184" s="213">
        <v>115</v>
      </c>
      <c r="S184" s="213">
        <v>0</v>
      </c>
      <c r="T184" s="213">
        <v>17</v>
      </c>
      <c r="U184" s="213">
        <v>337</v>
      </c>
      <c r="V184" s="213">
        <v>57</v>
      </c>
      <c r="W184" s="213">
        <v>0</v>
      </c>
      <c r="X184" s="213">
        <v>0</v>
      </c>
      <c r="Y184" s="213">
        <v>184</v>
      </c>
      <c r="Z184" s="213">
        <v>67</v>
      </c>
      <c r="AA184" s="213">
        <v>148</v>
      </c>
      <c r="AB184" s="213">
        <v>32</v>
      </c>
      <c r="AC184" s="213">
        <v>158</v>
      </c>
      <c r="AD184" s="213">
        <v>0</v>
      </c>
      <c r="AE184" s="165"/>
      <c r="AF184" s="165"/>
      <c r="AG184" s="165"/>
      <c r="AH184" s="166"/>
      <c r="AI184" s="412"/>
      <c r="AJ184" s="213">
        <v>13.8</v>
      </c>
      <c r="AK184" s="213">
        <v>0</v>
      </c>
      <c r="AL184" s="213">
        <v>0</v>
      </c>
      <c r="AM184" s="213">
        <v>1</v>
      </c>
      <c r="AN184" s="213">
        <v>2</v>
      </c>
      <c r="AO184" s="213">
        <v>0</v>
      </c>
      <c r="AP184" s="213">
        <v>1</v>
      </c>
    </row>
    <row r="185" spans="1:42" ht="17.25" hidden="1" customHeight="1" outlineLevel="1" thickBot="1" x14ac:dyDescent="0.3">
      <c r="A185" s="706">
        <v>5</v>
      </c>
      <c r="B185" s="712" t="s">
        <v>81</v>
      </c>
      <c r="C185" s="673">
        <v>56</v>
      </c>
      <c r="D185" s="693" t="s">
        <v>82</v>
      </c>
      <c r="E185" s="613"/>
      <c r="F185" s="622" t="s">
        <v>189</v>
      </c>
      <c r="G185" s="83" t="s">
        <v>16</v>
      </c>
      <c r="H185" s="87"/>
      <c r="I185" s="329">
        <v>18</v>
      </c>
      <c r="J185" s="89">
        <v>18</v>
      </c>
      <c r="K185" s="88"/>
      <c r="L185" s="503">
        <v>0</v>
      </c>
      <c r="M185" s="503">
        <v>13</v>
      </c>
      <c r="N185" s="503">
        <v>0</v>
      </c>
      <c r="O185" s="503">
        <v>20</v>
      </c>
      <c r="P185" s="503">
        <v>0</v>
      </c>
      <c r="Q185" s="436">
        <v>33</v>
      </c>
      <c r="R185" s="297">
        <v>19</v>
      </c>
      <c r="S185" s="297">
        <v>7</v>
      </c>
      <c r="T185" s="298">
        <v>0</v>
      </c>
      <c r="U185" s="25">
        <v>29</v>
      </c>
      <c r="V185" s="242">
        <v>4</v>
      </c>
      <c r="W185" s="148">
        <v>0</v>
      </c>
      <c r="X185" s="13">
        <v>0</v>
      </c>
      <c r="Y185" s="156">
        <v>16</v>
      </c>
      <c r="Z185" s="13">
        <v>17</v>
      </c>
      <c r="AA185" s="148">
        <v>29</v>
      </c>
      <c r="AB185" s="13">
        <v>11</v>
      </c>
      <c r="AC185" s="148">
        <v>16</v>
      </c>
      <c r="AD185" s="13">
        <v>0</v>
      </c>
      <c r="AE185" s="391">
        <v>39.5</v>
      </c>
      <c r="AF185" s="391">
        <v>12</v>
      </c>
      <c r="AG185" s="458">
        <v>4</v>
      </c>
      <c r="AH185" s="459">
        <v>8</v>
      </c>
      <c r="AI185" s="423">
        <v>8.6</v>
      </c>
      <c r="AJ185" s="249">
        <v>0</v>
      </c>
      <c r="AK185" s="200">
        <v>0</v>
      </c>
      <c r="AL185" s="269">
        <v>0</v>
      </c>
      <c r="AM185" s="25">
        <v>0</v>
      </c>
      <c r="AN185" s="23">
        <v>0</v>
      </c>
      <c r="AO185" s="25">
        <v>0</v>
      </c>
      <c r="AP185" s="25">
        <v>0</v>
      </c>
    </row>
    <row r="186" spans="1:42" ht="15.95" hidden="1" customHeight="1" outlineLevel="1" thickBot="1" x14ac:dyDescent="0.3">
      <c r="A186" s="696"/>
      <c r="B186" s="698"/>
      <c r="C186" s="608"/>
      <c r="D186" s="611"/>
      <c r="E186" s="614"/>
      <c r="F186" s="623"/>
      <c r="G186" s="40" t="s">
        <v>17</v>
      </c>
      <c r="H186" s="90"/>
      <c r="I186" s="319">
        <v>85</v>
      </c>
      <c r="J186" s="42">
        <v>90</v>
      </c>
      <c r="K186" s="41"/>
      <c r="L186" s="496">
        <v>0</v>
      </c>
      <c r="M186" s="503">
        <v>0</v>
      </c>
      <c r="N186" s="503">
        <v>0</v>
      </c>
      <c r="O186" s="503">
        <v>85</v>
      </c>
      <c r="P186" s="503">
        <v>0</v>
      </c>
      <c r="Q186" s="436">
        <v>85</v>
      </c>
      <c r="R186" s="297">
        <v>45</v>
      </c>
      <c r="S186" s="297">
        <v>0</v>
      </c>
      <c r="T186" s="291">
        <v>0</v>
      </c>
      <c r="U186" s="62">
        <v>77</v>
      </c>
      <c r="V186" s="243">
        <v>8</v>
      </c>
      <c r="W186" s="73">
        <v>0</v>
      </c>
      <c r="X186" s="72">
        <v>0</v>
      </c>
      <c r="Y186" s="74">
        <v>11</v>
      </c>
      <c r="Z186" s="72">
        <v>5</v>
      </c>
      <c r="AA186" s="73">
        <v>67</v>
      </c>
      <c r="AB186" s="72">
        <v>2</v>
      </c>
      <c r="AC186" s="73">
        <v>8</v>
      </c>
      <c r="AD186" s="72">
        <v>0</v>
      </c>
      <c r="AE186" s="396">
        <v>31.4</v>
      </c>
      <c r="AF186" s="397">
        <v>13.7</v>
      </c>
      <c r="AG186" s="460">
        <v>5</v>
      </c>
      <c r="AH186" s="461">
        <v>135</v>
      </c>
      <c r="AI186" s="424">
        <v>74</v>
      </c>
      <c r="AJ186" s="249">
        <v>3</v>
      </c>
      <c r="AK186" s="367">
        <v>0</v>
      </c>
      <c r="AL186" s="257">
        <v>3</v>
      </c>
      <c r="AM186" s="62">
        <v>0</v>
      </c>
      <c r="AN186" s="202">
        <v>0</v>
      </c>
      <c r="AO186" s="62">
        <v>0</v>
      </c>
      <c r="AP186" s="62">
        <v>0</v>
      </c>
    </row>
    <row r="187" spans="1:42" ht="19.5" hidden="1" customHeight="1" outlineLevel="1" thickBot="1" x14ac:dyDescent="0.3">
      <c r="A187" s="696"/>
      <c r="B187" s="698"/>
      <c r="C187" s="609"/>
      <c r="D187" s="612"/>
      <c r="E187" s="615"/>
      <c r="F187" s="624"/>
      <c r="G187" s="18" t="s">
        <v>18</v>
      </c>
      <c r="H187" s="21"/>
      <c r="I187" s="19">
        <v>104</v>
      </c>
      <c r="J187" s="20"/>
      <c r="K187" s="44"/>
      <c r="L187" s="497">
        <v>0</v>
      </c>
      <c r="M187" s="497">
        <v>13</v>
      </c>
      <c r="N187" s="497">
        <v>0</v>
      </c>
      <c r="O187" s="497">
        <v>105</v>
      </c>
      <c r="P187" s="497">
        <v>0</v>
      </c>
      <c r="Q187" s="18">
        <v>118</v>
      </c>
      <c r="R187" s="18">
        <v>64</v>
      </c>
      <c r="S187" s="18">
        <v>7</v>
      </c>
      <c r="T187" s="18">
        <v>0</v>
      </c>
      <c r="U187" s="18">
        <v>106</v>
      </c>
      <c r="V187" s="18">
        <v>12</v>
      </c>
      <c r="W187" s="18">
        <v>0</v>
      </c>
      <c r="X187" s="18">
        <v>0</v>
      </c>
      <c r="Y187" s="18">
        <v>27</v>
      </c>
      <c r="Z187" s="18">
        <v>22</v>
      </c>
      <c r="AA187" s="18">
        <v>96</v>
      </c>
      <c r="AB187" s="18">
        <v>13</v>
      </c>
      <c r="AC187" s="18">
        <v>24</v>
      </c>
      <c r="AD187" s="18">
        <v>0</v>
      </c>
      <c r="AE187" s="394"/>
      <c r="AF187" s="389"/>
      <c r="AG187" s="18"/>
      <c r="AH187" s="21"/>
      <c r="AI187" s="413"/>
      <c r="AJ187" s="18">
        <v>3</v>
      </c>
      <c r="AK187" s="18">
        <v>0</v>
      </c>
      <c r="AL187" s="18">
        <v>3</v>
      </c>
      <c r="AM187" s="18">
        <v>0</v>
      </c>
      <c r="AN187" s="18">
        <v>0</v>
      </c>
      <c r="AO187" s="18">
        <v>0</v>
      </c>
      <c r="AP187" s="18">
        <v>0</v>
      </c>
    </row>
    <row r="188" spans="1:42" ht="15.95" hidden="1" customHeight="1" outlineLevel="1" thickBot="1" x14ac:dyDescent="0.3">
      <c r="A188" s="696"/>
      <c r="B188" s="698"/>
      <c r="C188" s="673">
        <v>57</v>
      </c>
      <c r="D188" s="610" t="s">
        <v>83</v>
      </c>
      <c r="E188" s="613"/>
      <c r="F188" s="616" t="s">
        <v>235</v>
      </c>
      <c r="G188" s="83" t="s">
        <v>16</v>
      </c>
      <c r="H188" s="87"/>
      <c r="I188" s="329">
        <v>1</v>
      </c>
      <c r="J188" s="89"/>
      <c r="K188" s="88"/>
      <c r="L188" s="503">
        <v>0</v>
      </c>
      <c r="M188" s="503">
        <v>5</v>
      </c>
      <c r="N188" s="503">
        <v>0</v>
      </c>
      <c r="O188" s="503">
        <v>1</v>
      </c>
      <c r="P188" s="503">
        <v>0</v>
      </c>
      <c r="Q188" s="436">
        <v>6</v>
      </c>
      <c r="R188" s="297">
        <v>0</v>
      </c>
      <c r="S188" s="297">
        <v>5</v>
      </c>
      <c r="T188" s="298">
        <v>0</v>
      </c>
      <c r="U188" s="25">
        <v>6</v>
      </c>
      <c r="V188" s="242">
        <v>0</v>
      </c>
      <c r="W188" s="148">
        <v>0</v>
      </c>
      <c r="X188" s="13">
        <v>0</v>
      </c>
      <c r="Y188" s="156">
        <v>2</v>
      </c>
      <c r="Z188" s="13">
        <v>0</v>
      </c>
      <c r="AA188" s="148">
        <v>5</v>
      </c>
      <c r="AB188" s="13">
        <v>1</v>
      </c>
      <c r="AC188" s="148">
        <v>1</v>
      </c>
      <c r="AD188" s="13">
        <v>0</v>
      </c>
      <c r="AE188" s="395">
        <v>38</v>
      </c>
      <c r="AF188" s="395">
        <v>20</v>
      </c>
      <c r="AG188" s="68">
        <v>4</v>
      </c>
      <c r="AH188" s="69">
        <v>8</v>
      </c>
      <c r="AI188" s="423">
        <v>7</v>
      </c>
      <c r="AJ188" s="249">
        <v>0</v>
      </c>
      <c r="AK188" s="200">
        <v>0</v>
      </c>
      <c r="AL188" s="24">
        <v>0</v>
      </c>
      <c r="AM188" s="25">
        <v>0</v>
      </c>
      <c r="AN188" s="23">
        <v>0</v>
      </c>
      <c r="AO188" s="25">
        <v>0</v>
      </c>
      <c r="AP188" s="25">
        <v>0</v>
      </c>
    </row>
    <row r="189" spans="1:42" ht="15.95" hidden="1" customHeight="1" outlineLevel="1" thickBot="1" x14ac:dyDescent="0.3">
      <c r="A189" s="696"/>
      <c r="B189" s="698"/>
      <c r="C189" s="608"/>
      <c r="D189" s="611"/>
      <c r="E189" s="614"/>
      <c r="F189" s="617"/>
      <c r="G189" s="40" t="s">
        <v>17</v>
      </c>
      <c r="H189" s="90"/>
      <c r="I189" s="319">
        <v>55</v>
      </c>
      <c r="J189" s="42">
        <v>50</v>
      </c>
      <c r="K189" s="41"/>
      <c r="L189" s="496">
        <v>0</v>
      </c>
      <c r="M189" s="503">
        <v>0</v>
      </c>
      <c r="N189" s="503">
        <v>0</v>
      </c>
      <c r="O189" s="503">
        <v>86</v>
      </c>
      <c r="P189" s="503">
        <v>0</v>
      </c>
      <c r="Q189" s="436">
        <v>86</v>
      </c>
      <c r="R189" s="297">
        <v>38</v>
      </c>
      <c r="S189" s="297">
        <v>0</v>
      </c>
      <c r="T189" s="291">
        <v>0</v>
      </c>
      <c r="U189" s="62">
        <v>77</v>
      </c>
      <c r="V189" s="243">
        <v>9</v>
      </c>
      <c r="W189" s="73">
        <v>0</v>
      </c>
      <c r="X189" s="72">
        <v>0</v>
      </c>
      <c r="Y189" s="74">
        <v>13</v>
      </c>
      <c r="Z189" s="72">
        <v>5</v>
      </c>
      <c r="AA189" s="73">
        <v>68</v>
      </c>
      <c r="AB189" s="72">
        <v>2</v>
      </c>
      <c r="AC189" s="73">
        <v>9</v>
      </c>
      <c r="AD189" s="72">
        <v>0</v>
      </c>
      <c r="AE189" s="396">
        <v>32</v>
      </c>
      <c r="AF189" s="397">
        <v>14</v>
      </c>
      <c r="AG189" s="75">
        <v>5</v>
      </c>
      <c r="AH189" s="76">
        <v>135</v>
      </c>
      <c r="AI189" s="424">
        <v>67</v>
      </c>
      <c r="AJ189" s="249">
        <v>3</v>
      </c>
      <c r="AK189" s="367">
        <v>0</v>
      </c>
      <c r="AL189" s="257">
        <v>1</v>
      </c>
      <c r="AM189" s="62">
        <v>1</v>
      </c>
      <c r="AN189" s="202">
        <v>0</v>
      </c>
      <c r="AO189" s="62">
        <v>1</v>
      </c>
      <c r="AP189" s="62">
        <v>0</v>
      </c>
    </row>
    <row r="190" spans="1:42" ht="16.5" hidden="1" customHeight="1" outlineLevel="1" thickBot="1" x14ac:dyDescent="0.3">
      <c r="A190" s="696"/>
      <c r="B190" s="698"/>
      <c r="C190" s="609"/>
      <c r="D190" s="612"/>
      <c r="E190" s="615"/>
      <c r="F190" s="618"/>
      <c r="G190" s="18" t="s">
        <v>18</v>
      </c>
      <c r="H190" s="21"/>
      <c r="I190" s="19">
        <v>55</v>
      </c>
      <c r="J190" s="20"/>
      <c r="K190" s="44"/>
      <c r="L190" s="497">
        <v>0</v>
      </c>
      <c r="M190" s="497">
        <v>5</v>
      </c>
      <c r="N190" s="497">
        <v>0</v>
      </c>
      <c r="O190" s="497">
        <v>87</v>
      </c>
      <c r="P190" s="497">
        <v>0</v>
      </c>
      <c r="Q190" s="18">
        <v>92</v>
      </c>
      <c r="R190" s="18">
        <v>38</v>
      </c>
      <c r="S190" s="18">
        <v>5</v>
      </c>
      <c r="T190" s="18">
        <v>0</v>
      </c>
      <c r="U190" s="18">
        <v>83</v>
      </c>
      <c r="V190" s="18">
        <v>9</v>
      </c>
      <c r="W190" s="18">
        <v>0</v>
      </c>
      <c r="X190" s="18">
        <v>0</v>
      </c>
      <c r="Y190" s="18">
        <v>15</v>
      </c>
      <c r="Z190" s="18">
        <v>5</v>
      </c>
      <c r="AA190" s="18">
        <v>73</v>
      </c>
      <c r="AB190" s="18">
        <v>3</v>
      </c>
      <c r="AC190" s="18">
        <v>10</v>
      </c>
      <c r="AD190" s="18">
        <v>0</v>
      </c>
      <c r="AE190" s="394"/>
      <c r="AF190" s="389"/>
      <c r="AG190" s="18"/>
      <c r="AH190" s="21"/>
      <c r="AI190" s="413"/>
      <c r="AJ190" s="18">
        <v>3</v>
      </c>
      <c r="AK190" s="18">
        <v>0</v>
      </c>
      <c r="AL190" s="18">
        <v>1</v>
      </c>
      <c r="AM190" s="18">
        <v>1</v>
      </c>
      <c r="AN190" s="18">
        <v>0</v>
      </c>
      <c r="AO190" s="18">
        <v>1</v>
      </c>
      <c r="AP190" s="18">
        <v>0</v>
      </c>
    </row>
    <row r="191" spans="1:42" ht="15.95" hidden="1" customHeight="1" outlineLevel="1" thickBot="1" x14ac:dyDescent="0.3">
      <c r="A191" s="696"/>
      <c r="B191" s="698"/>
      <c r="C191" s="673">
        <v>58</v>
      </c>
      <c r="D191" s="610" t="s">
        <v>84</v>
      </c>
      <c r="E191" s="613"/>
      <c r="F191" s="616" t="s">
        <v>190</v>
      </c>
      <c r="G191" s="83" t="s">
        <v>16</v>
      </c>
      <c r="H191" s="87"/>
      <c r="I191" s="329"/>
      <c r="J191" s="89"/>
      <c r="K191" s="88"/>
      <c r="L191" s="503">
        <v>0</v>
      </c>
      <c r="M191" s="503">
        <v>0</v>
      </c>
      <c r="N191" s="503">
        <v>0</v>
      </c>
      <c r="O191" s="503">
        <v>0</v>
      </c>
      <c r="P191" s="503">
        <v>0</v>
      </c>
      <c r="Q191" s="436">
        <v>0</v>
      </c>
      <c r="R191" s="297">
        <v>0</v>
      </c>
      <c r="S191" s="297">
        <v>0</v>
      </c>
      <c r="T191" s="298">
        <v>0</v>
      </c>
      <c r="U191" s="25">
        <v>0</v>
      </c>
      <c r="V191" s="242">
        <v>0</v>
      </c>
      <c r="W191" s="148">
        <v>0</v>
      </c>
      <c r="X191" s="13">
        <v>0</v>
      </c>
      <c r="Y191" s="156">
        <v>0</v>
      </c>
      <c r="Z191" s="13">
        <v>0</v>
      </c>
      <c r="AA191" s="148">
        <v>0</v>
      </c>
      <c r="AB191" s="13">
        <v>0</v>
      </c>
      <c r="AC191" s="148">
        <v>0</v>
      </c>
      <c r="AD191" s="13">
        <v>0</v>
      </c>
      <c r="AE191" s="404">
        <v>0</v>
      </c>
      <c r="AF191" s="405">
        <v>0</v>
      </c>
      <c r="AG191" s="155">
        <v>0</v>
      </c>
      <c r="AH191" s="176">
        <v>0</v>
      </c>
      <c r="AI191" s="427">
        <v>0</v>
      </c>
      <c r="AJ191" s="249">
        <v>0</v>
      </c>
      <c r="AK191" s="200">
        <v>0</v>
      </c>
      <c r="AL191" s="24">
        <v>0</v>
      </c>
      <c r="AM191" s="25">
        <v>0</v>
      </c>
      <c r="AN191" s="23">
        <v>0</v>
      </c>
      <c r="AO191" s="25">
        <v>0</v>
      </c>
      <c r="AP191" s="25">
        <v>0</v>
      </c>
    </row>
    <row r="192" spans="1:42" ht="15.95" hidden="1" customHeight="1" outlineLevel="1" thickBot="1" x14ac:dyDescent="0.3">
      <c r="A192" s="696"/>
      <c r="B192" s="698"/>
      <c r="C192" s="608"/>
      <c r="D192" s="611"/>
      <c r="E192" s="614"/>
      <c r="F192" s="617"/>
      <c r="G192" s="40" t="s">
        <v>17</v>
      </c>
      <c r="H192" s="90"/>
      <c r="I192" s="319">
        <v>40</v>
      </c>
      <c r="J192" s="42">
        <v>40</v>
      </c>
      <c r="K192" s="41"/>
      <c r="L192" s="496">
        <v>0</v>
      </c>
      <c r="M192" s="503">
        <v>0</v>
      </c>
      <c r="N192" s="503">
        <v>0</v>
      </c>
      <c r="O192" s="503">
        <v>42</v>
      </c>
      <c r="P192" s="503">
        <v>0</v>
      </c>
      <c r="Q192" s="436">
        <v>42</v>
      </c>
      <c r="R192" s="297">
        <v>15</v>
      </c>
      <c r="S192" s="297">
        <v>0</v>
      </c>
      <c r="T192" s="291">
        <v>0</v>
      </c>
      <c r="U192" s="62">
        <v>37</v>
      </c>
      <c r="V192" s="243">
        <v>5</v>
      </c>
      <c r="W192" s="73">
        <v>0</v>
      </c>
      <c r="X192" s="72">
        <v>0</v>
      </c>
      <c r="Y192" s="74">
        <v>13</v>
      </c>
      <c r="Z192" s="72">
        <v>4</v>
      </c>
      <c r="AA192" s="73">
        <v>40</v>
      </c>
      <c r="AB192" s="72">
        <v>2</v>
      </c>
      <c r="AC192" s="73">
        <v>11</v>
      </c>
      <c r="AD192" s="72">
        <v>2</v>
      </c>
      <c r="AE192" s="406">
        <v>34</v>
      </c>
      <c r="AF192" s="407">
        <v>18</v>
      </c>
      <c r="AG192" s="76">
        <v>20</v>
      </c>
      <c r="AH192" s="177">
        <v>185</v>
      </c>
      <c r="AI192" s="424">
        <v>85</v>
      </c>
      <c r="AJ192" s="249">
        <v>2</v>
      </c>
      <c r="AK192" s="367">
        <v>0</v>
      </c>
      <c r="AL192" s="257">
        <v>1</v>
      </c>
      <c r="AM192" s="62">
        <v>0</v>
      </c>
      <c r="AN192" s="202">
        <v>0</v>
      </c>
      <c r="AO192" s="62">
        <v>0</v>
      </c>
      <c r="AP192" s="62">
        <v>1</v>
      </c>
    </row>
    <row r="193" spans="1:42" ht="15.95" hidden="1" customHeight="1" outlineLevel="1" thickBot="1" x14ac:dyDescent="0.3">
      <c r="A193" s="696"/>
      <c r="B193" s="698"/>
      <c r="C193" s="609"/>
      <c r="D193" s="612"/>
      <c r="E193" s="615"/>
      <c r="F193" s="618"/>
      <c r="G193" s="18" t="s">
        <v>18</v>
      </c>
      <c r="H193" s="21"/>
      <c r="I193" s="19">
        <v>40</v>
      </c>
      <c r="J193" s="20"/>
      <c r="K193" s="44"/>
      <c r="L193" s="497">
        <v>0</v>
      </c>
      <c r="M193" s="497">
        <v>0</v>
      </c>
      <c r="N193" s="497">
        <v>0</v>
      </c>
      <c r="O193" s="497">
        <v>42</v>
      </c>
      <c r="P193" s="497">
        <v>0</v>
      </c>
      <c r="Q193" s="18">
        <v>42</v>
      </c>
      <c r="R193" s="18">
        <v>15</v>
      </c>
      <c r="S193" s="18">
        <v>0</v>
      </c>
      <c r="T193" s="18">
        <v>0</v>
      </c>
      <c r="U193" s="18">
        <v>37</v>
      </c>
      <c r="V193" s="18">
        <v>5</v>
      </c>
      <c r="W193" s="18">
        <v>0</v>
      </c>
      <c r="X193" s="18">
        <v>0</v>
      </c>
      <c r="Y193" s="18">
        <v>13</v>
      </c>
      <c r="Z193" s="18">
        <v>4</v>
      </c>
      <c r="AA193" s="18">
        <v>40</v>
      </c>
      <c r="AB193" s="18">
        <v>2</v>
      </c>
      <c r="AC193" s="18">
        <v>11</v>
      </c>
      <c r="AD193" s="18">
        <v>2</v>
      </c>
      <c r="AE193" s="394"/>
      <c r="AF193" s="389"/>
      <c r="AG193" s="18"/>
      <c r="AH193" s="21"/>
      <c r="AI193" s="413"/>
      <c r="AJ193" s="18">
        <v>2</v>
      </c>
      <c r="AK193" s="18">
        <v>0</v>
      </c>
      <c r="AL193" s="18">
        <v>1</v>
      </c>
      <c r="AM193" s="18">
        <v>0</v>
      </c>
      <c r="AN193" s="18">
        <v>0</v>
      </c>
      <c r="AO193" s="18">
        <v>0</v>
      </c>
      <c r="AP193" s="18">
        <v>1</v>
      </c>
    </row>
    <row r="194" spans="1:42" ht="15.95" hidden="1" customHeight="1" outlineLevel="1" thickBot="1" x14ac:dyDescent="0.3">
      <c r="A194" s="696"/>
      <c r="B194" s="698"/>
      <c r="C194" s="673">
        <v>59</v>
      </c>
      <c r="D194" s="610" t="s">
        <v>395</v>
      </c>
      <c r="E194" s="613"/>
      <c r="F194" s="616" t="s">
        <v>235</v>
      </c>
      <c r="G194" s="83" t="s">
        <v>16</v>
      </c>
      <c r="H194" s="87"/>
      <c r="I194" s="329"/>
      <c r="J194" s="89"/>
      <c r="K194" s="88"/>
      <c r="L194" s="503">
        <v>0</v>
      </c>
      <c r="M194" s="503">
        <v>0</v>
      </c>
      <c r="N194" s="503">
        <v>0</v>
      </c>
      <c r="O194" s="503">
        <v>0</v>
      </c>
      <c r="P194" s="503">
        <v>0</v>
      </c>
      <c r="Q194" s="436">
        <v>0</v>
      </c>
      <c r="R194" s="297">
        <v>0</v>
      </c>
      <c r="S194" s="297">
        <v>0</v>
      </c>
      <c r="T194" s="298">
        <v>0</v>
      </c>
      <c r="U194" s="25">
        <v>0</v>
      </c>
      <c r="V194" s="242">
        <v>0</v>
      </c>
      <c r="W194" s="148">
        <v>0</v>
      </c>
      <c r="X194" s="13">
        <v>0</v>
      </c>
      <c r="Y194" s="156">
        <v>0</v>
      </c>
      <c r="Z194" s="13">
        <v>0</v>
      </c>
      <c r="AA194" s="148">
        <v>0</v>
      </c>
      <c r="AB194" s="13">
        <v>0</v>
      </c>
      <c r="AC194" s="148">
        <v>0</v>
      </c>
      <c r="AD194" s="13">
        <v>0</v>
      </c>
      <c r="AE194" s="404">
        <v>0</v>
      </c>
      <c r="AF194" s="405">
        <v>0</v>
      </c>
      <c r="AG194" s="155">
        <v>0</v>
      </c>
      <c r="AH194" s="176">
        <v>0</v>
      </c>
      <c r="AI194" s="427">
        <v>0</v>
      </c>
      <c r="AJ194" s="249">
        <v>0</v>
      </c>
      <c r="AK194" s="200">
        <v>0</v>
      </c>
      <c r="AL194" s="24">
        <v>0</v>
      </c>
      <c r="AM194" s="25">
        <v>0</v>
      </c>
      <c r="AN194" s="23">
        <v>0</v>
      </c>
      <c r="AO194" s="25">
        <v>0</v>
      </c>
      <c r="AP194" s="25">
        <v>0</v>
      </c>
    </row>
    <row r="195" spans="1:42" ht="15.95" hidden="1" customHeight="1" outlineLevel="1" thickBot="1" x14ac:dyDescent="0.3">
      <c r="A195" s="696"/>
      <c r="B195" s="698"/>
      <c r="C195" s="608"/>
      <c r="D195" s="611"/>
      <c r="E195" s="614"/>
      <c r="F195" s="617"/>
      <c r="G195" s="40" t="s">
        <v>17</v>
      </c>
      <c r="H195" s="90"/>
      <c r="I195" s="319">
        <v>50</v>
      </c>
      <c r="J195" s="42">
        <v>50</v>
      </c>
      <c r="K195" s="41"/>
      <c r="L195" s="496">
        <v>0</v>
      </c>
      <c r="M195" s="503">
        <v>0</v>
      </c>
      <c r="N195" s="503">
        <v>0</v>
      </c>
      <c r="O195" s="503">
        <v>40</v>
      </c>
      <c r="P195" s="503">
        <v>0</v>
      </c>
      <c r="Q195" s="436">
        <v>40</v>
      </c>
      <c r="R195" s="297">
        <v>17</v>
      </c>
      <c r="S195" s="297">
        <v>0</v>
      </c>
      <c r="T195" s="291">
        <v>0</v>
      </c>
      <c r="U195" s="62">
        <v>35</v>
      </c>
      <c r="V195" s="243">
        <v>5</v>
      </c>
      <c r="W195" s="73">
        <v>0</v>
      </c>
      <c r="X195" s="72">
        <v>0</v>
      </c>
      <c r="Y195" s="74">
        <v>15</v>
      </c>
      <c r="Z195" s="72">
        <v>12</v>
      </c>
      <c r="AA195" s="73">
        <v>8</v>
      </c>
      <c r="AB195" s="72">
        <v>7</v>
      </c>
      <c r="AC195" s="73">
        <v>6</v>
      </c>
      <c r="AD195" s="72">
        <v>0</v>
      </c>
      <c r="AE195" s="406">
        <v>40.799999999999997</v>
      </c>
      <c r="AF195" s="407">
        <v>20</v>
      </c>
      <c r="AG195" s="76">
        <v>10</v>
      </c>
      <c r="AH195" s="177">
        <v>200</v>
      </c>
      <c r="AI195" s="424">
        <v>84.6</v>
      </c>
      <c r="AJ195" s="249">
        <v>1</v>
      </c>
      <c r="AK195" s="367">
        <v>0</v>
      </c>
      <c r="AL195" s="257">
        <v>1</v>
      </c>
      <c r="AM195" s="62">
        <v>0</v>
      </c>
      <c r="AN195" s="202">
        <v>0</v>
      </c>
      <c r="AO195" s="62">
        <v>0</v>
      </c>
      <c r="AP195" s="62">
        <v>0</v>
      </c>
    </row>
    <row r="196" spans="1:42" ht="15.95" hidden="1" customHeight="1" outlineLevel="1" thickBot="1" x14ac:dyDescent="0.3">
      <c r="A196" s="696"/>
      <c r="B196" s="698"/>
      <c r="C196" s="609"/>
      <c r="D196" s="611"/>
      <c r="E196" s="615"/>
      <c r="F196" s="618"/>
      <c r="G196" s="18" t="s">
        <v>18</v>
      </c>
      <c r="H196" s="21"/>
      <c r="I196" s="19">
        <v>50</v>
      </c>
      <c r="J196" s="20"/>
      <c r="K196" s="44"/>
      <c r="L196" s="497">
        <v>0</v>
      </c>
      <c r="M196" s="497">
        <v>0</v>
      </c>
      <c r="N196" s="497">
        <v>0</v>
      </c>
      <c r="O196" s="497">
        <v>40</v>
      </c>
      <c r="P196" s="497">
        <v>0</v>
      </c>
      <c r="Q196" s="18">
        <v>40</v>
      </c>
      <c r="R196" s="18">
        <v>17</v>
      </c>
      <c r="S196" s="18">
        <v>0</v>
      </c>
      <c r="T196" s="18">
        <v>0</v>
      </c>
      <c r="U196" s="18">
        <v>35</v>
      </c>
      <c r="V196" s="18">
        <v>5</v>
      </c>
      <c r="W196" s="18">
        <v>0</v>
      </c>
      <c r="X196" s="18">
        <v>0</v>
      </c>
      <c r="Y196" s="18">
        <v>15</v>
      </c>
      <c r="Z196" s="18">
        <v>12</v>
      </c>
      <c r="AA196" s="18">
        <v>8</v>
      </c>
      <c r="AB196" s="18">
        <v>7</v>
      </c>
      <c r="AC196" s="18">
        <v>6</v>
      </c>
      <c r="AD196" s="18">
        <v>0</v>
      </c>
      <c r="AE196" s="394"/>
      <c r="AF196" s="389"/>
      <c r="AG196" s="18"/>
      <c r="AH196" s="21"/>
      <c r="AI196" s="413"/>
      <c r="AJ196" s="18">
        <v>1</v>
      </c>
      <c r="AK196" s="18">
        <v>0</v>
      </c>
      <c r="AL196" s="18">
        <v>1</v>
      </c>
      <c r="AM196" s="18">
        <v>0</v>
      </c>
      <c r="AN196" s="18">
        <v>0</v>
      </c>
      <c r="AO196" s="18">
        <v>0</v>
      </c>
      <c r="AP196" s="18">
        <v>0</v>
      </c>
    </row>
    <row r="197" spans="1:42" ht="15.95" hidden="1" customHeight="1" outlineLevel="1" thickBot="1" x14ac:dyDescent="0.3">
      <c r="A197" s="696"/>
      <c r="B197" s="698"/>
      <c r="C197" s="673">
        <v>60</v>
      </c>
      <c r="D197" s="610" t="s">
        <v>442</v>
      </c>
      <c r="E197" s="613"/>
      <c r="F197" s="616" t="s">
        <v>233</v>
      </c>
      <c r="G197" s="83" t="s">
        <v>16</v>
      </c>
      <c r="H197" s="87"/>
      <c r="I197" s="329"/>
      <c r="J197" s="89"/>
      <c r="K197" s="88"/>
      <c r="L197" s="503">
        <v>0</v>
      </c>
      <c r="M197" s="503">
        <v>0</v>
      </c>
      <c r="N197" s="503">
        <v>0</v>
      </c>
      <c r="O197" s="503">
        <v>0</v>
      </c>
      <c r="P197" s="503">
        <v>0</v>
      </c>
      <c r="Q197" s="436">
        <v>0</v>
      </c>
      <c r="R197" s="297">
        <v>0</v>
      </c>
      <c r="S197" s="297">
        <v>0</v>
      </c>
      <c r="T197" s="298">
        <v>0</v>
      </c>
      <c r="U197" s="25">
        <v>0</v>
      </c>
      <c r="V197" s="242">
        <v>0</v>
      </c>
      <c r="W197" s="148">
        <v>0</v>
      </c>
      <c r="X197" s="13">
        <v>0</v>
      </c>
      <c r="Y197" s="156">
        <v>0</v>
      </c>
      <c r="Z197" s="13">
        <v>0</v>
      </c>
      <c r="AA197" s="148">
        <v>0</v>
      </c>
      <c r="AB197" s="13">
        <v>0</v>
      </c>
      <c r="AC197" s="148">
        <v>0</v>
      </c>
      <c r="AD197" s="13">
        <v>0</v>
      </c>
      <c r="AE197" s="404">
        <v>0</v>
      </c>
      <c r="AF197" s="405">
        <v>0</v>
      </c>
      <c r="AG197" s="155">
        <v>0</v>
      </c>
      <c r="AH197" s="176">
        <v>0</v>
      </c>
      <c r="AI197" s="427">
        <v>0</v>
      </c>
      <c r="AJ197" s="249">
        <v>0</v>
      </c>
      <c r="AK197" s="200">
        <v>0</v>
      </c>
      <c r="AL197" s="24">
        <v>0</v>
      </c>
      <c r="AM197" s="25">
        <v>0</v>
      </c>
      <c r="AN197" s="23">
        <v>0</v>
      </c>
      <c r="AO197" s="25">
        <v>0</v>
      </c>
      <c r="AP197" s="25">
        <v>0</v>
      </c>
    </row>
    <row r="198" spans="1:42" ht="15.95" hidden="1" customHeight="1" outlineLevel="1" thickBot="1" x14ac:dyDescent="0.3">
      <c r="A198" s="696"/>
      <c r="B198" s="698"/>
      <c r="C198" s="608"/>
      <c r="D198" s="611"/>
      <c r="E198" s="614"/>
      <c r="F198" s="617"/>
      <c r="G198" s="40" t="s">
        <v>17</v>
      </c>
      <c r="H198" s="90"/>
      <c r="I198" s="319"/>
      <c r="J198" s="42"/>
      <c r="K198" s="41"/>
      <c r="L198" s="496">
        <v>0</v>
      </c>
      <c r="M198" s="503">
        <v>0</v>
      </c>
      <c r="N198" s="503">
        <v>0</v>
      </c>
      <c r="O198" s="503">
        <v>29</v>
      </c>
      <c r="P198" s="503">
        <v>0</v>
      </c>
      <c r="Q198" s="436">
        <v>29</v>
      </c>
      <c r="R198" s="297">
        <v>5</v>
      </c>
      <c r="S198" s="297">
        <v>0</v>
      </c>
      <c r="T198" s="291">
        <v>0</v>
      </c>
      <c r="U198" s="62">
        <v>26</v>
      </c>
      <c r="V198" s="243">
        <v>3</v>
      </c>
      <c r="W198" s="73">
        <v>0</v>
      </c>
      <c r="X198" s="72">
        <v>0</v>
      </c>
      <c r="Y198" s="74">
        <v>15</v>
      </c>
      <c r="Z198" s="72">
        <v>0</v>
      </c>
      <c r="AA198" s="73">
        <v>25</v>
      </c>
      <c r="AB198" s="72">
        <v>8</v>
      </c>
      <c r="AC198" s="73">
        <v>7</v>
      </c>
      <c r="AD198" s="72">
        <v>0</v>
      </c>
      <c r="AE198" s="406">
        <v>37</v>
      </c>
      <c r="AF198" s="407">
        <v>16.3</v>
      </c>
      <c r="AG198" s="76">
        <v>10</v>
      </c>
      <c r="AH198" s="177">
        <v>100</v>
      </c>
      <c r="AI198" s="424">
        <v>79.3</v>
      </c>
      <c r="AJ198" s="249">
        <v>0</v>
      </c>
      <c r="AK198" s="367">
        <v>0</v>
      </c>
      <c r="AL198" s="257">
        <v>0</v>
      </c>
      <c r="AM198" s="62">
        <v>0</v>
      </c>
      <c r="AN198" s="202">
        <v>0</v>
      </c>
      <c r="AO198" s="62">
        <v>0</v>
      </c>
      <c r="AP198" s="62">
        <v>0</v>
      </c>
    </row>
    <row r="199" spans="1:42" ht="15.95" hidden="1" customHeight="1" outlineLevel="1" thickBot="1" x14ac:dyDescent="0.3">
      <c r="A199" s="696"/>
      <c r="B199" s="698"/>
      <c r="C199" s="609"/>
      <c r="D199" s="611"/>
      <c r="E199" s="615"/>
      <c r="F199" s="618"/>
      <c r="G199" s="18" t="s">
        <v>18</v>
      </c>
      <c r="H199" s="21"/>
      <c r="I199" s="19"/>
      <c r="J199" s="20"/>
      <c r="K199" s="44"/>
      <c r="L199" s="497">
        <v>0</v>
      </c>
      <c r="M199" s="497">
        <v>0</v>
      </c>
      <c r="N199" s="497">
        <v>0</v>
      </c>
      <c r="O199" s="497">
        <v>29</v>
      </c>
      <c r="P199" s="497">
        <v>0</v>
      </c>
      <c r="Q199" s="18">
        <v>29</v>
      </c>
      <c r="R199" s="18">
        <v>5</v>
      </c>
      <c r="S199" s="18">
        <v>0</v>
      </c>
      <c r="T199" s="18">
        <v>0</v>
      </c>
      <c r="U199" s="18">
        <v>26</v>
      </c>
      <c r="V199" s="18">
        <v>3</v>
      </c>
      <c r="W199" s="18">
        <v>0</v>
      </c>
      <c r="X199" s="18">
        <v>0</v>
      </c>
      <c r="Y199" s="18">
        <v>15</v>
      </c>
      <c r="Z199" s="18">
        <v>0</v>
      </c>
      <c r="AA199" s="18">
        <v>25</v>
      </c>
      <c r="AB199" s="18">
        <v>8</v>
      </c>
      <c r="AC199" s="18">
        <v>7</v>
      </c>
      <c r="AD199" s="18">
        <v>0</v>
      </c>
      <c r="AE199" s="394"/>
      <c r="AF199" s="389"/>
      <c r="AG199" s="18"/>
      <c r="AH199" s="21"/>
      <c r="AI199" s="413"/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</row>
    <row r="200" spans="1:42" ht="15.95" hidden="1" customHeight="1" outlineLevel="1" thickBot="1" x14ac:dyDescent="0.3">
      <c r="A200" s="696"/>
      <c r="B200" s="698"/>
      <c r="C200" s="673">
        <v>61</v>
      </c>
      <c r="D200" s="610" t="s">
        <v>456</v>
      </c>
      <c r="E200" s="613"/>
      <c r="F200" s="616" t="s">
        <v>235</v>
      </c>
      <c r="G200" s="83" t="s">
        <v>16</v>
      </c>
      <c r="H200" s="87"/>
      <c r="I200" s="329"/>
      <c r="J200" s="89">
        <v>10</v>
      </c>
      <c r="K200" s="88"/>
      <c r="L200" s="503">
        <v>0</v>
      </c>
      <c r="M200" s="503">
        <v>0</v>
      </c>
      <c r="N200" s="503">
        <v>0</v>
      </c>
      <c r="O200" s="503">
        <v>0</v>
      </c>
      <c r="P200" s="503">
        <v>0</v>
      </c>
      <c r="Q200" s="436">
        <v>0</v>
      </c>
      <c r="R200" s="297">
        <v>0</v>
      </c>
      <c r="S200" s="297">
        <v>0</v>
      </c>
      <c r="T200" s="298">
        <v>0</v>
      </c>
      <c r="U200" s="25">
        <v>0</v>
      </c>
      <c r="V200" s="242">
        <v>0</v>
      </c>
      <c r="W200" s="148">
        <v>0</v>
      </c>
      <c r="X200" s="13">
        <v>0</v>
      </c>
      <c r="Y200" s="156">
        <v>0</v>
      </c>
      <c r="Z200" s="13">
        <v>0</v>
      </c>
      <c r="AA200" s="148">
        <v>0</v>
      </c>
      <c r="AB200" s="13">
        <v>0</v>
      </c>
      <c r="AC200" s="148">
        <v>0</v>
      </c>
      <c r="AD200" s="13">
        <v>0</v>
      </c>
      <c r="AE200" s="404">
        <v>0</v>
      </c>
      <c r="AF200" s="405">
        <v>0</v>
      </c>
      <c r="AG200" s="155">
        <v>0</v>
      </c>
      <c r="AH200" s="176">
        <v>0</v>
      </c>
      <c r="AI200" s="427">
        <v>0</v>
      </c>
      <c r="AJ200" s="249">
        <v>0</v>
      </c>
      <c r="AK200" s="200">
        <v>0</v>
      </c>
      <c r="AL200" s="24">
        <v>0</v>
      </c>
      <c r="AM200" s="25">
        <v>0</v>
      </c>
      <c r="AN200" s="23">
        <v>0</v>
      </c>
      <c r="AO200" s="25">
        <v>0</v>
      </c>
      <c r="AP200" s="25">
        <v>0</v>
      </c>
    </row>
    <row r="201" spans="1:42" ht="15.95" hidden="1" customHeight="1" outlineLevel="1" thickBot="1" x14ac:dyDescent="0.3">
      <c r="A201" s="696"/>
      <c r="B201" s="698"/>
      <c r="C201" s="608"/>
      <c r="D201" s="611"/>
      <c r="E201" s="614"/>
      <c r="F201" s="617"/>
      <c r="G201" s="40" t="s">
        <v>17</v>
      </c>
      <c r="H201" s="226"/>
      <c r="I201" s="319">
        <v>10</v>
      </c>
      <c r="J201" s="42"/>
      <c r="K201" s="41"/>
      <c r="L201" s="496">
        <v>0</v>
      </c>
      <c r="M201" s="503">
        <v>0</v>
      </c>
      <c r="N201" s="503">
        <v>0</v>
      </c>
      <c r="O201" s="503">
        <v>42</v>
      </c>
      <c r="P201" s="503">
        <v>0</v>
      </c>
      <c r="Q201" s="436">
        <v>42</v>
      </c>
      <c r="R201" s="297">
        <v>21</v>
      </c>
      <c r="S201" s="297">
        <v>0</v>
      </c>
      <c r="T201" s="291">
        <v>0</v>
      </c>
      <c r="U201" s="62">
        <v>35</v>
      </c>
      <c r="V201" s="243">
        <v>7</v>
      </c>
      <c r="W201" s="73">
        <v>0</v>
      </c>
      <c r="X201" s="72">
        <v>0</v>
      </c>
      <c r="Y201" s="74">
        <v>15</v>
      </c>
      <c r="Z201" s="72">
        <v>0</v>
      </c>
      <c r="AA201" s="73">
        <v>41</v>
      </c>
      <c r="AB201" s="72">
        <v>5</v>
      </c>
      <c r="AC201" s="73">
        <v>13</v>
      </c>
      <c r="AD201" s="72">
        <v>0</v>
      </c>
      <c r="AE201" s="406">
        <v>38</v>
      </c>
      <c r="AF201" s="407">
        <v>12</v>
      </c>
      <c r="AG201" s="76">
        <v>20</v>
      </c>
      <c r="AH201" s="177">
        <v>125</v>
      </c>
      <c r="AI201" s="424">
        <v>75</v>
      </c>
      <c r="AJ201" s="249">
        <v>1</v>
      </c>
      <c r="AK201" s="367">
        <v>0</v>
      </c>
      <c r="AL201" s="257">
        <v>0</v>
      </c>
      <c r="AM201" s="62">
        <v>1</v>
      </c>
      <c r="AN201" s="202">
        <v>0</v>
      </c>
      <c r="AO201" s="62">
        <v>0</v>
      </c>
      <c r="AP201" s="62">
        <v>0</v>
      </c>
    </row>
    <row r="202" spans="1:42" ht="15.95" hidden="1" customHeight="1" outlineLevel="1" thickBot="1" x14ac:dyDescent="0.3">
      <c r="A202" s="696"/>
      <c r="B202" s="698"/>
      <c r="C202" s="609"/>
      <c r="D202" s="611"/>
      <c r="E202" s="615"/>
      <c r="F202" s="618"/>
      <c r="G202" s="18" t="s">
        <v>18</v>
      </c>
      <c r="H202" s="21"/>
      <c r="I202" s="19">
        <v>10</v>
      </c>
      <c r="J202" s="20"/>
      <c r="K202" s="44"/>
      <c r="L202" s="497">
        <v>0</v>
      </c>
      <c r="M202" s="497">
        <v>0</v>
      </c>
      <c r="N202" s="497">
        <v>0</v>
      </c>
      <c r="O202" s="497">
        <v>42</v>
      </c>
      <c r="P202" s="497">
        <v>0</v>
      </c>
      <c r="Q202" s="18">
        <v>42</v>
      </c>
      <c r="R202" s="18">
        <v>21</v>
      </c>
      <c r="S202" s="18">
        <v>0</v>
      </c>
      <c r="T202" s="18">
        <v>0</v>
      </c>
      <c r="U202" s="18">
        <v>35</v>
      </c>
      <c r="V202" s="18">
        <v>7</v>
      </c>
      <c r="W202" s="18">
        <v>0</v>
      </c>
      <c r="X202" s="18">
        <v>0</v>
      </c>
      <c r="Y202" s="18">
        <v>15</v>
      </c>
      <c r="Z202" s="18">
        <v>0</v>
      </c>
      <c r="AA202" s="18">
        <v>41</v>
      </c>
      <c r="AB202" s="18">
        <v>5</v>
      </c>
      <c r="AC202" s="18">
        <v>13</v>
      </c>
      <c r="AD202" s="18">
        <v>0</v>
      </c>
      <c r="AE202" s="394"/>
      <c r="AF202" s="389"/>
      <c r="AG202" s="18"/>
      <c r="AH202" s="21"/>
      <c r="AI202" s="413"/>
      <c r="AJ202" s="18">
        <v>1</v>
      </c>
      <c r="AK202" s="18">
        <v>0</v>
      </c>
      <c r="AL202" s="18">
        <v>0</v>
      </c>
      <c r="AM202" s="18">
        <v>1</v>
      </c>
      <c r="AN202" s="18">
        <v>0</v>
      </c>
      <c r="AO202" s="18">
        <v>0</v>
      </c>
      <c r="AP202" s="18">
        <v>0</v>
      </c>
    </row>
    <row r="203" spans="1:42" ht="15.95" customHeight="1" collapsed="1" thickBot="1" x14ac:dyDescent="0.3">
      <c r="A203" s="696"/>
      <c r="B203" s="698"/>
      <c r="C203" s="652" t="s">
        <v>133</v>
      </c>
      <c r="D203" s="653"/>
      <c r="E203" s="634" t="s">
        <v>320</v>
      </c>
      <c r="F203" s="748"/>
      <c r="G203" s="59" t="s">
        <v>16</v>
      </c>
      <c r="H203" s="96"/>
      <c r="I203" s="324">
        <v>19</v>
      </c>
      <c r="J203" s="39"/>
      <c r="K203" s="139"/>
      <c r="L203" s="497">
        <v>0</v>
      </c>
      <c r="M203" s="497">
        <v>18</v>
      </c>
      <c r="N203" s="497">
        <v>0</v>
      </c>
      <c r="O203" s="497">
        <v>21</v>
      </c>
      <c r="P203" s="495">
        <v>0</v>
      </c>
      <c r="Q203" s="436">
        <v>39</v>
      </c>
      <c r="R203" s="440">
        <v>19</v>
      </c>
      <c r="S203" s="440">
        <v>12</v>
      </c>
      <c r="T203" s="440">
        <v>0</v>
      </c>
      <c r="U203" s="231">
        <v>35</v>
      </c>
      <c r="V203" s="231">
        <v>4</v>
      </c>
      <c r="W203" s="231">
        <v>0</v>
      </c>
      <c r="X203" s="231">
        <v>0</v>
      </c>
      <c r="Y203" s="74">
        <v>18</v>
      </c>
      <c r="Z203" s="231">
        <v>17</v>
      </c>
      <c r="AA203" s="231">
        <v>34</v>
      </c>
      <c r="AB203" s="231">
        <v>12</v>
      </c>
      <c r="AC203" s="231">
        <v>17</v>
      </c>
      <c r="AD203" s="231">
        <v>0</v>
      </c>
      <c r="AE203" s="403">
        <v>39.269230769230766</v>
      </c>
      <c r="AF203" s="403">
        <v>13.23076923076923</v>
      </c>
      <c r="AG203" s="37"/>
      <c r="AH203" s="37"/>
      <c r="AI203" s="403">
        <v>8.3538461538461544</v>
      </c>
      <c r="AJ203" s="18">
        <v>0</v>
      </c>
      <c r="AK203" s="231">
        <v>0</v>
      </c>
      <c r="AL203" s="231">
        <v>0</v>
      </c>
      <c r="AM203" s="231">
        <v>0</v>
      </c>
      <c r="AN203" s="231">
        <v>0</v>
      </c>
      <c r="AO203" s="231">
        <v>0</v>
      </c>
      <c r="AP203" s="231">
        <v>0</v>
      </c>
    </row>
    <row r="204" spans="1:42" ht="15.75" customHeight="1" thickBot="1" x14ac:dyDescent="0.3">
      <c r="A204" s="696"/>
      <c r="B204" s="698"/>
      <c r="C204" s="654"/>
      <c r="D204" s="655"/>
      <c r="E204" s="635"/>
      <c r="F204" s="749"/>
      <c r="G204" s="59" t="s">
        <v>17</v>
      </c>
      <c r="H204" s="99"/>
      <c r="I204" s="324">
        <v>250</v>
      </c>
      <c r="J204" s="39"/>
      <c r="K204" s="139"/>
      <c r="L204" s="497">
        <v>0</v>
      </c>
      <c r="M204" s="497">
        <v>0</v>
      </c>
      <c r="N204" s="497">
        <v>0</v>
      </c>
      <c r="O204" s="497">
        <v>324</v>
      </c>
      <c r="P204" s="495">
        <v>0</v>
      </c>
      <c r="Q204" s="436">
        <v>324</v>
      </c>
      <c r="R204" s="440">
        <v>141</v>
      </c>
      <c r="S204" s="440">
        <v>0</v>
      </c>
      <c r="T204" s="440">
        <v>0</v>
      </c>
      <c r="U204" s="231">
        <v>287</v>
      </c>
      <c r="V204" s="231">
        <v>37</v>
      </c>
      <c r="W204" s="231">
        <v>0</v>
      </c>
      <c r="X204" s="231">
        <v>0</v>
      </c>
      <c r="Y204" s="74">
        <v>82</v>
      </c>
      <c r="Z204" s="231">
        <v>26</v>
      </c>
      <c r="AA204" s="231">
        <v>249</v>
      </c>
      <c r="AB204" s="231">
        <v>26</v>
      </c>
      <c r="AC204" s="231">
        <v>54</v>
      </c>
      <c r="AD204" s="231">
        <v>2</v>
      </c>
      <c r="AE204" s="403">
        <v>31.101851851851851</v>
      </c>
      <c r="AF204" s="403">
        <v>13.668209876543211</v>
      </c>
      <c r="AG204" s="37"/>
      <c r="AH204" s="37"/>
      <c r="AI204" s="403">
        <v>75.480555555555554</v>
      </c>
      <c r="AJ204" s="18">
        <v>10</v>
      </c>
      <c r="AK204" s="231">
        <v>0</v>
      </c>
      <c r="AL204" s="231">
        <v>6</v>
      </c>
      <c r="AM204" s="231">
        <v>2</v>
      </c>
      <c r="AN204" s="231">
        <v>0</v>
      </c>
      <c r="AO204" s="231">
        <v>1</v>
      </c>
      <c r="AP204" s="231">
        <v>1</v>
      </c>
    </row>
    <row r="205" spans="1:42" ht="16.5" customHeight="1" thickBot="1" x14ac:dyDescent="0.3">
      <c r="A205" s="697"/>
      <c r="B205" s="700"/>
      <c r="C205" s="656"/>
      <c r="D205" s="657"/>
      <c r="E205" s="636"/>
      <c r="F205" s="750"/>
      <c r="G205" s="163" t="s">
        <v>18</v>
      </c>
      <c r="H205" s="164"/>
      <c r="I205" s="166">
        <v>269</v>
      </c>
      <c r="J205" s="165"/>
      <c r="K205" s="167"/>
      <c r="L205" s="163">
        <v>0</v>
      </c>
      <c r="M205" s="163">
        <v>18</v>
      </c>
      <c r="N205" s="163">
        <v>0</v>
      </c>
      <c r="O205" s="163">
        <v>345</v>
      </c>
      <c r="P205" s="163">
        <v>0</v>
      </c>
      <c r="Q205" s="163">
        <v>363</v>
      </c>
      <c r="R205" s="213">
        <v>160</v>
      </c>
      <c r="S205" s="213">
        <v>12</v>
      </c>
      <c r="T205" s="213">
        <v>0</v>
      </c>
      <c r="U205" s="213">
        <v>322</v>
      </c>
      <c r="V205" s="213">
        <v>41</v>
      </c>
      <c r="W205" s="213">
        <v>0</v>
      </c>
      <c r="X205" s="213">
        <v>0</v>
      </c>
      <c r="Y205" s="213">
        <v>100</v>
      </c>
      <c r="Z205" s="213">
        <v>43</v>
      </c>
      <c r="AA205" s="213">
        <v>283</v>
      </c>
      <c r="AB205" s="213">
        <v>38</v>
      </c>
      <c r="AC205" s="213">
        <v>71</v>
      </c>
      <c r="AD205" s="213">
        <v>2</v>
      </c>
      <c r="AE205" s="165"/>
      <c r="AF205" s="165"/>
      <c r="AG205" s="165"/>
      <c r="AH205" s="166"/>
      <c r="AI205" s="412"/>
      <c r="AJ205" s="213">
        <v>10</v>
      </c>
      <c r="AK205" s="213">
        <v>0</v>
      </c>
      <c r="AL205" s="213">
        <v>6</v>
      </c>
      <c r="AM205" s="213">
        <v>2</v>
      </c>
      <c r="AN205" s="213">
        <v>0</v>
      </c>
      <c r="AO205" s="213">
        <v>1</v>
      </c>
      <c r="AP205" s="213">
        <v>1</v>
      </c>
    </row>
    <row r="206" spans="1:42" ht="15.95" hidden="1" customHeight="1" outlineLevel="1" thickBot="1" x14ac:dyDescent="0.3">
      <c r="A206" s="706">
        <v>6</v>
      </c>
      <c r="B206" s="712" t="s">
        <v>117</v>
      </c>
      <c r="C206" s="607">
        <v>62</v>
      </c>
      <c r="D206" s="693" t="s">
        <v>118</v>
      </c>
      <c r="E206" s="625"/>
      <c r="F206" s="622" t="s">
        <v>189</v>
      </c>
      <c r="G206" s="98" t="s">
        <v>16</v>
      </c>
      <c r="H206" s="132"/>
      <c r="I206" s="318">
        <v>10</v>
      </c>
      <c r="J206" s="117"/>
      <c r="K206" s="121"/>
      <c r="L206" s="503">
        <v>13</v>
      </c>
      <c r="M206" s="503">
        <v>2</v>
      </c>
      <c r="N206" s="503">
        <v>0</v>
      </c>
      <c r="O206" s="503">
        <v>0</v>
      </c>
      <c r="P206" s="503">
        <v>0</v>
      </c>
      <c r="Q206" s="436">
        <v>15</v>
      </c>
      <c r="R206" s="297">
        <v>0</v>
      </c>
      <c r="S206" s="297">
        <v>0</v>
      </c>
      <c r="T206" s="298">
        <v>0</v>
      </c>
      <c r="U206" s="25">
        <v>12</v>
      </c>
      <c r="V206" s="242">
        <v>3</v>
      </c>
      <c r="W206" s="148">
        <v>0</v>
      </c>
      <c r="X206" s="13">
        <v>0</v>
      </c>
      <c r="Y206" s="156">
        <v>1</v>
      </c>
      <c r="Z206" s="13">
        <v>1</v>
      </c>
      <c r="AA206" s="148">
        <v>11</v>
      </c>
      <c r="AB206" s="13">
        <v>0</v>
      </c>
      <c r="AC206" s="148">
        <v>1</v>
      </c>
      <c r="AD206" s="13">
        <v>0</v>
      </c>
      <c r="AE206" s="395">
        <v>40</v>
      </c>
      <c r="AF206" s="385">
        <v>17</v>
      </c>
      <c r="AG206" s="68">
        <v>2</v>
      </c>
      <c r="AH206" s="69">
        <v>16</v>
      </c>
      <c r="AI206" s="423">
        <v>8</v>
      </c>
      <c r="AJ206" s="249">
        <v>0</v>
      </c>
      <c r="AK206" s="200">
        <v>0</v>
      </c>
      <c r="AL206" s="24">
        <v>0</v>
      </c>
      <c r="AM206" s="25">
        <v>0</v>
      </c>
      <c r="AN206" s="23">
        <v>0</v>
      </c>
      <c r="AO206" s="25">
        <v>0</v>
      </c>
      <c r="AP206" s="25">
        <v>0</v>
      </c>
    </row>
    <row r="207" spans="1:42" ht="15.95" hidden="1" customHeight="1" outlineLevel="1" thickBot="1" x14ac:dyDescent="0.3">
      <c r="A207" s="696"/>
      <c r="B207" s="698"/>
      <c r="C207" s="608"/>
      <c r="D207" s="611"/>
      <c r="E207" s="626"/>
      <c r="F207" s="623"/>
      <c r="G207" s="40" t="s">
        <v>17</v>
      </c>
      <c r="H207" s="90"/>
      <c r="I207" s="319">
        <v>40</v>
      </c>
      <c r="J207" s="42"/>
      <c r="K207" s="41"/>
      <c r="L207" s="496">
        <v>25</v>
      </c>
      <c r="M207" s="496">
        <v>0</v>
      </c>
      <c r="N207" s="496">
        <v>0</v>
      </c>
      <c r="O207" s="496">
        <v>0</v>
      </c>
      <c r="P207" s="496">
        <v>0</v>
      </c>
      <c r="Q207" s="436">
        <v>25</v>
      </c>
      <c r="R207" s="288">
        <v>0</v>
      </c>
      <c r="S207" s="288">
        <v>0</v>
      </c>
      <c r="T207" s="291">
        <v>0</v>
      </c>
      <c r="U207" s="62">
        <v>22</v>
      </c>
      <c r="V207" s="243">
        <v>3</v>
      </c>
      <c r="W207" s="73">
        <v>0</v>
      </c>
      <c r="X207" s="72">
        <v>0</v>
      </c>
      <c r="Y207" s="74">
        <v>2</v>
      </c>
      <c r="Z207" s="72">
        <v>3</v>
      </c>
      <c r="AA207" s="73">
        <v>20</v>
      </c>
      <c r="AB207" s="72">
        <v>1</v>
      </c>
      <c r="AC207" s="73">
        <v>2</v>
      </c>
      <c r="AD207" s="72">
        <v>0</v>
      </c>
      <c r="AE207" s="396">
        <v>41</v>
      </c>
      <c r="AF207" s="397">
        <v>21</v>
      </c>
      <c r="AG207" s="75">
        <v>5</v>
      </c>
      <c r="AH207" s="76">
        <v>150</v>
      </c>
      <c r="AI207" s="424">
        <v>69</v>
      </c>
      <c r="AJ207" s="249">
        <v>0</v>
      </c>
      <c r="AK207" s="367">
        <v>0</v>
      </c>
      <c r="AL207" s="257">
        <v>0</v>
      </c>
      <c r="AM207" s="62">
        <v>0</v>
      </c>
      <c r="AN207" s="202">
        <v>0</v>
      </c>
      <c r="AO207" s="62">
        <v>0</v>
      </c>
      <c r="AP207" s="62">
        <v>0</v>
      </c>
    </row>
    <row r="208" spans="1:42" ht="18.75" hidden="1" customHeight="1" outlineLevel="1" thickBot="1" x14ac:dyDescent="0.3">
      <c r="A208" s="696"/>
      <c r="B208" s="698"/>
      <c r="C208" s="609"/>
      <c r="D208" s="612"/>
      <c r="E208" s="627"/>
      <c r="F208" s="624"/>
      <c r="G208" s="18" t="s">
        <v>18</v>
      </c>
      <c r="H208" s="21"/>
      <c r="I208" s="19">
        <v>50</v>
      </c>
      <c r="J208" s="20"/>
      <c r="K208" s="44"/>
      <c r="L208" s="497">
        <v>38</v>
      </c>
      <c r="M208" s="497">
        <v>2</v>
      </c>
      <c r="N208" s="497">
        <v>0</v>
      </c>
      <c r="O208" s="497">
        <v>0</v>
      </c>
      <c r="P208" s="497">
        <v>0</v>
      </c>
      <c r="Q208" s="18">
        <v>40</v>
      </c>
      <c r="R208" s="18">
        <v>0</v>
      </c>
      <c r="S208" s="18">
        <v>0</v>
      </c>
      <c r="T208" s="18">
        <v>0</v>
      </c>
      <c r="U208" s="18">
        <v>34</v>
      </c>
      <c r="V208" s="18">
        <v>6</v>
      </c>
      <c r="W208" s="18">
        <v>0</v>
      </c>
      <c r="X208" s="18">
        <v>0</v>
      </c>
      <c r="Y208" s="18">
        <v>3</v>
      </c>
      <c r="Z208" s="18">
        <v>4</v>
      </c>
      <c r="AA208" s="18">
        <v>31</v>
      </c>
      <c r="AB208" s="18">
        <v>1</v>
      </c>
      <c r="AC208" s="18">
        <v>3</v>
      </c>
      <c r="AD208" s="18">
        <v>0</v>
      </c>
      <c r="AE208" s="394"/>
      <c r="AF208" s="389"/>
      <c r="AG208" s="18"/>
      <c r="AH208" s="21"/>
      <c r="AI208" s="413"/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</row>
    <row r="209" spans="1:42" ht="18" hidden="1" customHeight="1" outlineLevel="1" thickBot="1" x14ac:dyDescent="0.3">
      <c r="A209" s="696"/>
      <c r="B209" s="698"/>
      <c r="C209" s="607">
        <v>63</v>
      </c>
      <c r="D209" s="619" t="s">
        <v>202</v>
      </c>
      <c r="E209" s="625"/>
      <c r="F209" s="616" t="s">
        <v>233</v>
      </c>
      <c r="G209" s="83" t="s">
        <v>16</v>
      </c>
      <c r="H209" s="87"/>
      <c r="I209" s="329"/>
      <c r="J209" s="89"/>
      <c r="K209" s="88"/>
      <c r="L209" s="503">
        <v>0</v>
      </c>
      <c r="M209" s="503">
        <v>0</v>
      </c>
      <c r="N209" s="503">
        <v>0</v>
      </c>
      <c r="O209" s="503">
        <v>0</v>
      </c>
      <c r="P209" s="503">
        <v>0</v>
      </c>
      <c r="Q209" s="436">
        <v>0</v>
      </c>
      <c r="R209" s="297">
        <v>0</v>
      </c>
      <c r="S209" s="297">
        <v>0</v>
      </c>
      <c r="T209" s="298">
        <v>0</v>
      </c>
      <c r="U209" s="25">
        <v>0</v>
      </c>
      <c r="V209" s="242">
        <v>0</v>
      </c>
      <c r="W209" s="148">
        <v>0</v>
      </c>
      <c r="X209" s="13">
        <v>0</v>
      </c>
      <c r="Y209" s="156">
        <v>0</v>
      </c>
      <c r="Z209" s="13">
        <v>0</v>
      </c>
      <c r="AA209" s="148">
        <v>0</v>
      </c>
      <c r="AB209" s="13">
        <v>0</v>
      </c>
      <c r="AC209" s="148">
        <v>0</v>
      </c>
      <c r="AD209" s="13">
        <v>0</v>
      </c>
      <c r="AE209" s="395">
        <v>0</v>
      </c>
      <c r="AF209" s="385">
        <v>0</v>
      </c>
      <c r="AG209" s="68">
        <v>0</v>
      </c>
      <c r="AH209" s="69">
        <v>0</v>
      </c>
      <c r="AI209" s="423">
        <v>0</v>
      </c>
      <c r="AJ209" s="249">
        <v>0</v>
      </c>
      <c r="AK209" s="200">
        <v>0</v>
      </c>
      <c r="AL209" s="24">
        <v>0</v>
      </c>
      <c r="AM209" s="25">
        <v>0</v>
      </c>
      <c r="AN209" s="23">
        <v>0</v>
      </c>
      <c r="AO209" s="25">
        <v>0</v>
      </c>
      <c r="AP209" s="25">
        <v>0</v>
      </c>
    </row>
    <row r="210" spans="1:42" ht="18.75" hidden="1" customHeight="1" outlineLevel="1" thickBot="1" x14ac:dyDescent="0.3">
      <c r="A210" s="696"/>
      <c r="B210" s="698"/>
      <c r="C210" s="608"/>
      <c r="D210" s="704"/>
      <c r="E210" s="626"/>
      <c r="F210" s="617"/>
      <c r="G210" s="40" t="s">
        <v>17</v>
      </c>
      <c r="H210" s="90"/>
      <c r="I210" s="319"/>
      <c r="J210" s="42"/>
      <c r="K210" s="41"/>
      <c r="L210" s="496">
        <v>1</v>
      </c>
      <c r="M210" s="496">
        <v>0</v>
      </c>
      <c r="N210" s="496">
        <v>0</v>
      </c>
      <c r="O210" s="496">
        <v>0</v>
      </c>
      <c r="P210" s="496">
        <v>0</v>
      </c>
      <c r="Q210" s="436">
        <v>1</v>
      </c>
      <c r="R210" s="288">
        <v>0</v>
      </c>
      <c r="S210" s="288">
        <v>0</v>
      </c>
      <c r="T210" s="291">
        <v>1</v>
      </c>
      <c r="U210" s="62"/>
      <c r="V210" s="243">
        <v>1</v>
      </c>
      <c r="W210" s="73">
        <v>0</v>
      </c>
      <c r="X210" s="72">
        <v>0</v>
      </c>
      <c r="Y210" s="74">
        <v>0</v>
      </c>
      <c r="Z210" s="72">
        <v>0</v>
      </c>
      <c r="AA210" s="73">
        <v>0</v>
      </c>
      <c r="AB210" s="72">
        <v>0</v>
      </c>
      <c r="AC210" s="73">
        <v>0</v>
      </c>
      <c r="AD210" s="72">
        <v>0</v>
      </c>
      <c r="AE210" s="396">
        <v>61</v>
      </c>
      <c r="AF210" s="397">
        <v>10</v>
      </c>
      <c r="AG210" s="75">
        <v>55</v>
      </c>
      <c r="AH210" s="76">
        <v>55</v>
      </c>
      <c r="AI210" s="424">
        <v>55</v>
      </c>
      <c r="AJ210" s="249">
        <v>0</v>
      </c>
      <c r="AK210" s="367">
        <v>0</v>
      </c>
      <c r="AL210" s="257">
        <v>0</v>
      </c>
      <c r="AM210" s="62">
        <v>0</v>
      </c>
      <c r="AN210" s="202">
        <v>0</v>
      </c>
      <c r="AO210" s="62">
        <v>0</v>
      </c>
      <c r="AP210" s="62">
        <v>0</v>
      </c>
    </row>
    <row r="211" spans="1:42" ht="18.75" hidden="1" customHeight="1" outlineLevel="1" thickBot="1" x14ac:dyDescent="0.3">
      <c r="A211" s="696"/>
      <c r="B211" s="698"/>
      <c r="C211" s="609"/>
      <c r="D211" s="705"/>
      <c r="E211" s="627"/>
      <c r="F211" s="618"/>
      <c r="G211" s="18" t="s">
        <v>18</v>
      </c>
      <c r="H211" s="21"/>
      <c r="I211" s="19"/>
      <c r="J211" s="20"/>
      <c r="K211" s="44"/>
      <c r="L211" s="497">
        <v>1</v>
      </c>
      <c r="M211" s="497">
        <v>0</v>
      </c>
      <c r="N211" s="497">
        <v>0</v>
      </c>
      <c r="O211" s="497">
        <v>0</v>
      </c>
      <c r="P211" s="497">
        <v>0</v>
      </c>
      <c r="Q211" s="18">
        <v>1</v>
      </c>
      <c r="R211" s="18"/>
      <c r="S211" s="18">
        <v>0</v>
      </c>
      <c r="T211" s="18">
        <v>1</v>
      </c>
      <c r="U211" s="18">
        <v>0</v>
      </c>
      <c r="V211" s="18">
        <v>1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394"/>
      <c r="AF211" s="389"/>
      <c r="AG211" s="18"/>
      <c r="AH211" s="21"/>
      <c r="AI211" s="413"/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</row>
    <row r="212" spans="1:42" ht="15.95" customHeight="1" collapsed="1" thickBot="1" x14ac:dyDescent="0.3">
      <c r="A212" s="696"/>
      <c r="B212" s="699"/>
      <c r="C212" s="652" t="s">
        <v>203</v>
      </c>
      <c r="D212" s="653"/>
      <c r="E212" s="634" t="s">
        <v>320</v>
      </c>
      <c r="F212" s="748"/>
      <c r="G212" s="64" t="s">
        <v>16</v>
      </c>
      <c r="H212" s="97"/>
      <c r="I212" s="324">
        <v>10</v>
      </c>
      <c r="J212" s="39"/>
      <c r="K212" s="139"/>
      <c r="L212" s="497">
        <v>13</v>
      </c>
      <c r="M212" s="497">
        <v>2</v>
      </c>
      <c r="N212" s="497">
        <v>0</v>
      </c>
      <c r="O212" s="497">
        <v>0</v>
      </c>
      <c r="P212" s="495">
        <v>0</v>
      </c>
      <c r="Q212" s="436">
        <v>15</v>
      </c>
      <c r="R212" s="360">
        <v>0</v>
      </c>
      <c r="S212" s="360">
        <v>0</v>
      </c>
      <c r="T212" s="360">
        <v>0</v>
      </c>
      <c r="U212" s="536">
        <v>12</v>
      </c>
      <c r="V212" s="536">
        <v>3</v>
      </c>
      <c r="W212" s="536">
        <v>0</v>
      </c>
      <c r="X212" s="536">
        <v>0</v>
      </c>
      <c r="Y212" s="74">
        <v>1</v>
      </c>
      <c r="Z212" s="536">
        <v>1</v>
      </c>
      <c r="AA212" s="536">
        <v>11</v>
      </c>
      <c r="AB212" s="536">
        <v>0</v>
      </c>
      <c r="AC212" s="536">
        <v>1</v>
      </c>
      <c r="AD212" s="536">
        <v>0</v>
      </c>
      <c r="AE212" s="403">
        <v>40</v>
      </c>
      <c r="AF212" s="403">
        <v>17</v>
      </c>
      <c r="AG212" s="232"/>
      <c r="AH212" s="232"/>
      <c r="AI212" s="413">
        <v>8</v>
      </c>
      <c r="AJ212" s="18"/>
      <c r="AK212" s="536"/>
      <c r="AL212" s="536"/>
      <c r="AM212" s="536"/>
      <c r="AN212" s="536"/>
      <c r="AO212" s="536"/>
      <c r="AP212" s="545"/>
    </row>
    <row r="213" spans="1:42" ht="15.75" customHeight="1" thickBot="1" x14ac:dyDescent="0.3">
      <c r="A213" s="696"/>
      <c r="B213" s="699"/>
      <c r="C213" s="654"/>
      <c r="D213" s="655"/>
      <c r="E213" s="635"/>
      <c r="F213" s="749"/>
      <c r="G213" s="56" t="s">
        <v>17</v>
      </c>
      <c r="H213" s="34"/>
      <c r="I213" s="324">
        <v>40</v>
      </c>
      <c r="J213" s="39"/>
      <c r="K213" s="139"/>
      <c r="L213" s="497">
        <v>26</v>
      </c>
      <c r="M213" s="497">
        <v>0</v>
      </c>
      <c r="N213" s="497">
        <v>0</v>
      </c>
      <c r="O213" s="497">
        <v>0</v>
      </c>
      <c r="P213" s="495">
        <v>0</v>
      </c>
      <c r="Q213" s="436">
        <v>26</v>
      </c>
      <c r="R213" s="360">
        <v>0</v>
      </c>
      <c r="S213" s="360">
        <v>0</v>
      </c>
      <c r="T213" s="360">
        <v>1</v>
      </c>
      <c r="U213" s="536">
        <v>22</v>
      </c>
      <c r="V213" s="536">
        <v>4</v>
      </c>
      <c r="W213" s="536">
        <v>0</v>
      </c>
      <c r="X213" s="536">
        <v>0</v>
      </c>
      <c r="Y213" s="74">
        <v>2</v>
      </c>
      <c r="Z213" s="536">
        <v>3</v>
      </c>
      <c r="AA213" s="536">
        <v>20</v>
      </c>
      <c r="AB213" s="536">
        <v>1</v>
      </c>
      <c r="AC213" s="536">
        <v>2</v>
      </c>
      <c r="AD213" s="536">
        <v>0</v>
      </c>
      <c r="AE213" s="403">
        <v>41.769230769230766</v>
      </c>
      <c r="AF213" s="403">
        <v>20.576923076923077</v>
      </c>
      <c r="AG213" s="232"/>
      <c r="AH213" s="232"/>
      <c r="AI213" s="413">
        <v>68.461538461538467</v>
      </c>
      <c r="AJ213" s="18"/>
      <c r="AK213" s="536"/>
      <c r="AL213" s="536"/>
      <c r="AM213" s="536"/>
      <c r="AN213" s="536"/>
      <c r="AO213" s="536"/>
      <c r="AP213" s="545"/>
    </row>
    <row r="214" spans="1:42" ht="15.95" customHeight="1" thickBot="1" x14ac:dyDescent="0.3">
      <c r="A214" s="697"/>
      <c r="B214" s="719"/>
      <c r="C214" s="656"/>
      <c r="D214" s="657"/>
      <c r="E214" s="636"/>
      <c r="F214" s="750"/>
      <c r="G214" s="163" t="s">
        <v>18</v>
      </c>
      <c r="H214" s="164"/>
      <c r="I214" s="166">
        <v>50</v>
      </c>
      <c r="J214" s="165"/>
      <c r="K214" s="167"/>
      <c r="L214" s="163">
        <v>39</v>
      </c>
      <c r="M214" s="163">
        <v>2</v>
      </c>
      <c r="N214" s="163">
        <v>0</v>
      </c>
      <c r="O214" s="163">
        <v>0</v>
      </c>
      <c r="P214" s="163">
        <v>0</v>
      </c>
      <c r="Q214" s="163">
        <v>41</v>
      </c>
      <c r="R214" s="213">
        <v>0</v>
      </c>
      <c r="S214" s="213">
        <v>0</v>
      </c>
      <c r="T214" s="213">
        <v>1</v>
      </c>
      <c r="U214" s="213">
        <v>34</v>
      </c>
      <c r="V214" s="213">
        <v>7</v>
      </c>
      <c r="W214" s="213">
        <v>0</v>
      </c>
      <c r="X214" s="213">
        <v>0</v>
      </c>
      <c r="Y214" s="213">
        <v>3</v>
      </c>
      <c r="Z214" s="213">
        <v>4</v>
      </c>
      <c r="AA214" s="213">
        <v>31</v>
      </c>
      <c r="AB214" s="213">
        <v>1</v>
      </c>
      <c r="AC214" s="213">
        <v>3</v>
      </c>
      <c r="AD214" s="213">
        <v>0</v>
      </c>
      <c r="AE214" s="165"/>
      <c r="AF214" s="165"/>
      <c r="AG214" s="165"/>
      <c r="AH214" s="166"/>
      <c r="AI214" s="412"/>
      <c r="AJ214" s="213">
        <v>0</v>
      </c>
      <c r="AK214" s="213">
        <v>0</v>
      </c>
      <c r="AL214" s="213">
        <v>0</v>
      </c>
      <c r="AM214" s="213">
        <v>0</v>
      </c>
      <c r="AN214" s="213">
        <v>0</v>
      </c>
      <c r="AO214" s="213">
        <v>0</v>
      </c>
      <c r="AP214" s="213">
        <v>0</v>
      </c>
    </row>
    <row r="215" spans="1:42" ht="15.95" hidden="1" customHeight="1" outlineLevel="1" thickBot="1" x14ac:dyDescent="0.3">
      <c r="A215" s="706">
        <v>7</v>
      </c>
      <c r="B215" s="712" t="s">
        <v>67</v>
      </c>
      <c r="C215" s="607">
        <v>64</v>
      </c>
      <c r="D215" s="693" t="s">
        <v>68</v>
      </c>
      <c r="E215" s="643"/>
      <c r="F215" s="622" t="s">
        <v>189</v>
      </c>
      <c r="G215" s="83" t="s">
        <v>16</v>
      </c>
      <c r="H215" s="87"/>
      <c r="I215" s="329">
        <v>15</v>
      </c>
      <c r="J215" s="89">
        <v>15</v>
      </c>
      <c r="K215" s="88"/>
      <c r="L215" s="503">
        <v>0</v>
      </c>
      <c r="M215" s="503">
        <v>0</v>
      </c>
      <c r="N215" s="503">
        <v>0</v>
      </c>
      <c r="O215" s="503">
        <v>15</v>
      </c>
      <c r="P215" s="503">
        <v>0</v>
      </c>
      <c r="Q215" s="436">
        <v>15</v>
      </c>
      <c r="R215" s="297">
        <v>15</v>
      </c>
      <c r="S215" s="297">
        <v>0</v>
      </c>
      <c r="T215" s="298">
        <v>0</v>
      </c>
      <c r="U215" s="25">
        <v>13</v>
      </c>
      <c r="V215" s="242">
        <v>2</v>
      </c>
      <c r="W215" s="148">
        <v>0</v>
      </c>
      <c r="X215" s="13">
        <v>0</v>
      </c>
      <c r="Y215" s="156">
        <v>0</v>
      </c>
      <c r="Z215" s="13">
        <v>2</v>
      </c>
      <c r="AA215" s="148">
        <v>9</v>
      </c>
      <c r="AB215" s="13">
        <v>0</v>
      </c>
      <c r="AC215" s="148">
        <v>0</v>
      </c>
      <c r="AD215" s="13">
        <v>0</v>
      </c>
      <c r="AE215" s="395">
        <v>42.7</v>
      </c>
      <c r="AF215" s="385">
        <v>16.2</v>
      </c>
      <c r="AG215" s="68">
        <v>6</v>
      </c>
      <c r="AH215" s="69">
        <v>22</v>
      </c>
      <c r="AI215" s="423">
        <v>13.7</v>
      </c>
      <c r="AJ215" s="249">
        <v>0</v>
      </c>
      <c r="AK215" s="260">
        <v>0</v>
      </c>
      <c r="AL215" s="24">
        <v>0</v>
      </c>
      <c r="AM215" s="255">
        <v>0</v>
      </c>
      <c r="AN215" s="23">
        <v>0</v>
      </c>
      <c r="AO215" s="25">
        <v>0</v>
      </c>
      <c r="AP215" s="25">
        <v>0</v>
      </c>
    </row>
    <row r="216" spans="1:42" ht="15.95" hidden="1" customHeight="1" outlineLevel="1" thickBot="1" x14ac:dyDescent="0.3">
      <c r="A216" s="696"/>
      <c r="B216" s="698"/>
      <c r="C216" s="608"/>
      <c r="D216" s="611"/>
      <c r="E216" s="644"/>
      <c r="F216" s="623"/>
      <c r="G216" s="40" t="s">
        <v>17</v>
      </c>
      <c r="H216" s="90"/>
      <c r="I216" s="319">
        <v>75</v>
      </c>
      <c r="J216" s="42">
        <v>95</v>
      </c>
      <c r="K216" s="41"/>
      <c r="L216" s="496">
        <v>0</v>
      </c>
      <c r="M216" s="503">
        <v>0</v>
      </c>
      <c r="N216" s="503">
        <v>0</v>
      </c>
      <c r="O216" s="503">
        <v>116</v>
      </c>
      <c r="P216" s="503">
        <v>53</v>
      </c>
      <c r="Q216" s="436">
        <v>169</v>
      </c>
      <c r="R216" s="297">
        <v>88</v>
      </c>
      <c r="S216" s="297">
        <v>0</v>
      </c>
      <c r="T216" s="291">
        <v>37</v>
      </c>
      <c r="U216" s="62">
        <v>139</v>
      </c>
      <c r="V216" s="243">
        <v>30</v>
      </c>
      <c r="W216" s="73">
        <v>0</v>
      </c>
      <c r="X216" s="72">
        <v>0</v>
      </c>
      <c r="Y216" s="74">
        <v>0</v>
      </c>
      <c r="Z216" s="72">
        <v>48</v>
      </c>
      <c r="AA216" s="73">
        <v>69</v>
      </c>
      <c r="AB216" s="72">
        <v>20</v>
      </c>
      <c r="AC216" s="73">
        <v>0</v>
      </c>
      <c r="AD216" s="72">
        <v>0</v>
      </c>
      <c r="AE216" s="396">
        <v>42.1</v>
      </c>
      <c r="AF216" s="397">
        <v>18.7</v>
      </c>
      <c r="AG216" s="75">
        <v>25</v>
      </c>
      <c r="AH216" s="76">
        <v>210</v>
      </c>
      <c r="AI216" s="424">
        <v>115.7</v>
      </c>
      <c r="AJ216" s="249">
        <v>0</v>
      </c>
      <c r="AK216" s="367">
        <v>0</v>
      </c>
      <c r="AL216" s="257">
        <v>0</v>
      </c>
      <c r="AM216" s="62">
        <v>0</v>
      </c>
      <c r="AN216" s="202">
        <v>0</v>
      </c>
      <c r="AO216" s="62">
        <v>0</v>
      </c>
      <c r="AP216" s="62">
        <v>0</v>
      </c>
    </row>
    <row r="217" spans="1:42" ht="15.95" hidden="1" customHeight="1" outlineLevel="1" thickBot="1" x14ac:dyDescent="0.3">
      <c r="A217" s="696"/>
      <c r="B217" s="698"/>
      <c r="C217" s="609"/>
      <c r="D217" s="612"/>
      <c r="E217" s="645"/>
      <c r="F217" s="624"/>
      <c r="G217" s="18" t="s">
        <v>18</v>
      </c>
      <c r="H217" s="21"/>
      <c r="I217" s="19"/>
      <c r="J217" s="20"/>
      <c r="K217" s="44"/>
      <c r="L217" s="497">
        <v>0</v>
      </c>
      <c r="M217" s="497">
        <v>0</v>
      </c>
      <c r="N217" s="497">
        <v>0</v>
      </c>
      <c r="O217" s="497">
        <v>131</v>
      </c>
      <c r="P217" s="497">
        <v>53</v>
      </c>
      <c r="Q217" s="18">
        <v>184</v>
      </c>
      <c r="R217" s="18">
        <v>103</v>
      </c>
      <c r="S217" s="18">
        <v>0</v>
      </c>
      <c r="T217" s="18">
        <v>37</v>
      </c>
      <c r="U217" s="18">
        <v>152</v>
      </c>
      <c r="V217" s="18">
        <v>32</v>
      </c>
      <c r="W217" s="18">
        <v>0</v>
      </c>
      <c r="X217" s="18">
        <v>0</v>
      </c>
      <c r="Y217" s="18">
        <v>0</v>
      </c>
      <c r="Z217" s="18">
        <v>50</v>
      </c>
      <c r="AA217" s="18">
        <v>78</v>
      </c>
      <c r="AB217" s="18">
        <v>20</v>
      </c>
      <c r="AC217" s="18">
        <v>0</v>
      </c>
      <c r="AD217" s="18">
        <v>0</v>
      </c>
      <c r="AE217" s="394"/>
      <c r="AF217" s="389"/>
      <c r="AG217" s="18"/>
      <c r="AH217" s="21"/>
      <c r="AI217" s="413"/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</row>
    <row r="218" spans="1:42" ht="15.95" hidden="1" customHeight="1" outlineLevel="1" thickBot="1" x14ac:dyDescent="0.3">
      <c r="A218" s="696"/>
      <c r="B218" s="698"/>
      <c r="C218" s="607">
        <v>65</v>
      </c>
      <c r="D218" s="610" t="s">
        <v>396</v>
      </c>
      <c r="E218" s="643"/>
      <c r="F218" s="622" t="s">
        <v>191</v>
      </c>
      <c r="G218" s="83" t="s">
        <v>16</v>
      </c>
      <c r="H218" s="87"/>
      <c r="I218" s="329">
        <v>20</v>
      </c>
      <c r="J218" s="89"/>
      <c r="K218" s="88"/>
      <c r="L218" s="503">
        <v>0</v>
      </c>
      <c r="M218" s="503">
        <v>0</v>
      </c>
      <c r="N218" s="503">
        <v>0</v>
      </c>
      <c r="O218" s="503">
        <v>19</v>
      </c>
      <c r="P218" s="503">
        <v>0</v>
      </c>
      <c r="Q218" s="436">
        <v>19</v>
      </c>
      <c r="R218" s="297">
        <v>19</v>
      </c>
      <c r="S218" s="297">
        <v>0</v>
      </c>
      <c r="T218" s="298">
        <v>0</v>
      </c>
      <c r="U218" s="25">
        <v>12</v>
      </c>
      <c r="V218" s="242">
        <v>7</v>
      </c>
      <c r="W218" s="148">
        <v>0</v>
      </c>
      <c r="X218" s="13">
        <v>0</v>
      </c>
      <c r="Y218" s="156">
        <v>19</v>
      </c>
      <c r="Z218" s="13">
        <v>1</v>
      </c>
      <c r="AA218" s="148">
        <v>19</v>
      </c>
      <c r="AB218" s="13">
        <v>5</v>
      </c>
      <c r="AC218" s="148">
        <v>18</v>
      </c>
      <c r="AD218" s="13">
        <v>1</v>
      </c>
      <c r="AE218" s="395">
        <v>42</v>
      </c>
      <c r="AF218" s="385">
        <v>22</v>
      </c>
      <c r="AG218" s="68">
        <v>10</v>
      </c>
      <c r="AH218" s="69">
        <v>18</v>
      </c>
      <c r="AI218" s="423">
        <v>14.4</v>
      </c>
      <c r="AJ218" s="249">
        <v>0</v>
      </c>
      <c r="AK218" s="200">
        <v>0</v>
      </c>
      <c r="AL218" s="24">
        <v>0</v>
      </c>
      <c r="AM218" s="25">
        <v>0</v>
      </c>
      <c r="AN218" s="23">
        <v>0</v>
      </c>
      <c r="AO218" s="25">
        <v>0</v>
      </c>
      <c r="AP218" s="25">
        <v>0</v>
      </c>
    </row>
    <row r="219" spans="1:42" ht="15.95" hidden="1" customHeight="1" outlineLevel="1" thickBot="1" x14ac:dyDescent="0.3">
      <c r="A219" s="696"/>
      <c r="B219" s="698"/>
      <c r="C219" s="608"/>
      <c r="D219" s="611"/>
      <c r="E219" s="644"/>
      <c r="F219" s="623"/>
      <c r="G219" s="40" t="s">
        <v>17</v>
      </c>
      <c r="H219" s="90"/>
      <c r="I219" s="319">
        <v>45</v>
      </c>
      <c r="J219" s="42">
        <v>45</v>
      </c>
      <c r="K219" s="41"/>
      <c r="L219" s="496">
        <v>0</v>
      </c>
      <c r="M219" s="503">
        <v>0</v>
      </c>
      <c r="N219" s="503">
        <v>0</v>
      </c>
      <c r="O219" s="503">
        <v>75</v>
      </c>
      <c r="P219" s="503">
        <v>0</v>
      </c>
      <c r="Q219" s="436">
        <v>75</v>
      </c>
      <c r="R219" s="297">
        <v>56</v>
      </c>
      <c r="S219" s="297">
        <v>0</v>
      </c>
      <c r="T219" s="291">
        <v>4</v>
      </c>
      <c r="U219" s="62">
        <v>52</v>
      </c>
      <c r="V219" s="243">
        <v>23</v>
      </c>
      <c r="W219" s="73">
        <v>0</v>
      </c>
      <c r="X219" s="72">
        <v>0</v>
      </c>
      <c r="Y219" s="74">
        <v>75</v>
      </c>
      <c r="Z219" s="72">
        <v>3</v>
      </c>
      <c r="AA219" s="73">
        <v>75</v>
      </c>
      <c r="AB219" s="72">
        <v>49</v>
      </c>
      <c r="AC219" s="73">
        <v>75</v>
      </c>
      <c r="AD219" s="72">
        <v>0</v>
      </c>
      <c r="AE219" s="396">
        <v>43</v>
      </c>
      <c r="AF219" s="397">
        <v>23</v>
      </c>
      <c r="AG219" s="75">
        <v>60</v>
      </c>
      <c r="AH219" s="76">
        <v>225</v>
      </c>
      <c r="AI219" s="424">
        <v>112</v>
      </c>
      <c r="AJ219" s="249">
        <v>1</v>
      </c>
      <c r="AK219" s="367">
        <v>0</v>
      </c>
      <c r="AL219" s="257">
        <v>0</v>
      </c>
      <c r="AM219" s="62">
        <v>0</v>
      </c>
      <c r="AN219" s="202">
        <v>1</v>
      </c>
      <c r="AO219" s="62">
        <v>0</v>
      </c>
      <c r="AP219" s="62">
        <v>1</v>
      </c>
    </row>
    <row r="220" spans="1:42" ht="15.95" hidden="1" customHeight="1" outlineLevel="1" thickBot="1" x14ac:dyDescent="0.3">
      <c r="A220" s="696"/>
      <c r="B220" s="698"/>
      <c r="C220" s="609"/>
      <c r="D220" s="612"/>
      <c r="E220" s="645"/>
      <c r="F220" s="624"/>
      <c r="G220" s="18" t="s">
        <v>18</v>
      </c>
      <c r="H220" s="21"/>
      <c r="I220" s="19">
        <v>45</v>
      </c>
      <c r="J220" s="20"/>
      <c r="K220" s="44"/>
      <c r="L220" s="497">
        <v>0</v>
      </c>
      <c r="M220" s="497">
        <v>0</v>
      </c>
      <c r="N220" s="497">
        <v>0</v>
      </c>
      <c r="O220" s="497">
        <v>94</v>
      </c>
      <c r="P220" s="497">
        <v>0</v>
      </c>
      <c r="Q220" s="18">
        <v>94</v>
      </c>
      <c r="R220" s="18">
        <v>75</v>
      </c>
      <c r="S220" s="18">
        <v>0</v>
      </c>
      <c r="T220" s="18">
        <v>4</v>
      </c>
      <c r="U220" s="18">
        <v>64</v>
      </c>
      <c r="V220" s="18">
        <v>30</v>
      </c>
      <c r="W220" s="18">
        <v>0</v>
      </c>
      <c r="X220" s="18">
        <v>0</v>
      </c>
      <c r="Y220" s="18">
        <v>94</v>
      </c>
      <c r="Z220" s="18">
        <v>4</v>
      </c>
      <c r="AA220" s="18">
        <v>94</v>
      </c>
      <c r="AB220" s="18">
        <v>54</v>
      </c>
      <c r="AC220" s="18">
        <v>93</v>
      </c>
      <c r="AD220" s="18">
        <v>1</v>
      </c>
      <c r="AE220" s="394"/>
      <c r="AF220" s="389"/>
      <c r="AG220" s="18"/>
      <c r="AH220" s="21"/>
      <c r="AI220" s="413"/>
      <c r="AJ220" s="18">
        <v>1</v>
      </c>
      <c r="AK220" s="18">
        <v>0</v>
      </c>
      <c r="AL220" s="18">
        <v>0</v>
      </c>
      <c r="AM220" s="18">
        <v>0</v>
      </c>
      <c r="AN220" s="18">
        <v>1</v>
      </c>
      <c r="AO220" s="18">
        <v>0</v>
      </c>
      <c r="AP220" s="18">
        <v>1</v>
      </c>
    </row>
    <row r="221" spans="1:42" ht="15.95" hidden="1" customHeight="1" outlineLevel="1" thickBot="1" x14ac:dyDescent="0.3">
      <c r="A221" s="696"/>
      <c r="B221" s="698"/>
      <c r="C221" s="607">
        <v>66</v>
      </c>
      <c r="D221" s="610" t="s">
        <v>397</v>
      </c>
      <c r="E221" s="643"/>
      <c r="F221" s="622" t="s">
        <v>193</v>
      </c>
      <c r="G221" s="83" t="s">
        <v>16</v>
      </c>
      <c r="H221" s="186"/>
      <c r="I221" s="329">
        <v>15</v>
      </c>
      <c r="J221" s="89"/>
      <c r="K221" s="88"/>
      <c r="L221" s="503">
        <v>0</v>
      </c>
      <c r="M221" s="503">
        <v>0</v>
      </c>
      <c r="N221" s="503">
        <v>0</v>
      </c>
      <c r="O221" s="503">
        <v>14</v>
      </c>
      <c r="P221" s="503">
        <v>0</v>
      </c>
      <c r="Q221" s="436">
        <v>14</v>
      </c>
      <c r="R221" s="297">
        <v>12</v>
      </c>
      <c r="S221" s="297">
        <v>0</v>
      </c>
      <c r="T221" s="298">
        <v>0</v>
      </c>
      <c r="U221" s="25">
        <v>13</v>
      </c>
      <c r="V221" s="242">
        <v>1</v>
      </c>
      <c r="W221" s="148">
        <v>0</v>
      </c>
      <c r="X221" s="13">
        <v>0</v>
      </c>
      <c r="Y221" s="156">
        <v>7</v>
      </c>
      <c r="Z221" s="13">
        <v>3</v>
      </c>
      <c r="AA221" s="148">
        <v>11</v>
      </c>
      <c r="AB221" s="13">
        <v>1</v>
      </c>
      <c r="AC221" s="148">
        <v>6</v>
      </c>
      <c r="AD221" s="13">
        <v>0</v>
      </c>
      <c r="AE221" s="404">
        <v>40.5</v>
      </c>
      <c r="AF221" s="405">
        <v>22.4</v>
      </c>
      <c r="AG221" s="155">
        <v>4</v>
      </c>
      <c r="AH221" s="176">
        <v>16</v>
      </c>
      <c r="AI221" s="427">
        <v>9.1</v>
      </c>
      <c r="AJ221" s="249">
        <v>0</v>
      </c>
      <c r="AK221" s="200">
        <v>0</v>
      </c>
      <c r="AL221" s="24">
        <v>0</v>
      </c>
      <c r="AM221" s="25">
        <v>0</v>
      </c>
      <c r="AN221" s="23">
        <v>0</v>
      </c>
      <c r="AO221" s="25">
        <v>0</v>
      </c>
      <c r="AP221" s="25">
        <v>0</v>
      </c>
    </row>
    <row r="222" spans="1:42" ht="15.95" hidden="1" customHeight="1" outlineLevel="1" thickBot="1" x14ac:dyDescent="0.3">
      <c r="A222" s="696"/>
      <c r="B222" s="698"/>
      <c r="C222" s="608"/>
      <c r="D222" s="611"/>
      <c r="E222" s="644"/>
      <c r="F222" s="623"/>
      <c r="G222" s="40" t="s">
        <v>17</v>
      </c>
      <c r="H222" s="187"/>
      <c r="I222" s="319">
        <v>40</v>
      </c>
      <c r="J222" s="42">
        <v>45</v>
      </c>
      <c r="K222" s="41"/>
      <c r="L222" s="496">
        <v>0</v>
      </c>
      <c r="M222" s="503">
        <v>0</v>
      </c>
      <c r="N222" s="503">
        <v>0</v>
      </c>
      <c r="O222" s="503">
        <v>55</v>
      </c>
      <c r="P222" s="503">
        <v>17</v>
      </c>
      <c r="Q222" s="436">
        <v>72</v>
      </c>
      <c r="R222" s="297">
        <v>43</v>
      </c>
      <c r="S222" s="297">
        <v>0</v>
      </c>
      <c r="T222" s="291">
        <v>0</v>
      </c>
      <c r="U222" s="62">
        <v>66</v>
      </c>
      <c r="V222" s="243">
        <v>6</v>
      </c>
      <c r="W222" s="73">
        <v>0</v>
      </c>
      <c r="X222" s="72">
        <v>0</v>
      </c>
      <c r="Y222" s="74">
        <v>29</v>
      </c>
      <c r="Z222" s="72">
        <v>9</v>
      </c>
      <c r="AA222" s="73">
        <v>57</v>
      </c>
      <c r="AB222" s="72">
        <v>4</v>
      </c>
      <c r="AC222" s="73">
        <v>21</v>
      </c>
      <c r="AD222" s="72">
        <v>0</v>
      </c>
      <c r="AE222" s="406">
        <v>40.5</v>
      </c>
      <c r="AF222" s="407">
        <v>20.7</v>
      </c>
      <c r="AG222" s="76">
        <v>20</v>
      </c>
      <c r="AH222" s="177">
        <v>100</v>
      </c>
      <c r="AI222" s="424">
        <v>66</v>
      </c>
      <c r="AJ222" s="249">
        <v>2</v>
      </c>
      <c r="AK222" s="367">
        <v>0</v>
      </c>
      <c r="AL222" s="257">
        <v>0</v>
      </c>
      <c r="AM222" s="62">
        <v>1</v>
      </c>
      <c r="AN222" s="202">
        <v>0</v>
      </c>
      <c r="AO222" s="62">
        <v>1</v>
      </c>
      <c r="AP222" s="62">
        <v>0</v>
      </c>
    </row>
    <row r="223" spans="1:42" ht="18" hidden="1" customHeight="1" outlineLevel="1" thickBot="1" x14ac:dyDescent="0.3">
      <c r="A223" s="696"/>
      <c r="B223" s="698"/>
      <c r="C223" s="609"/>
      <c r="D223" s="612"/>
      <c r="E223" s="645"/>
      <c r="F223" s="624"/>
      <c r="G223" s="18" t="s">
        <v>18</v>
      </c>
      <c r="H223" s="21"/>
      <c r="I223" s="19">
        <v>40</v>
      </c>
      <c r="J223" s="20"/>
      <c r="K223" s="44"/>
      <c r="L223" s="497">
        <v>0</v>
      </c>
      <c r="M223" s="497">
        <v>0</v>
      </c>
      <c r="N223" s="497">
        <v>0</v>
      </c>
      <c r="O223" s="497">
        <v>69</v>
      </c>
      <c r="P223" s="497">
        <v>17</v>
      </c>
      <c r="Q223" s="18">
        <v>86</v>
      </c>
      <c r="R223" s="18">
        <v>55</v>
      </c>
      <c r="S223" s="18">
        <v>0</v>
      </c>
      <c r="T223" s="18">
        <v>0</v>
      </c>
      <c r="U223" s="18">
        <v>79</v>
      </c>
      <c r="V223" s="18">
        <v>7</v>
      </c>
      <c r="W223" s="18">
        <v>0</v>
      </c>
      <c r="X223" s="18">
        <v>0</v>
      </c>
      <c r="Y223" s="18">
        <v>36</v>
      </c>
      <c r="Z223" s="18">
        <v>12</v>
      </c>
      <c r="AA223" s="18">
        <v>68</v>
      </c>
      <c r="AB223" s="18">
        <v>5</v>
      </c>
      <c r="AC223" s="18">
        <v>27</v>
      </c>
      <c r="AD223" s="18">
        <v>0</v>
      </c>
      <c r="AE223" s="394"/>
      <c r="AF223" s="389"/>
      <c r="AG223" s="18"/>
      <c r="AH223" s="21"/>
      <c r="AI223" s="413"/>
      <c r="AJ223" s="18">
        <v>2</v>
      </c>
      <c r="AK223" s="18">
        <v>0</v>
      </c>
      <c r="AL223" s="18">
        <v>0</v>
      </c>
      <c r="AM223" s="18">
        <v>1</v>
      </c>
      <c r="AN223" s="18">
        <v>0</v>
      </c>
      <c r="AO223" s="18">
        <v>1</v>
      </c>
      <c r="AP223" s="18">
        <v>0</v>
      </c>
    </row>
    <row r="224" spans="1:42" ht="15.95" hidden="1" customHeight="1" outlineLevel="1" thickBot="1" x14ac:dyDescent="0.3">
      <c r="A224" s="696"/>
      <c r="B224" s="698"/>
      <c r="C224" s="607">
        <v>67</v>
      </c>
      <c r="D224" s="610" t="s">
        <v>70</v>
      </c>
      <c r="E224" s="643"/>
      <c r="F224" s="622" t="s">
        <v>193</v>
      </c>
      <c r="G224" s="83" t="s">
        <v>16</v>
      </c>
      <c r="H224" s="87"/>
      <c r="I224" s="329"/>
      <c r="J224" s="89"/>
      <c r="K224" s="88"/>
      <c r="L224" s="503">
        <v>0</v>
      </c>
      <c r="M224" s="503">
        <v>0</v>
      </c>
      <c r="N224" s="503">
        <v>0</v>
      </c>
      <c r="O224" s="503">
        <v>0</v>
      </c>
      <c r="P224" s="503">
        <v>0</v>
      </c>
      <c r="Q224" s="436">
        <v>0</v>
      </c>
      <c r="R224" s="297">
        <v>0</v>
      </c>
      <c r="S224" s="297">
        <v>0</v>
      </c>
      <c r="T224" s="298">
        <v>0</v>
      </c>
      <c r="U224" s="25">
        <v>0</v>
      </c>
      <c r="V224" s="242">
        <v>0</v>
      </c>
      <c r="W224" s="148">
        <v>0</v>
      </c>
      <c r="X224" s="13">
        <v>0</v>
      </c>
      <c r="Y224" s="156">
        <v>0</v>
      </c>
      <c r="Z224" s="13">
        <v>0</v>
      </c>
      <c r="AA224" s="148">
        <v>0</v>
      </c>
      <c r="AB224" s="13">
        <v>0</v>
      </c>
      <c r="AC224" s="148">
        <v>0</v>
      </c>
      <c r="AD224" s="13">
        <v>0</v>
      </c>
      <c r="AE224" s="404">
        <v>0</v>
      </c>
      <c r="AF224" s="405">
        <v>0</v>
      </c>
      <c r="AG224" s="155">
        <v>0</v>
      </c>
      <c r="AH224" s="176">
        <v>0</v>
      </c>
      <c r="AI224" s="427">
        <v>0</v>
      </c>
      <c r="AJ224" s="249">
        <v>0</v>
      </c>
      <c r="AK224" s="200">
        <v>0</v>
      </c>
      <c r="AL224" s="24">
        <v>0</v>
      </c>
      <c r="AM224" s="25">
        <v>0</v>
      </c>
      <c r="AN224" s="23">
        <v>0</v>
      </c>
      <c r="AO224" s="25">
        <v>0</v>
      </c>
      <c r="AP224" s="25">
        <v>0</v>
      </c>
    </row>
    <row r="225" spans="1:42" ht="15.95" hidden="1" customHeight="1" outlineLevel="1" thickBot="1" x14ac:dyDescent="0.3">
      <c r="A225" s="696"/>
      <c r="B225" s="698"/>
      <c r="C225" s="608"/>
      <c r="D225" s="611"/>
      <c r="E225" s="644"/>
      <c r="F225" s="623"/>
      <c r="G225" s="40" t="s">
        <v>17</v>
      </c>
      <c r="H225" s="187"/>
      <c r="I225" s="319">
        <v>45</v>
      </c>
      <c r="J225" s="42">
        <v>55</v>
      </c>
      <c r="K225" s="41"/>
      <c r="L225" s="496">
        <v>0</v>
      </c>
      <c r="M225" s="503">
        <v>0</v>
      </c>
      <c r="N225" s="503">
        <v>0</v>
      </c>
      <c r="O225" s="503">
        <v>55</v>
      </c>
      <c r="P225" s="503">
        <v>24</v>
      </c>
      <c r="Q225" s="436">
        <v>79</v>
      </c>
      <c r="R225" s="297">
        <v>51</v>
      </c>
      <c r="S225" s="297">
        <v>0</v>
      </c>
      <c r="T225" s="291">
        <v>3</v>
      </c>
      <c r="U225" s="62">
        <v>65</v>
      </c>
      <c r="V225" s="243">
        <v>14</v>
      </c>
      <c r="W225" s="73">
        <v>0</v>
      </c>
      <c r="X225" s="72">
        <v>0</v>
      </c>
      <c r="Y225" s="74">
        <v>28</v>
      </c>
      <c r="Z225" s="72">
        <v>22</v>
      </c>
      <c r="AA225" s="73">
        <v>75</v>
      </c>
      <c r="AB225" s="72">
        <v>0</v>
      </c>
      <c r="AC225" s="73">
        <v>28</v>
      </c>
      <c r="AD225" s="72">
        <v>0</v>
      </c>
      <c r="AE225" s="406">
        <v>37</v>
      </c>
      <c r="AF225" s="407">
        <v>15.5</v>
      </c>
      <c r="AG225" s="76">
        <v>40</v>
      </c>
      <c r="AH225" s="177">
        <v>170</v>
      </c>
      <c r="AI225" s="424">
        <v>102.4</v>
      </c>
      <c r="AJ225" s="249">
        <v>0</v>
      </c>
      <c r="AK225" s="367">
        <v>0</v>
      </c>
      <c r="AL225" s="257">
        <v>0</v>
      </c>
      <c r="AM225" s="62">
        <v>0</v>
      </c>
      <c r="AN225" s="202">
        <v>0</v>
      </c>
      <c r="AO225" s="62">
        <v>0</v>
      </c>
      <c r="AP225" s="62">
        <v>0</v>
      </c>
    </row>
    <row r="226" spans="1:42" ht="15.95" hidden="1" customHeight="1" outlineLevel="1" thickBot="1" x14ac:dyDescent="0.3">
      <c r="A226" s="696"/>
      <c r="B226" s="698"/>
      <c r="C226" s="609"/>
      <c r="D226" s="612"/>
      <c r="E226" s="645"/>
      <c r="F226" s="624"/>
      <c r="G226" s="18" t="s">
        <v>18</v>
      </c>
      <c r="H226" s="21"/>
      <c r="I226" s="19">
        <v>45</v>
      </c>
      <c r="J226" s="20"/>
      <c r="K226" s="44"/>
      <c r="L226" s="497">
        <v>0</v>
      </c>
      <c r="M226" s="497">
        <v>0</v>
      </c>
      <c r="N226" s="497">
        <v>0</v>
      </c>
      <c r="O226" s="497">
        <v>55</v>
      </c>
      <c r="P226" s="497">
        <v>24</v>
      </c>
      <c r="Q226" s="18">
        <v>79</v>
      </c>
      <c r="R226" s="18">
        <v>51</v>
      </c>
      <c r="S226" s="18">
        <v>0</v>
      </c>
      <c r="T226" s="18">
        <v>3</v>
      </c>
      <c r="U226" s="18">
        <v>65</v>
      </c>
      <c r="V226" s="18">
        <v>14</v>
      </c>
      <c r="W226" s="18">
        <v>0</v>
      </c>
      <c r="X226" s="18">
        <v>0</v>
      </c>
      <c r="Y226" s="18">
        <v>28</v>
      </c>
      <c r="Z226" s="18">
        <v>22</v>
      </c>
      <c r="AA226" s="18">
        <v>75</v>
      </c>
      <c r="AB226" s="18">
        <v>0</v>
      </c>
      <c r="AC226" s="18">
        <v>28</v>
      </c>
      <c r="AD226" s="18">
        <v>0</v>
      </c>
      <c r="AE226" s="394"/>
      <c r="AF226" s="389"/>
      <c r="AG226" s="18"/>
      <c r="AH226" s="21"/>
      <c r="AI226" s="413"/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</row>
    <row r="227" spans="1:42" ht="15.95" hidden="1" customHeight="1" outlineLevel="1" thickBot="1" x14ac:dyDescent="0.3">
      <c r="A227" s="696"/>
      <c r="B227" s="698"/>
      <c r="C227" s="607">
        <v>68</v>
      </c>
      <c r="D227" s="610" t="s">
        <v>71</v>
      </c>
      <c r="E227" s="643"/>
      <c r="F227" s="622" t="s">
        <v>192</v>
      </c>
      <c r="G227" s="83" t="s">
        <v>16</v>
      </c>
      <c r="H227" s="87"/>
      <c r="I227" s="328"/>
      <c r="J227" s="51">
        <v>20</v>
      </c>
      <c r="K227" s="140"/>
      <c r="L227" s="503">
        <v>0</v>
      </c>
      <c r="M227" s="503">
        <v>0</v>
      </c>
      <c r="N227" s="503">
        <v>0</v>
      </c>
      <c r="O227" s="503">
        <v>0</v>
      </c>
      <c r="P227" s="503">
        <v>0</v>
      </c>
      <c r="Q227" s="436">
        <v>0</v>
      </c>
      <c r="R227" s="297">
        <v>0</v>
      </c>
      <c r="S227" s="297">
        <v>0</v>
      </c>
      <c r="T227" s="298">
        <v>0</v>
      </c>
      <c r="U227" s="25">
        <v>0</v>
      </c>
      <c r="V227" s="242">
        <v>0</v>
      </c>
      <c r="W227" s="148">
        <v>0</v>
      </c>
      <c r="X227" s="13">
        <v>0</v>
      </c>
      <c r="Y227" s="156">
        <v>0</v>
      </c>
      <c r="Z227" s="13">
        <v>0</v>
      </c>
      <c r="AA227" s="148">
        <v>0</v>
      </c>
      <c r="AB227" s="13">
        <v>0</v>
      </c>
      <c r="AC227" s="148">
        <v>0</v>
      </c>
      <c r="AD227" s="13">
        <v>0</v>
      </c>
      <c r="AE227" s="404">
        <v>0</v>
      </c>
      <c r="AF227" s="405">
        <v>0</v>
      </c>
      <c r="AG227" s="155">
        <v>0</v>
      </c>
      <c r="AH227" s="176">
        <v>0</v>
      </c>
      <c r="AI227" s="427">
        <v>0</v>
      </c>
      <c r="AJ227" s="249">
        <v>0</v>
      </c>
      <c r="AK227" s="200">
        <v>0</v>
      </c>
      <c r="AL227" s="24">
        <v>0</v>
      </c>
      <c r="AM227" s="25">
        <v>0</v>
      </c>
      <c r="AN227" s="23">
        <v>0</v>
      </c>
      <c r="AO227" s="25">
        <v>0</v>
      </c>
      <c r="AP227" s="25">
        <v>0</v>
      </c>
    </row>
    <row r="228" spans="1:42" ht="15.95" hidden="1" customHeight="1" outlineLevel="1" thickBot="1" x14ac:dyDescent="0.3">
      <c r="A228" s="696"/>
      <c r="B228" s="698"/>
      <c r="C228" s="608"/>
      <c r="D228" s="611"/>
      <c r="E228" s="644"/>
      <c r="F228" s="623"/>
      <c r="G228" s="40" t="s">
        <v>17</v>
      </c>
      <c r="H228" s="90"/>
      <c r="I228" s="323">
        <v>20</v>
      </c>
      <c r="J228" s="50"/>
      <c r="K228" s="138"/>
      <c r="L228" s="496">
        <v>0</v>
      </c>
      <c r="M228" s="503">
        <v>0</v>
      </c>
      <c r="N228" s="503">
        <v>0</v>
      </c>
      <c r="O228" s="503">
        <v>16</v>
      </c>
      <c r="P228" s="503">
        <v>0</v>
      </c>
      <c r="Q228" s="436">
        <v>16</v>
      </c>
      <c r="R228" s="297">
        <v>0</v>
      </c>
      <c r="S228" s="297">
        <v>0</v>
      </c>
      <c r="T228" s="291">
        <v>7</v>
      </c>
      <c r="U228" s="62">
        <v>13</v>
      </c>
      <c r="V228" s="243">
        <v>3</v>
      </c>
      <c r="W228" s="73">
        <v>0</v>
      </c>
      <c r="X228" s="72">
        <v>0</v>
      </c>
      <c r="Y228" s="74">
        <v>5</v>
      </c>
      <c r="Z228" s="72">
        <v>0</v>
      </c>
      <c r="AA228" s="73">
        <v>10</v>
      </c>
      <c r="AB228" s="72">
        <v>16</v>
      </c>
      <c r="AC228" s="73">
        <v>5</v>
      </c>
      <c r="AD228" s="72">
        <v>0</v>
      </c>
      <c r="AE228" s="406">
        <v>38.200000000000003</v>
      </c>
      <c r="AF228" s="407">
        <v>19.100000000000001</v>
      </c>
      <c r="AG228" s="76">
        <v>45</v>
      </c>
      <c r="AH228" s="177">
        <v>120</v>
      </c>
      <c r="AI228" s="424">
        <v>99.4</v>
      </c>
      <c r="AJ228" s="249">
        <v>0</v>
      </c>
      <c r="AK228" s="367">
        <v>0</v>
      </c>
      <c r="AL228" s="257">
        <v>0</v>
      </c>
      <c r="AM228" s="62">
        <v>0</v>
      </c>
      <c r="AN228" s="202">
        <v>0</v>
      </c>
      <c r="AO228" s="62">
        <v>0</v>
      </c>
      <c r="AP228" s="62">
        <v>0</v>
      </c>
    </row>
    <row r="229" spans="1:42" ht="15.95" hidden="1" customHeight="1" outlineLevel="1" thickBot="1" x14ac:dyDescent="0.3">
      <c r="A229" s="696"/>
      <c r="B229" s="698"/>
      <c r="C229" s="609"/>
      <c r="D229" s="612"/>
      <c r="E229" s="645"/>
      <c r="F229" s="624"/>
      <c r="G229" s="18" t="s">
        <v>18</v>
      </c>
      <c r="H229" s="21"/>
      <c r="I229" s="19">
        <v>20</v>
      </c>
      <c r="J229" s="20"/>
      <c r="K229" s="44"/>
      <c r="L229" s="497">
        <v>0</v>
      </c>
      <c r="M229" s="497">
        <v>0</v>
      </c>
      <c r="N229" s="497">
        <v>0</v>
      </c>
      <c r="O229" s="497">
        <v>16</v>
      </c>
      <c r="P229" s="497">
        <v>0</v>
      </c>
      <c r="Q229" s="18">
        <v>16</v>
      </c>
      <c r="R229" s="18">
        <v>0</v>
      </c>
      <c r="S229" s="18">
        <v>0</v>
      </c>
      <c r="T229" s="18">
        <v>7</v>
      </c>
      <c r="U229" s="18">
        <v>13</v>
      </c>
      <c r="V229" s="18">
        <v>3</v>
      </c>
      <c r="W229" s="18">
        <v>0</v>
      </c>
      <c r="X229" s="18">
        <v>0</v>
      </c>
      <c r="Y229" s="18">
        <v>5</v>
      </c>
      <c r="Z229" s="18">
        <v>0</v>
      </c>
      <c r="AA229" s="18">
        <v>10</v>
      </c>
      <c r="AB229" s="18">
        <v>16</v>
      </c>
      <c r="AC229" s="18">
        <v>5</v>
      </c>
      <c r="AD229" s="18">
        <v>0</v>
      </c>
      <c r="AE229" s="394"/>
      <c r="AF229" s="389"/>
      <c r="AG229" s="18"/>
      <c r="AH229" s="21"/>
      <c r="AI229" s="413"/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</row>
    <row r="230" spans="1:42" ht="15.95" hidden="1" customHeight="1" outlineLevel="1" thickBot="1" x14ac:dyDescent="0.3">
      <c r="A230" s="696"/>
      <c r="B230" s="698"/>
      <c r="C230" s="723"/>
      <c r="D230" s="723" t="s">
        <v>173</v>
      </c>
      <c r="E230" s="631"/>
      <c r="F230" s="762"/>
      <c r="G230" s="11" t="s">
        <v>16</v>
      </c>
      <c r="H230" s="27"/>
      <c r="I230" s="331"/>
      <c r="J230" s="193"/>
      <c r="K230" s="140"/>
      <c r="L230" s="503">
        <v>0</v>
      </c>
      <c r="M230" s="503"/>
      <c r="N230" s="503"/>
      <c r="O230" s="503"/>
      <c r="P230" s="503"/>
      <c r="Q230" s="436"/>
      <c r="R230" s="297"/>
      <c r="S230" s="297"/>
      <c r="T230" s="298"/>
      <c r="U230" s="25"/>
      <c r="V230" s="242"/>
      <c r="W230" s="148"/>
      <c r="X230" s="13"/>
      <c r="Y230" s="156"/>
      <c r="Z230" s="13"/>
      <c r="AA230" s="148"/>
      <c r="AB230" s="13"/>
      <c r="AC230" s="148"/>
      <c r="AD230" s="13"/>
      <c r="AE230" s="404"/>
      <c r="AF230" s="405"/>
      <c r="AG230" s="155"/>
      <c r="AH230" s="176"/>
      <c r="AI230" s="427"/>
      <c r="AJ230" s="249"/>
      <c r="AK230" s="200"/>
      <c r="AL230" s="24"/>
      <c r="AM230" s="25"/>
      <c r="AN230" s="23"/>
      <c r="AO230" s="25"/>
      <c r="AP230" s="25"/>
    </row>
    <row r="231" spans="1:42" ht="15.95" hidden="1" customHeight="1" outlineLevel="1" thickBot="1" x14ac:dyDescent="0.3">
      <c r="A231" s="696"/>
      <c r="B231" s="698"/>
      <c r="C231" s="724"/>
      <c r="D231" s="724"/>
      <c r="E231" s="632"/>
      <c r="F231" s="763"/>
      <c r="G231" s="16" t="s">
        <v>17</v>
      </c>
      <c r="H231" s="80"/>
      <c r="I231" s="332">
        <v>10</v>
      </c>
      <c r="J231" s="194">
        <v>10</v>
      </c>
      <c r="K231" s="138"/>
      <c r="L231" s="496">
        <v>0</v>
      </c>
      <c r="M231" s="496"/>
      <c r="N231" s="496"/>
      <c r="O231" s="496"/>
      <c r="P231" s="496"/>
      <c r="Q231" s="436"/>
      <c r="R231" s="288"/>
      <c r="S231" s="288"/>
      <c r="T231" s="291"/>
      <c r="U231" s="62"/>
      <c r="V231" s="243"/>
      <c r="W231" s="73"/>
      <c r="X231" s="72"/>
      <c r="Y231" s="74"/>
      <c r="Z231" s="72"/>
      <c r="AA231" s="73"/>
      <c r="AB231" s="72"/>
      <c r="AC231" s="73"/>
      <c r="AD231" s="72"/>
      <c r="AE231" s="406"/>
      <c r="AF231" s="407"/>
      <c r="AG231" s="76"/>
      <c r="AH231" s="177"/>
      <c r="AI231" s="424"/>
      <c r="AJ231" s="249"/>
      <c r="AK231" s="370"/>
      <c r="AL231" s="257"/>
      <c r="AM231" s="263"/>
      <c r="AN231" s="202"/>
      <c r="AO231" s="62"/>
      <c r="AP231" s="62"/>
    </row>
    <row r="232" spans="1:42" ht="15.95" hidden="1" customHeight="1" outlineLevel="1" thickBot="1" x14ac:dyDescent="0.3">
      <c r="A232" s="696"/>
      <c r="B232" s="698"/>
      <c r="C232" s="725"/>
      <c r="D232" s="725"/>
      <c r="E232" s="633"/>
      <c r="F232" s="764"/>
      <c r="G232" s="18" t="s">
        <v>18</v>
      </c>
      <c r="H232" s="21"/>
      <c r="I232" s="333">
        <v>10</v>
      </c>
      <c r="J232" s="195"/>
      <c r="K232" s="44"/>
      <c r="L232" s="497">
        <v>0</v>
      </c>
      <c r="M232" s="497">
        <v>0</v>
      </c>
      <c r="N232" s="497">
        <v>0</v>
      </c>
      <c r="O232" s="497">
        <v>0</v>
      </c>
      <c r="P232" s="497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394"/>
      <c r="AF232" s="389"/>
      <c r="AG232" s="18"/>
      <c r="AH232" s="21"/>
      <c r="AI232" s="413"/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</row>
    <row r="233" spans="1:42" ht="18.75" customHeight="1" collapsed="1" thickBot="1" x14ac:dyDescent="0.3">
      <c r="A233" s="696"/>
      <c r="B233" s="698"/>
      <c r="C233" s="694" t="s">
        <v>134</v>
      </c>
      <c r="D233" s="695"/>
      <c r="E233" s="628" t="s">
        <v>320</v>
      </c>
      <c r="F233" s="640"/>
      <c r="G233" s="64" t="s">
        <v>16</v>
      </c>
      <c r="H233" s="34"/>
      <c r="I233" s="324">
        <v>50</v>
      </c>
      <c r="J233" s="39"/>
      <c r="K233" s="139"/>
      <c r="L233" s="508">
        <v>0</v>
      </c>
      <c r="M233" s="508">
        <v>0</v>
      </c>
      <c r="N233" s="508">
        <v>0</v>
      </c>
      <c r="O233" s="508">
        <v>48</v>
      </c>
      <c r="P233" s="571">
        <v>0</v>
      </c>
      <c r="Q233" s="436">
        <v>48</v>
      </c>
      <c r="R233" s="446">
        <v>46</v>
      </c>
      <c r="S233" s="446">
        <v>0</v>
      </c>
      <c r="T233" s="300">
        <v>0</v>
      </c>
      <c r="U233" s="362">
        <v>38</v>
      </c>
      <c r="V233" s="362">
        <v>10</v>
      </c>
      <c r="W233" s="233">
        <v>0</v>
      </c>
      <c r="X233" s="233">
        <v>0</v>
      </c>
      <c r="Y233" s="215">
        <v>26</v>
      </c>
      <c r="Z233" s="233">
        <v>6</v>
      </c>
      <c r="AA233" s="233">
        <v>39</v>
      </c>
      <c r="AB233" s="233">
        <v>6</v>
      </c>
      <c r="AC233" s="233">
        <v>24</v>
      </c>
      <c r="AD233" s="233">
        <v>1</v>
      </c>
      <c r="AE233" s="403">
        <v>41.78125</v>
      </c>
      <c r="AF233" s="403">
        <v>15.241666666666665</v>
      </c>
      <c r="AG233" s="234"/>
      <c r="AH233" s="234"/>
      <c r="AI233" s="409">
        <v>8.9249999999999989</v>
      </c>
      <c r="AJ233" s="377">
        <v>0</v>
      </c>
      <c r="AK233" s="372">
        <v>0</v>
      </c>
      <c r="AL233" s="259">
        <v>0</v>
      </c>
      <c r="AM233" s="261">
        <v>0</v>
      </c>
      <c r="AN233" s="233">
        <v>0</v>
      </c>
      <c r="AO233" s="261">
        <v>0</v>
      </c>
      <c r="AP233" s="261">
        <v>0</v>
      </c>
    </row>
    <row r="234" spans="1:42" ht="18.75" customHeight="1" thickBot="1" x14ac:dyDescent="0.3">
      <c r="A234" s="696"/>
      <c r="B234" s="698"/>
      <c r="C234" s="660"/>
      <c r="D234" s="661"/>
      <c r="E234" s="629"/>
      <c r="F234" s="641"/>
      <c r="G234" s="56" t="s">
        <v>17</v>
      </c>
      <c r="H234" s="34"/>
      <c r="I234" s="324">
        <v>235</v>
      </c>
      <c r="J234" s="39"/>
      <c r="K234" s="139"/>
      <c r="L234" s="508">
        <v>0</v>
      </c>
      <c r="M234" s="508">
        <v>0</v>
      </c>
      <c r="N234" s="508">
        <v>0</v>
      </c>
      <c r="O234" s="508">
        <v>317</v>
      </c>
      <c r="P234" s="571">
        <v>94</v>
      </c>
      <c r="Q234" s="436">
        <v>411</v>
      </c>
      <c r="R234" s="446">
        <v>238</v>
      </c>
      <c r="S234" s="446">
        <v>0</v>
      </c>
      <c r="T234" s="300">
        <v>51</v>
      </c>
      <c r="U234" s="362">
        <v>335</v>
      </c>
      <c r="V234" s="362">
        <v>76</v>
      </c>
      <c r="W234" s="233">
        <v>0</v>
      </c>
      <c r="X234" s="233">
        <v>0</v>
      </c>
      <c r="Y234" s="215">
        <v>137</v>
      </c>
      <c r="Z234" s="233">
        <v>82</v>
      </c>
      <c r="AA234" s="233">
        <v>286</v>
      </c>
      <c r="AB234" s="233">
        <v>89</v>
      </c>
      <c r="AC234" s="233">
        <v>129</v>
      </c>
      <c r="AD234" s="233">
        <v>0</v>
      </c>
      <c r="AE234" s="403">
        <v>40.851824817518256</v>
      </c>
      <c r="AF234" s="403">
        <v>11.546228710462287</v>
      </c>
      <c r="AG234" s="234"/>
      <c r="AH234" s="234"/>
      <c r="AI234" s="409">
        <v>63.997566909975667</v>
      </c>
      <c r="AJ234" s="377">
        <v>3</v>
      </c>
      <c r="AK234" s="372">
        <v>0</v>
      </c>
      <c r="AL234" s="259">
        <v>0</v>
      </c>
      <c r="AM234" s="261">
        <v>1</v>
      </c>
      <c r="AN234" s="233">
        <v>1</v>
      </c>
      <c r="AO234" s="261">
        <v>1</v>
      </c>
      <c r="AP234" s="261">
        <v>1</v>
      </c>
    </row>
    <row r="235" spans="1:42" ht="15.95" customHeight="1" thickBot="1" x14ac:dyDescent="0.3">
      <c r="A235" s="697"/>
      <c r="B235" s="700"/>
      <c r="C235" s="662"/>
      <c r="D235" s="663"/>
      <c r="E235" s="630"/>
      <c r="F235" s="642"/>
      <c r="G235" s="163" t="s">
        <v>18</v>
      </c>
      <c r="H235" s="164"/>
      <c r="I235" s="166">
        <v>285</v>
      </c>
      <c r="J235" s="165"/>
      <c r="K235" s="167"/>
      <c r="L235" s="163">
        <v>0</v>
      </c>
      <c r="M235" s="163">
        <v>0</v>
      </c>
      <c r="N235" s="163">
        <v>0</v>
      </c>
      <c r="O235" s="163">
        <v>365</v>
      </c>
      <c r="P235" s="163">
        <v>94</v>
      </c>
      <c r="Q235" s="163">
        <v>459</v>
      </c>
      <c r="R235" s="213">
        <v>284</v>
      </c>
      <c r="S235" s="213">
        <v>0</v>
      </c>
      <c r="T235" s="213">
        <v>51</v>
      </c>
      <c r="U235" s="213">
        <v>373</v>
      </c>
      <c r="V235" s="213">
        <v>86</v>
      </c>
      <c r="W235" s="213">
        <v>0</v>
      </c>
      <c r="X235" s="213">
        <v>0</v>
      </c>
      <c r="Y235" s="213">
        <v>163</v>
      </c>
      <c r="Z235" s="213">
        <v>88</v>
      </c>
      <c r="AA235" s="213">
        <v>325</v>
      </c>
      <c r="AB235" s="213">
        <v>95</v>
      </c>
      <c r="AC235" s="213">
        <v>153</v>
      </c>
      <c r="AD235" s="213">
        <v>1</v>
      </c>
      <c r="AE235" s="165"/>
      <c r="AF235" s="165"/>
      <c r="AG235" s="165"/>
      <c r="AH235" s="166"/>
      <c r="AI235" s="412"/>
      <c r="AJ235" s="213">
        <v>3</v>
      </c>
      <c r="AK235" s="213">
        <v>0</v>
      </c>
      <c r="AL235" s="213">
        <v>0</v>
      </c>
      <c r="AM235" s="213">
        <v>1</v>
      </c>
      <c r="AN235" s="213">
        <v>1</v>
      </c>
      <c r="AO235" s="213">
        <v>1</v>
      </c>
      <c r="AP235" s="213">
        <v>1</v>
      </c>
    </row>
    <row r="236" spans="1:42" ht="15.95" hidden="1" customHeight="1" outlineLevel="1" thickBot="1" x14ac:dyDescent="0.3">
      <c r="A236" s="706">
        <v>8</v>
      </c>
      <c r="B236" s="712" t="s">
        <v>72</v>
      </c>
      <c r="C236" s="607">
        <v>69</v>
      </c>
      <c r="D236" s="693" t="s">
        <v>73</v>
      </c>
      <c r="E236" s="625"/>
      <c r="F236" s="622" t="s">
        <v>189</v>
      </c>
      <c r="G236" s="83" t="s">
        <v>16</v>
      </c>
      <c r="H236" s="87"/>
      <c r="I236" s="329">
        <v>29</v>
      </c>
      <c r="J236" s="89">
        <v>30</v>
      </c>
      <c r="K236" s="88"/>
      <c r="L236" s="503">
        <v>0</v>
      </c>
      <c r="M236" s="503">
        <v>24</v>
      </c>
      <c r="N236" s="503">
        <v>0</v>
      </c>
      <c r="O236" s="503">
        <v>27</v>
      </c>
      <c r="P236" s="503">
        <v>0</v>
      </c>
      <c r="Q236" s="436">
        <v>51</v>
      </c>
      <c r="R236" s="297">
        <v>26</v>
      </c>
      <c r="S236" s="297">
        <v>24</v>
      </c>
      <c r="T236" s="298">
        <v>0</v>
      </c>
      <c r="U236" s="25">
        <v>44</v>
      </c>
      <c r="V236" s="242">
        <v>7</v>
      </c>
      <c r="W236" s="148">
        <v>0</v>
      </c>
      <c r="X236" s="251">
        <v>0</v>
      </c>
      <c r="Y236" s="249">
        <v>10</v>
      </c>
      <c r="Z236" s="237">
        <v>8</v>
      </c>
      <c r="AA236" s="13">
        <v>19</v>
      </c>
      <c r="AB236" s="148">
        <v>4</v>
      </c>
      <c r="AC236" s="251">
        <v>9</v>
      </c>
      <c r="AD236" s="148">
        <v>0</v>
      </c>
      <c r="AE236" s="395">
        <v>40</v>
      </c>
      <c r="AF236" s="385">
        <v>17.600000000000001</v>
      </c>
      <c r="AG236" s="68">
        <v>2</v>
      </c>
      <c r="AH236" s="69">
        <v>22</v>
      </c>
      <c r="AI236" s="423">
        <v>8.8000000000000007</v>
      </c>
      <c r="AJ236" s="249">
        <v>1</v>
      </c>
      <c r="AK236" s="200">
        <v>0</v>
      </c>
      <c r="AL236" s="24">
        <v>0</v>
      </c>
      <c r="AM236" s="25">
        <v>0</v>
      </c>
      <c r="AN236" s="23">
        <v>0</v>
      </c>
      <c r="AO236" s="25">
        <v>0</v>
      </c>
      <c r="AP236" s="25">
        <v>1</v>
      </c>
    </row>
    <row r="237" spans="1:42" ht="19.5" hidden="1" customHeight="1" outlineLevel="1" thickBot="1" x14ac:dyDescent="0.3">
      <c r="A237" s="696"/>
      <c r="B237" s="698"/>
      <c r="C237" s="608"/>
      <c r="D237" s="611"/>
      <c r="E237" s="626"/>
      <c r="F237" s="623"/>
      <c r="G237" s="40" t="s">
        <v>17</v>
      </c>
      <c r="H237" s="90"/>
      <c r="I237" s="319">
        <v>101</v>
      </c>
      <c r="J237" s="42">
        <v>113</v>
      </c>
      <c r="K237" s="41"/>
      <c r="L237" s="496">
        <v>0</v>
      </c>
      <c r="M237" s="503">
        <v>0</v>
      </c>
      <c r="N237" s="503">
        <v>0</v>
      </c>
      <c r="O237" s="503">
        <v>118</v>
      </c>
      <c r="P237" s="503">
        <v>0</v>
      </c>
      <c r="Q237" s="436">
        <v>118</v>
      </c>
      <c r="R237" s="297">
        <v>82</v>
      </c>
      <c r="S237" s="297">
        <v>0</v>
      </c>
      <c r="T237" s="291">
        <v>3</v>
      </c>
      <c r="U237" s="62">
        <v>99</v>
      </c>
      <c r="V237" s="243">
        <v>19</v>
      </c>
      <c r="W237" s="73">
        <v>0</v>
      </c>
      <c r="X237" s="252">
        <v>0</v>
      </c>
      <c r="Y237" s="250">
        <v>25</v>
      </c>
      <c r="Z237" s="238">
        <v>35</v>
      </c>
      <c r="AA237" s="252">
        <v>64</v>
      </c>
      <c r="AB237" s="73">
        <v>23</v>
      </c>
      <c r="AC237" s="252">
        <v>17</v>
      </c>
      <c r="AD237" s="73">
        <v>1</v>
      </c>
      <c r="AE237" s="396">
        <v>39</v>
      </c>
      <c r="AF237" s="397">
        <v>18.600000000000001</v>
      </c>
      <c r="AG237" s="75">
        <v>5</v>
      </c>
      <c r="AH237" s="76">
        <v>175</v>
      </c>
      <c r="AI237" s="424">
        <v>94.9</v>
      </c>
      <c r="AJ237" s="249">
        <v>2</v>
      </c>
      <c r="AK237" s="367">
        <v>0</v>
      </c>
      <c r="AL237" s="257">
        <v>1</v>
      </c>
      <c r="AM237" s="62">
        <v>0</v>
      </c>
      <c r="AN237" s="202">
        <v>0</v>
      </c>
      <c r="AO237" s="62">
        <v>0</v>
      </c>
      <c r="AP237" s="62">
        <v>1</v>
      </c>
    </row>
    <row r="238" spans="1:42" ht="15.95" hidden="1" customHeight="1" outlineLevel="1" thickBot="1" x14ac:dyDescent="0.3">
      <c r="A238" s="696"/>
      <c r="B238" s="698"/>
      <c r="C238" s="609"/>
      <c r="D238" s="612"/>
      <c r="E238" s="627"/>
      <c r="F238" s="624"/>
      <c r="G238" s="18" t="s">
        <v>18</v>
      </c>
      <c r="H238" s="21"/>
      <c r="I238" s="19">
        <v>130</v>
      </c>
      <c r="J238" s="20"/>
      <c r="K238" s="44"/>
      <c r="L238" s="497">
        <v>0</v>
      </c>
      <c r="M238" s="497">
        <v>24</v>
      </c>
      <c r="N238" s="497">
        <v>0</v>
      </c>
      <c r="O238" s="497">
        <v>145</v>
      </c>
      <c r="P238" s="497">
        <v>0</v>
      </c>
      <c r="Q238" s="18">
        <v>169</v>
      </c>
      <c r="R238" s="18">
        <v>108</v>
      </c>
      <c r="S238" s="18">
        <v>24</v>
      </c>
      <c r="T238" s="18">
        <v>3</v>
      </c>
      <c r="U238" s="18">
        <v>143</v>
      </c>
      <c r="V238" s="18">
        <v>26</v>
      </c>
      <c r="W238" s="18">
        <v>0</v>
      </c>
      <c r="X238" s="18">
        <v>0</v>
      </c>
      <c r="Y238" s="18">
        <v>35</v>
      </c>
      <c r="Z238" s="18">
        <v>43</v>
      </c>
      <c r="AA238" s="18">
        <v>83</v>
      </c>
      <c r="AB238" s="18">
        <v>27</v>
      </c>
      <c r="AC238" s="18">
        <v>26</v>
      </c>
      <c r="AD238" s="18">
        <v>1</v>
      </c>
      <c r="AE238" s="394"/>
      <c r="AF238" s="389"/>
      <c r="AG238" s="18"/>
      <c r="AH238" s="21"/>
      <c r="AI238" s="413"/>
      <c r="AJ238" s="18">
        <v>3</v>
      </c>
      <c r="AK238" s="18">
        <v>0</v>
      </c>
      <c r="AL238" s="18">
        <v>1</v>
      </c>
      <c r="AM238" s="18">
        <v>0</v>
      </c>
      <c r="AN238" s="18">
        <v>0</v>
      </c>
      <c r="AO238" s="18">
        <v>0</v>
      </c>
      <c r="AP238" s="18">
        <v>2</v>
      </c>
    </row>
    <row r="239" spans="1:42" ht="15.95" hidden="1" customHeight="1" outlineLevel="1" thickBot="1" x14ac:dyDescent="0.3">
      <c r="A239" s="696"/>
      <c r="B239" s="698"/>
      <c r="C239" s="607">
        <v>70</v>
      </c>
      <c r="D239" s="610" t="s">
        <v>398</v>
      </c>
      <c r="E239" s="625"/>
      <c r="F239" s="622" t="s">
        <v>191</v>
      </c>
      <c r="G239" s="83" t="s">
        <v>16</v>
      </c>
      <c r="H239" s="87"/>
      <c r="I239" s="329">
        <v>10</v>
      </c>
      <c r="J239" s="89">
        <v>10</v>
      </c>
      <c r="K239" s="88"/>
      <c r="L239" s="503">
        <v>0</v>
      </c>
      <c r="M239" s="503">
        <v>0</v>
      </c>
      <c r="N239" s="503">
        <v>0</v>
      </c>
      <c r="O239" s="503">
        <v>7</v>
      </c>
      <c r="P239" s="503">
        <v>0</v>
      </c>
      <c r="Q239" s="436">
        <v>7</v>
      </c>
      <c r="R239" s="297">
        <v>6</v>
      </c>
      <c r="S239" s="297">
        <v>0</v>
      </c>
      <c r="T239" s="298">
        <v>1</v>
      </c>
      <c r="U239" s="25">
        <v>4</v>
      </c>
      <c r="V239" s="242">
        <v>3</v>
      </c>
      <c r="W239" s="148">
        <v>0</v>
      </c>
      <c r="X239" s="13">
        <v>0</v>
      </c>
      <c r="Y239" s="249">
        <v>7</v>
      </c>
      <c r="Z239" s="237">
        <v>7</v>
      </c>
      <c r="AA239" s="13">
        <v>7</v>
      </c>
      <c r="AB239" s="148">
        <v>0</v>
      </c>
      <c r="AC239" s="13">
        <v>7</v>
      </c>
      <c r="AD239" s="148">
        <v>0</v>
      </c>
      <c r="AE239" s="395">
        <v>44</v>
      </c>
      <c r="AF239" s="385">
        <v>28</v>
      </c>
      <c r="AG239" s="68">
        <v>12</v>
      </c>
      <c r="AH239" s="69">
        <v>16</v>
      </c>
      <c r="AI239" s="423">
        <v>14</v>
      </c>
      <c r="AJ239" s="249">
        <v>0</v>
      </c>
      <c r="AK239" s="200">
        <v>0</v>
      </c>
      <c r="AL239" s="24">
        <v>0</v>
      </c>
      <c r="AM239" s="25">
        <v>0</v>
      </c>
      <c r="AN239" s="23">
        <v>0</v>
      </c>
      <c r="AO239" s="25">
        <v>0</v>
      </c>
      <c r="AP239" s="25">
        <v>0</v>
      </c>
    </row>
    <row r="240" spans="1:42" ht="15.95" hidden="1" customHeight="1" outlineLevel="1" thickBot="1" x14ac:dyDescent="0.3">
      <c r="A240" s="696"/>
      <c r="B240" s="698"/>
      <c r="C240" s="608"/>
      <c r="D240" s="611"/>
      <c r="E240" s="626"/>
      <c r="F240" s="623"/>
      <c r="G240" s="40" t="s">
        <v>17</v>
      </c>
      <c r="H240" s="90"/>
      <c r="I240" s="319">
        <v>34</v>
      </c>
      <c r="J240" s="42">
        <v>36</v>
      </c>
      <c r="K240" s="41"/>
      <c r="L240" s="496">
        <v>0</v>
      </c>
      <c r="M240" s="503">
        <v>0</v>
      </c>
      <c r="N240" s="503">
        <v>0</v>
      </c>
      <c r="O240" s="503">
        <v>41</v>
      </c>
      <c r="P240" s="503">
        <v>0</v>
      </c>
      <c r="Q240" s="436">
        <v>41</v>
      </c>
      <c r="R240" s="297">
        <v>14</v>
      </c>
      <c r="S240" s="297">
        <v>0</v>
      </c>
      <c r="T240" s="291">
        <v>5</v>
      </c>
      <c r="U240" s="62">
        <v>33</v>
      </c>
      <c r="V240" s="243">
        <v>8</v>
      </c>
      <c r="W240" s="73">
        <v>0</v>
      </c>
      <c r="X240" s="72">
        <v>0</v>
      </c>
      <c r="Y240" s="250">
        <v>41</v>
      </c>
      <c r="Z240" s="238">
        <v>41</v>
      </c>
      <c r="AA240" s="72">
        <v>41</v>
      </c>
      <c r="AB240" s="73">
        <v>0</v>
      </c>
      <c r="AC240" s="72">
        <v>41</v>
      </c>
      <c r="AD240" s="73">
        <v>41</v>
      </c>
      <c r="AE240" s="396">
        <v>41</v>
      </c>
      <c r="AF240" s="397">
        <v>26</v>
      </c>
      <c r="AG240" s="75">
        <v>35</v>
      </c>
      <c r="AH240" s="76">
        <v>225</v>
      </c>
      <c r="AI240" s="424">
        <v>160</v>
      </c>
      <c r="AJ240" s="249">
        <v>1</v>
      </c>
      <c r="AK240" s="367">
        <v>0</v>
      </c>
      <c r="AL240" s="257">
        <v>0</v>
      </c>
      <c r="AM240" s="62">
        <v>0</v>
      </c>
      <c r="AN240" s="202">
        <v>1</v>
      </c>
      <c r="AO240" s="62">
        <v>0</v>
      </c>
      <c r="AP240" s="62">
        <v>3</v>
      </c>
    </row>
    <row r="241" spans="1:42" ht="15.95" hidden="1" customHeight="1" outlineLevel="1" thickBot="1" x14ac:dyDescent="0.3">
      <c r="A241" s="696"/>
      <c r="B241" s="698"/>
      <c r="C241" s="609"/>
      <c r="D241" s="612"/>
      <c r="E241" s="627"/>
      <c r="F241" s="624"/>
      <c r="G241" s="18" t="s">
        <v>18</v>
      </c>
      <c r="H241" s="21"/>
      <c r="I241" s="19">
        <v>44</v>
      </c>
      <c r="J241" s="20"/>
      <c r="K241" s="44"/>
      <c r="L241" s="497">
        <v>0</v>
      </c>
      <c r="M241" s="497">
        <v>0</v>
      </c>
      <c r="N241" s="497">
        <v>0</v>
      </c>
      <c r="O241" s="497">
        <v>48</v>
      </c>
      <c r="P241" s="497">
        <v>0</v>
      </c>
      <c r="Q241" s="18">
        <v>48</v>
      </c>
      <c r="R241" s="18">
        <v>20</v>
      </c>
      <c r="S241" s="18">
        <v>0</v>
      </c>
      <c r="T241" s="18">
        <v>6</v>
      </c>
      <c r="U241" s="18">
        <v>37</v>
      </c>
      <c r="V241" s="18">
        <v>11</v>
      </c>
      <c r="W241" s="18">
        <v>0</v>
      </c>
      <c r="X241" s="18">
        <v>0</v>
      </c>
      <c r="Y241" s="18">
        <v>48</v>
      </c>
      <c r="Z241" s="18">
        <v>48</v>
      </c>
      <c r="AA241" s="18">
        <v>48</v>
      </c>
      <c r="AB241" s="18">
        <v>0</v>
      </c>
      <c r="AC241" s="18">
        <v>48</v>
      </c>
      <c r="AD241" s="18">
        <v>41</v>
      </c>
      <c r="AE241" s="394"/>
      <c r="AF241" s="389"/>
      <c r="AG241" s="18"/>
      <c r="AH241" s="21"/>
      <c r="AI241" s="413"/>
      <c r="AJ241" s="18">
        <v>1</v>
      </c>
      <c r="AK241" s="18">
        <v>0</v>
      </c>
      <c r="AL241" s="18">
        <v>0</v>
      </c>
      <c r="AM241" s="18">
        <v>0</v>
      </c>
      <c r="AN241" s="18">
        <v>1</v>
      </c>
      <c r="AO241" s="18">
        <v>0</v>
      </c>
      <c r="AP241" s="18">
        <v>3</v>
      </c>
    </row>
    <row r="242" spans="1:42" ht="24" hidden="1" customHeight="1" outlineLevel="1" thickBot="1" x14ac:dyDescent="0.3">
      <c r="A242" s="696"/>
      <c r="B242" s="698"/>
      <c r="C242" s="607">
        <v>71</v>
      </c>
      <c r="D242" s="610" t="s">
        <v>399</v>
      </c>
      <c r="E242" s="625"/>
      <c r="F242" s="616" t="s">
        <v>235</v>
      </c>
      <c r="G242" s="83" t="s">
        <v>16</v>
      </c>
      <c r="H242" s="87"/>
      <c r="I242" s="329"/>
      <c r="J242" s="89"/>
      <c r="K242" s="88"/>
      <c r="L242" s="503">
        <v>0</v>
      </c>
      <c r="M242" s="503">
        <v>0</v>
      </c>
      <c r="N242" s="503">
        <v>0</v>
      </c>
      <c r="O242" s="503">
        <v>0</v>
      </c>
      <c r="P242" s="503">
        <v>0</v>
      </c>
      <c r="Q242" s="436">
        <v>0</v>
      </c>
      <c r="R242" s="297">
        <v>0</v>
      </c>
      <c r="S242" s="297">
        <v>0</v>
      </c>
      <c r="T242" s="298">
        <v>0</v>
      </c>
      <c r="U242" s="25">
        <v>0</v>
      </c>
      <c r="V242" s="242">
        <v>0</v>
      </c>
      <c r="W242" s="148">
        <v>0</v>
      </c>
      <c r="X242" s="13">
        <v>0</v>
      </c>
      <c r="Y242" s="156">
        <v>0</v>
      </c>
      <c r="Z242" s="13">
        <v>0</v>
      </c>
      <c r="AA242" s="148">
        <v>0</v>
      </c>
      <c r="AB242" s="13">
        <v>0</v>
      </c>
      <c r="AC242" s="148">
        <v>0</v>
      </c>
      <c r="AD242" s="13">
        <v>0</v>
      </c>
      <c r="AE242" s="404">
        <v>0</v>
      </c>
      <c r="AF242" s="405">
        <v>0</v>
      </c>
      <c r="AG242" s="155">
        <v>0</v>
      </c>
      <c r="AH242" s="176">
        <v>0</v>
      </c>
      <c r="AI242" s="427">
        <v>0</v>
      </c>
      <c r="AJ242" s="378">
        <v>0</v>
      </c>
      <c r="AK242" s="200">
        <v>0</v>
      </c>
      <c r="AL242" s="24">
        <v>0</v>
      </c>
      <c r="AM242" s="25">
        <v>0</v>
      </c>
      <c r="AN242" s="23">
        <v>0</v>
      </c>
      <c r="AO242" s="25">
        <v>0</v>
      </c>
      <c r="AP242" s="25">
        <v>0</v>
      </c>
    </row>
    <row r="243" spans="1:42" ht="24" hidden="1" customHeight="1" outlineLevel="1" thickBot="1" x14ac:dyDescent="0.3">
      <c r="A243" s="696"/>
      <c r="B243" s="698"/>
      <c r="C243" s="608"/>
      <c r="D243" s="611"/>
      <c r="E243" s="626"/>
      <c r="F243" s="617"/>
      <c r="G243" s="40" t="s">
        <v>17</v>
      </c>
      <c r="H243" s="90"/>
      <c r="I243" s="319">
        <v>8</v>
      </c>
      <c r="J243" s="42">
        <v>9</v>
      </c>
      <c r="K243" s="41"/>
      <c r="L243" s="496">
        <v>0</v>
      </c>
      <c r="M243" s="503">
        <v>0</v>
      </c>
      <c r="N243" s="503">
        <v>0</v>
      </c>
      <c r="O243" s="503">
        <v>12</v>
      </c>
      <c r="P243" s="503">
        <v>0</v>
      </c>
      <c r="Q243" s="436">
        <v>12</v>
      </c>
      <c r="R243" s="297">
        <v>6</v>
      </c>
      <c r="S243" s="297">
        <v>0</v>
      </c>
      <c r="T243" s="291">
        <v>0</v>
      </c>
      <c r="U243" s="62">
        <v>11</v>
      </c>
      <c r="V243" s="243">
        <v>1</v>
      </c>
      <c r="W243" s="73">
        <v>0</v>
      </c>
      <c r="X243" s="72">
        <v>0</v>
      </c>
      <c r="Y243" s="74">
        <v>4</v>
      </c>
      <c r="Z243" s="72">
        <v>2</v>
      </c>
      <c r="AA243" s="73">
        <v>2</v>
      </c>
      <c r="AB243" s="72">
        <v>2</v>
      </c>
      <c r="AC243" s="73">
        <v>1</v>
      </c>
      <c r="AD243" s="72">
        <v>0</v>
      </c>
      <c r="AE243" s="406">
        <v>42.5</v>
      </c>
      <c r="AF243" s="407">
        <v>21</v>
      </c>
      <c r="AG243" s="76">
        <v>70</v>
      </c>
      <c r="AH243" s="177">
        <v>125</v>
      </c>
      <c r="AI243" s="424">
        <v>98.75</v>
      </c>
      <c r="AJ243" s="253">
        <v>0</v>
      </c>
      <c r="AK243" s="367">
        <v>0</v>
      </c>
      <c r="AL243" s="257">
        <v>0</v>
      </c>
      <c r="AM243" s="62">
        <v>0</v>
      </c>
      <c r="AN243" s="202">
        <v>0</v>
      </c>
      <c r="AO243" s="62">
        <v>0</v>
      </c>
      <c r="AP243" s="62">
        <v>0</v>
      </c>
    </row>
    <row r="244" spans="1:42" ht="24" hidden="1" customHeight="1" outlineLevel="1" thickBot="1" x14ac:dyDescent="0.3">
      <c r="A244" s="696"/>
      <c r="B244" s="698"/>
      <c r="C244" s="609"/>
      <c r="D244" s="612"/>
      <c r="E244" s="627"/>
      <c r="F244" s="618"/>
      <c r="G244" s="18" t="s">
        <v>18</v>
      </c>
      <c r="H244" s="21"/>
      <c r="I244" s="19">
        <v>8</v>
      </c>
      <c r="J244" s="20"/>
      <c r="K244" s="44"/>
      <c r="L244" s="497">
        <v>0</v>
      </c>
      <c r="M244" s="497">
        <v>0</v>
      </c>
      <c r="N244" s="497">
        <v>0</v>
      </c>
      <c r="O244" s="497">
        <v>12</v>
      </c>
      <c r="P244" s="497">
        <v>0</v>
      </c>
      <c r="Q244" s="18">
        <v>12</v>
      </c>
      <c r="R244" s="18">
        <v>6</v>
      </c>
      <c r="S244" s="18">
        <v>0</v>
      </c>
      <c r="T244" s="18">
        <v>0</v>
      </c>
      <c r="U244" s="18">
        <v>11</v>
      </c>
      <c r="V244" s="18">
        <v>1</v>
      </c>
      <c r="W244" s="18">
        <v>0</v>
      </c>
      <c r="X244" s="18">
        <v>0</v>
      </c>
      <c r="Y244" s="18">
        <v>4</v>
      </c>
      <c r="Z244" s="18">
        <v>2</v>
      </c>
      <c r="AA244" s="18">
        <v>2</v>
      </c>
      <c r="AB244" s="18">
        <v>2</v>
      </c>
      <c r="AC244" s="18">
        <v>1</v>
      </c>
      <c r="AD244" s="18">
        <v>0</v>
      </c>
      <c r="AE244" s="394"/>
      <c r="AF244" s="389"/>
      <c r="AG244" s="18"/>
      <c r="AH244" s="21"/>
      <c r="AI244" s="413"/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</row>
    <row r="245" spans="1:42" ht="15.95" hidden="1" customHeight="1" outlineLevel="1" thickBot="1" x14ac:dyDescent="0.3">
      <c r="A245" s="696"/>
      <c r="B245" s="698"/>
      <c r="C245" s="607">
        <v>72</v>
      </c>
      <c r="D245" s="610" t="s">
        <v>358</v>
      </c>
      <c r="E245" s="625"/>
      <c r="F245" s="616" t="s">
        <v>236</v>
      </c>
      <c r="G245" s="83" t="s">
        <v>16</v>
      </c>
      <c r="H245" s="87"/>
      <c r="I245" s="329"/>
      <c r="J245" s="89"/>
      <c r="K245" s="88"/>
      <c r="L245" s="503">
        <v>0</v>
      </c>
      <c r="M245" s="503">
        <v>1</v>
      </c>
      <c r="N245" s="503">
        <v>0</v>
      </c>
      <c r="O245" s="503">
        <v>2</v>
      </c>
      <c r="P245" s="503">
        <v>0</v>
      </c>
      <c r="Q245" s="436">
        <v>3</v>
      </c>
      <c r="R245" s="297">
        <v>2</v>
      </c>
      <c r="S245" s="297">
        <v>1</v>
      </c>
      <c r="T245" s="298">
        <v>0</v>
      </c>
      <c r="U245" s="25">
        <v>3</v>
      </c>
      <c r="V245" s="242">
        <v>0</v>
      </c>
      <c r="W245" s="148">
        <v>0</v>
      </c>
      <c r="X245" s="13">
        <v>0</v>
      </c>
      <c r="Y245" s="156">
        <v>1</v>
      </c>
      <c r="Z245" s="13">
        <v>2</v>
      </c>
      <c r="AA245" s="148">
        <v>2</v>
      </c>
      <c r="AB245" s="13">
        <v>0</v>
      </c>
      <c r="AC245" s="148">
        <v>1</v>
      </c>
      <c r="AD245" s="251">
        <v>0</v>
      </c>
      <c r="AE245" s="404">
        <v>33.5</v>
      </c>
      <c r="AF245" s="405">
        <v>12</v>
      </c>
      <c r="AG245" s="155">
        <v>8</v>
      </c>
      <c r="AH245" s="176">
        <v>16</v>
      </c>
      <c r="AI245" s="427">
        <v>12</v>
      </c>
      <c r="AJ245" s="249">
        <v>0</v>
      </c>
      <c r="AK245" s="200">
        <v>0</v>
      </c>
      <c r="AL245" s="32">
        <v>0</v>
      </c>
      <c r="AM245" s="25">
        <v>0</v>
      </c>
      <c r="AN245" s="23">
        <v>0</v>
      </c>
      <c r="AO245" s="25">
        <v>0</v>
      </c>
      <c r="AP245" s="25">
        <v>0</v>
      </c>
    </row>
    <row r="246" spans="1:42" ht="15.95" hidden="1" customHeight="1" outlineLevel="1" thickBot="1" x14ac:dyDescent="0.3">
      <c r="A246" s="696"/>
      <c r="B246" s="698"/>
      <c r="C246" s="608"/>
      <c r="D246" s="611"/>
      <c r="E246" s="626"/>
      <c r="F246" s="617"/>
      <c r="G246" s="40" t="s">
        <v>17</v>
      </c>
      <c r="H246" s="61"/>
      <c r="I246" s="319">
        <v>43</v>
      </c>
      <c r="J246" s="42">
        <v>42</v>
      </c>
      <c r="K246" s="41"/>
      <c r="L246" s="496">
        <v>0</v>
      </c>
      <c r="M246" s="503">
        <v>0</v>
      </c>
      <c r="N246" s="503">
        <v>0</v>
      </c>
      <c r="O246" s="503">
        <v>52</v>
      </c>
      <c r="P246" s="503">
        <v>0</v>
      </c>
      <c r="Q246" s="436">
        <v>52</v>
      </c>
      <c r="R246" s="297">
        <v>21</v>
      </c>
      <c r="S246" s="297">
        <v>0</v>
      </c>
      <c r="T246" s="291">
        <v>0</v>
      </c>
      <c r="U246" s="62">
        <v>48</v>
      </c>
      <c r="V246" s="243">
        <v>4</v>
      </c>
      <c r="W246" s="73">
        <v>0</v>
      </c>
      <c r="X246" s="72">
        <v>0</v>
      </c>
      <c r="Y246" s="250">
        <v>15</v>
      </c>
      <c r="Z246" s="238">
        <v>16</v>
      </c>
      <c r="AA246" s="72">
        <v>16</v>
      </c>
      <c r="AB246" s="73">
        <v>1</v>
      </c>
      <c r="AC246" s="72">
        <v>13</v>
      </c>
      <c r="AD246" s="72">
        <v>0</v>
      </c>
      <c r="AE246" s="406">
        <v>34</v>
      </c>
      <c r="AF246" s="406">
        <v>12</v>
      </c>
      <c r="AG246" s="76">
        <v>25</v>
      </c>
      <c r="AH246" s="177">
        <v>125</v>
      </c>
      <c r="AI246" s="424">
        <v>63.3</v>
      </c>
      <c r="AJ246" s="249">
        <v>1</v>
      </c>
      <c r="AK246" s="367">
        <v>0</v>
      </c>
      <c r="AL246" s="269">
        <v>1</v>
      </c>
      <c r="AM246" s="62">
        <v>0</v>
      </c>
      <c r="AN246" s="202">
        <v>0</v>
      </c>
      <c r="AO246" s="62">
        <v>0</v>
      </c>
      <c r="AP246" s="62">
        <v>0</v>
      </c>
    </row>
    <row r="247" spans="1:42" ht="15.95" hidden="1" customHeight="1" outlineLevel="1" thickBot="1" x14ac:dyDescent="0.3">
      <c r="A247" s="696"/>
      <c r="B247" s="698"/>
      <c r="C247" s="609"/>
      <c r="D247" s="612"/>
      <c r="E247" s="627"/>
      <c r="F247" s="618"/>
      <c r="G247" s="18" t="s">
        <v>18</v>
      </c>
      <c r="H247" s="21"/>
      <c r="I247" s="19">
        <v>43</v>
      </c>
      <c r="J247" s="20"/>
      <c r="K247" s="44"/>
      <c r="L247" s="497">
        <v>0</v>
      </c>
      <c r="M247" s="497">
        <v>1</v>
      </c>
      <c r="N247" s="497">
        <v>0</v>
      </c>
      <c r="O247" s="497">
        <v>54</v>
      </c>
      <c r="P247" s="497">
        <v>0</v>
      </c>
      <c r="Q247" s="18">
        <v>55</v>
      </c>
      <c r="R247" s="18">
        <v>23</v>
      </c>
      <c r="S247" s="18"/>
      <c r="T247" s="18">
        <v>0</v>
      </c>
      <c r="U247" s="18">
        <v>51</v>
      </c>
      <c r="V247" s="18">
        <v>4</v>
      </c>
      <c r="W247" s="18">
        <v>0</v>
      </c>
      <c r="X247" s="18">
        <v>0</v>
      </c>
      <c r="Y247" s="18">
        <v>16</v>
      </c>
      <c r="Z247" s="18">
        <v>18</v>
      </c>
      <c r="AA247" s="18">
        <v>18</v>
      </c>
      <c r="AB247" s="18">
        <v>1</v>
      </c>
      <c r="AC247" s="18">
        <v>14</v>
      </c>
      <c r="AD247" s="18">
        <v>0</v>
      </c>
      <c r="AE247" s="394"/>
      <c r="AF247" s="389"/>
      <c r="AG247" s="18"/>
      <c r="AH247" s="21"/>
      <c r="AI247" s="413"/>
      <c r="AJ247" s="18">
        <v>1</v>
      </c>
      <c r="AK247" s="18">
        <v>0</v>
      </c>
      <c r="AL247" s="18">
        <v>1</v>
      </c>
      <c r="AM247" s="18">
        <v>0</v>
      </c>
      <c r="AN247" s="18">
        <v>0</v>
      </c>
      <c r="AO247" s="18">
        <v>0</v>
      </c>
      <c r="AP247" s="18">
        <v>0</v>
      </c>
    </row>
    <row r="248" spans="1:42" ht="15.95" hidden="1" customHeight="1" outlineLevel="1" thickBot="1" x14ac:dyDescent="0.3">
      <c r="A248" s="696"/>
      <c r="B248" s="698"/>
      <c r="C248" s="607">
        <v>73</v>
      </c>
      <c r="D248" s="619" t="s">
        <v>457</v>
      </c>
      <c r="E248" s="625"/>
      <c r="F248" s="616" t="s">
        <v>234</v>
      </c>
      <c r="G248" s="98" t="s">
        <v>16</v>
      </c>
      <c r="H248" s="60"/>
      <c r="I248" s="336"/>
      <c r="J248" s="28"/>
      <c r="K248" s="103"/>
      <c r="L248" s="503">
        <v>0</v>
      </c>
      <c r="M248" s="503">
        <v>0</v>
      </c>
      <c r="N248" s="503">
        <v>0</v>
      </c>
      <c r="O248" s="503">
        <v>0</v>
      </c>
      <c r="P248" s="503">
        <v>0</v>
      </c>
      <c r="Q248" s="436">
        <v>0</v>
      </c>
      <c r="R248" s="297">
        <v>0</v>
      </c>
      <c r="S248" s="297">
        <v>0</v>
      </c>
      <c r="T248" s="298">
        <v>0</v>
      </c>
      <c r="U248" s="25">
        <v>0</v>
      </c>
      <c r="V248" s="242">
        <v>0</v>
      </c>
      <c r="W248" s="148">
        <v>0</v>
      </c>
      <c r="X248" s="13">
        <v>0</v>
      </c>
      <c r="Y248" s="156">
        <v>0</v>
      </c>
      <c r="Z248" s="13">
        <v>0</v>
      </c>
      <c r="AA248" s="148">
        <v>0</v>
      </c>
      <c r="AB248" s="13">
        <v>0</v>
      </c>
      <c r="AC248" s="148">
        <v>0</v>
      </c>
      <c r="AD248" s="13">
        <v>0</v>
      </c>
      <c r="AE248" s="395">
        <v>0</v>
      </c>
      <c r="AF248" s="385">
        <v>0</v>
      </c>
      <c r="AG248" s="68">
        <v>0</v>
      </c>
      <c r="AH248" s="69">
        <v>0</v>
      </c>
      <c r="AI248" s="423">
        <v>0</v>
      </c>
      <c r="AJ248" s="249">
        <v>0</v>
      </c>
      <c r="AK248" s="200">
        <v>0</v>
      </c>
      <c r="AL248" s="24">
        <v>0</v>
      </c>
      <c r="AM248" s="25">
        <v>0</v>
      </c>
      <c r="AN248" s="23">
        <v>0</v>
      </c>
      <c r="AO248" s="25">
        <v>0</v>
      </c>
      <c r="AP248" s="25">
        <v>0</v>
      </c>
    </row>
    <row r="249" spans="1:42" ht="15.95" hidden="1" customHeight="1" outlineLevel="1" thickBot="1" x14ac:dyDescent="0.3">
      <c r="A249" s="696"/>
      <c r="B249" s="698"/>
      <c r="C249" s="608"/>
      <c r="D249" s="620"/>
      <c r="E249" s="626"/>
      <c r="F249" s="617"/>
      <c r="G249" s="102" t="s">
        <v>17</v>
      </c>
      <c r="H249" s="127"/>
      <c r="I249" s="320">
        <v>3</v>
      </c>
      <c r="J249" s="35">
        <v>1</v>
      </c>
      <c r="K249" s="55"/>
      <c r="L249" s="496">
        <v>0</v>
      </c>
      <c r="M249" s="503">
        <v>0</v>
      </c>
      <c r="N249" s="503">
        <v>0</v>
      </c>
      <c r="O249" s="503">
        <v>2</v>
      </c>
      <c r="P249" s="503">
        <v>0</v>
      </c>
      <c r="Q249" s="436">
        <v>2</v>
      </c>
      <c r="R249" s="297">
        <v>0</v>
      </c>
      <c r="S249" s="297">
        <v>0</v>
      </c>
      <c r="T249" s="291">
        <v>0</v>
      </c>
      <c r="U249" s="62">
        <v>2</v>
      </c>
      <c r="V249" s="243">
        <v>0</v>
      </c>
      <c r="W249" s="73">
        <v>0</v>
      </c>
      <c r="X249" s="72">
        <v>0</v>
      </c>
      <c r="Y249" s="250">
        <v>1</v>
      </c>
      <c r="Z249" s="238">
        <v>1</v>
      </c>
      <c r="AA249" s="72">
        <v>0</v>
      </c>
      <c r="AB249" s="73">
        <v>1</v>
      </c>
      <c r="AC249" s="72">
        <v>1</v>
      </c>
      <c r="AD249" s="73">
        <v>0</v>
      </c>
      <c r="AE249" s="396">
        <v>34</v>
      </c>
      <c r="AF249" s="397">
        <v>6.5</v>
      </c>
      <c r="AG249" s="75">
        <v>100</v>
      </c>
      <c r="AH249" s="76">
        <v>125</v>
      </c>
      <c r="AI249" s="424">
        <v>112.5</v>
      </c>
      <c r="AJ249" s="249">
        <v>0</v>
      </c>
      <c r="AK249" s="367">
        <v>0</v>
      </c>
      <c r="AL249" s="270">
        <v>0</v>
      </c>
      <c r="AM249" s="263">
        <v>0</v>
      </c>
      <c r="AN249" s="202">
        <v>0</v>
      </c>
      <c r="AO249" s="263">
        <v>0</v>
      </c>
      <c r="AP249" s="263">
        <v>0</v>
      </c>
    </row>
    <row r="250" spans="1:42" ht="15.95" hidden="1" customHeight="1" outlineLevel="1" thickBot="1" x14ac:dyDescent="0.3">
      <c r="A250" s="696"/>
      <c r="B250" s="698"/>
      <c r="C250" s="609"/>
      <c r="D250" s="621"/>
      <c r="E250" s="627"/>
      <c r="F250" s="618"/>
      <c r="G250" s="18" t="s">
        <v>18</v>
      </c>
      <c r="H250" s="21"/>
      <c r="I250" s="19">
        <v>3</v>
      </c>
      <c r="J250" s="20"/>
      <c r="K250" s="44"/>
      <c r="L250" s="497">
        <v>0</v>
      </c>
      <c r="M250" s="497">
        <v>0</v>
      </c>
      <c r="N250" s="497">
        <v>0</v>
      </c>
      <c r="O250" s="497">
        <v>2</v>
      </c>
      <c r="P250" s="497">
        <v>0</v>
      </c>
      <c r="Q250" s="18">
        <v>2</v>
      </c>
      <c r="R250" s="18">
        <v>0</v>
      </c>
      <c r="S250" s="18">
        <v>0</v>
      </c>
      <c r="T250" s="18">
        <v>0</v>
      </c>
      <c r="U250" s="18">
        <v>2</v>
      </c>
      <c r="V250" s="18">
        <v>0</v>
      </c>
      <c r="W250" s="18">
        <v>0</v>
      </c>
      <c r="X250" s="18">
        <v>0</v>
      </c>
      <c r="Y250" s="18">
        <v>1</v>
      </c>
      <c r="Z250" s="18">
        <v>1</v>
      </c>
      <c r="AA250" s="18">
        <v>0</v>
      </c>
      <c r="AB250" s="18">
        <v>1</v>
      </c>
      <c r="AC250" s="18">
        <v>1</v>
      </c>
      <c r="AD250" s="18">
        <v>0</v>
      </c>
      <c r="AE250" s="394"/>
      <c r="AF250" s="389"/>
      <c r="AG250" s="18"/>
      <c r="AH250" s="21"/>
      <c r="AI250" s="413"/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</row>
    <row r="251" spans="1:42" ht="15.95" hidden="1" customHeight="1" outlineLevel="1" thickBot="1" x14ac:dyDescent="0.3">
      <c r="A251" s="696"/>
      <c r="B251" s="698"/>
      <c r="C251" s="607">
        <v>74</v>
      </c>
      <c r="D251" s="610" t="s">
        <v>75</v>
      </c>
      <c r="E251" s="625"/>
      <c r="F251" s="616" t="s">
        <v>234</v>
      </c>
      <c r="G251" s="83" t="s">
        <v>16</v>
      </c>
      <c r="H251" s="87"/>
      <c r="I251" s="329"/>
      <c r="J251" s="89"/>
      <c r="K251" s="88"/>
      <c r="L251" s="503">
        <v>0</v>
      </c>
      <c r="M251" s="503">
        <v>0</v>
      </c>
      <c r="N251" s="503">
        <v>0</v>
      </c>
      <c r="O251" s="503">
        <v>0</v>
      </c>
      <c r="P251" s="503">
        <v>0</v>
      </c>
      <c r="Q251" s="436">
        <v>0</v>
      </c>
      <c r="R251" s="297">
        <v>0</v>
      </c>
      <c r="S251" s="297">
        <v>0</v>
      </c>
      <c r="T251" s="298">
        <v>0</v>
      </c>
      <c r="U251" s="25">
        <v>0</v>
      </c>
      <c r="V251" s="242">
        <v>0</v>
      </c>
      <c r="W251" s="148">
        <v>0</v>
      </c>
      <c r="X251" s="13">
        <v>0</v>
      </c>
      <c r="Y251" s="156">
        <v>0</v>
      </c>
      <c r="Z251" s="13">
        <v>0</v>
      </c>
      <c r="AA251" s="148">
        <v>0</v>
      </c>
      <c r="AB251" s="13">
        <v>0</v>
      </c>
      <c r="AC251" s="148">
        <v>0</v>
      </c>
      <c r="AD251" s="13">
        <v>0</v>
      </c>
      <c r="AE251" s="395">
        <v>0</v>
      </c>
      <c r="AF251" s="385">
        <v>0</v>
      </c>
      <c r="AG251" s="68">
        <v>0</v>
      </c>
      <c r="AH251" s="69">
        <v>0</v>
      </c>
      <c r="AI251" s="423">
        <v>0</v>
      </c>
      <c r="AJ251" s="249">
        <v>0</v>
      </c>
      <c r="AK251" s="200">
        <v>0</v>
      </c>
      <c r="AL251" s="24">
        <v>0</v>
      </c>
      <c r="AM251" s="25">
        <v>0</v>
      </c>
      <c r="AN251" s="23">
        <v>0</v>
      </c>
      <c r="AO251" s="25">
        <v>0</v>
      </c>
      <c r="AP251" s="25">
        <v>0</v>
      </c>
    </row>
    <row r="252" spans="1:42" ht="15.95" hidden="1" customHeight="1" outlineLevel="1" thickBot="1" x14ac:dyDescent="0.3">
      <c r="A252" s="696"/>
      <c r="B252" s="698"/>
      <c r="C252" s="608"/>
      <c r="D252" s="611"/>
      <c r="E252" s="626"/>
      <c r="F252" s="617"/>
      <c r="G252" s="40" t="s">
        <v>17</v>
      </c>
      <c r="H252" s="90"/>
      <c r="I252" s="319">
        <v>7</v>
      </c>
      <c r="J252" s="42">
        <v>7</v>
      </c>
      <c r="K252" s="41"/>
      <c r="L252" s="572">
        <v>0</v>
      </c>
      <c r="M252" s="503">
        <v>0</v>
      </c>
      <c r="N252" s="503">
        <v>0</v>
      </c>
      <c r="O252" s="503">
        <v>9</v>
      </c>
      <c r="P252" s="503">
        <v>0</v>
      </c>
      <c r="Q252" s="436">
        <v>9</v>
      </c>
      <c r="R252" s="297">
        <v>0</v>
      </c>
      <c r="S252" s="297">
        <v>0</v>
      </c>
      <c r="T252" s="291">
        <v>0</v>
      </c>
      <c r="U252" s="62">
        <v>9</v>
      </c>
      <c r="V252" s="243">
        <v>0</v>
      </c>
      <c r="W252" s="73">
        <v>0</v>
      </c>
      <c r="X252" s="72">
        <v>0</v>
      </c>
      <c r="Y252" s="250">
        <v>4</v>
      </c>
      <c r="Z252" s="238">
        <v>4</v>
      </c>
      <c r="AA252" s="72">
        <v>6</v>
      </c>
      <c r="AB252" s="73">
        <v>2</v>
      </c>
      <c r="AC252" s="72">
        <v>4</v>
      </c>
      <c r="AD252" s="73">
        <v>0</v>
      </c>
      <c r="AE252" s="396">
        <v>40.6</v>
      </c>
      <c r="AF252" s="397">
        <v>16</v>
      </c>
      <c r="AG252" s="75">
        <v>25</v>
      </c>
      <c r="AH252" s="76">
        <v>125</v>
      </c>
      <c r="AI252" s="424">
        <v>53.8</v>
      </c>
      <c r="AJ252" s="249">
        <v>0</v>
      </c>
      <c r="AK252" s="367">
        <v>0</v>
      </c>
      <c r="AL252" s="257">
        <v>0</v>
      </c>
      <c r="AM252" s="62">
        <v>0</v>
      </c>
      <c r="AN252" s="202">
        <v>0</v>
      </c>
      <c r="AO252" s="62">
        <v>0</v>
      </c>
      <c r="AP252" s="62">
        <v>0</v>
      </c>
    </row>
    <row r="253" spans="1:42" ht="15.95" hidden="1" customHeight="1" outlineLevel="1" thickBot="1" x14ac:dyDescent="0.3">
      <c r="A253" s="696"/>
      <c r="B253" s="698"/>
      <c r="C253" s="609"/>
      <c r="D253" s="612"/>
      <c r="E253" s="627"/>
      <c r="F253" s="618"/>
      <c r="G253" s="18" t="s">
        <v>18</v>
      </c>
      <c r="H253" s="21"/>
      <c r="I253" s="19">
        <v>7</v>
      </c>
      <c r="J253" s="20"/>
      <c r="K253" s="44"/>
      <c r="L253" s="497">
        <v>0</v>
      </c>
      <c r="M253" s="497">
        <v>0</v>
      </c>
      <c r="N253" s="497">
        <v>0</v>
      </c>
      <c r="O253" s="497">
        <v>9</v>
      </c>
      <c r="P253" s="497">
        <v>0</v>
      </c>
      <c r="Q253" s="18">
        <v>9</v>
      </c>
      <c r="R253" s="18">
        <v>0</v>
      </c>
      <c r="S253" s="18">
        <v>0</v>
      </c>
      <c r="T253" s="18">
        <v>0</v>
      </c>
      <c r="U253" s="18">
        <v>9</v>
      </c>
      <c r="V253" s="18">
        <v>0</v>
      </c>
      <c r="W253" s="18">
        <v>0</v>
      </c>
      <c r="X253" s="18">
        <v>0</v>
      </c>
      <c r="Y253" s="18">
        <v>4</v>
      </c>
      <c r="Z253" s="18">
        <v>4</v>
      </c>
      <c r="AA253" s="18">
        <v>6</v>
      </c>
      <c r="AB253" s="18">
        <v>2</v>
      </c>
      <c r="AC253" s="18">
        <v>4</v>
      </c>
      <c r="AD253" s="18">
        <v>0</v>
      </c>
      <c r="AE253" s="394"/>
      <c r="AF253" s="389"/>
      <c r="AG253" s="18"/>
      <c r="AH253" s="21"/>
      <c r="AI253" s="413"/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</row>
    <row r="254" spans="1:42" ht="15.95" hidden="1" customHeight="1" outlineLevel="1" thickBot="1" x14ac:dyDescent="0.3">
      <c r="A254" s="696"/>
      <c r="B254" s="698"/>
      <c r="C254" s="607">
        <v>75</v>
      </c>
      <c r="D254" s="610" t="s">
        <v>458</v>
      </c>
      <c r="E254" s="625"/>
      <c r="F254" s="616" t="s">
        <v>234</v>
      </c>
      <c r="G254" s="83" t="s">
        <v>16</v>
      </c>
      <c r="H254" s="87"/>
      <c r="I254" s="329"/>
      <c r="J254" s="89"/>
      <c r="K254" s="88"/>
      <c r="L254" s="503">
        <v>0</v>
      </c>
      <c r="M254" s="503">
        <v>2</v>
      </c>
      <c r="N254" s="503">
        <v>0</v>
      </c>
      <c r="O254" s="503">
        <v>0</v>
      </c>
      <c r="P254" s="503">
        <v>0</v>
      </c>
      <c r="Q254" s="436">
        <v>2</v>
      </c>
      <c r="R254" s="297">
        <v>0</v>
      </c>
      <c r="S254" s="297">
        <v>2</v>
      </c>
      <c r="T254" s="298">
        <v>0</v>
      </c>
      <c r="U254" s="25">
        <v>2</v>
      </c>
      <c r="V254" s="242">
        <v>0</v>
      </c>
      <c r="W254" s="148">
        <v>0</v>
      </c>
      <c r="X254" s="13">
        <v>0</v>
      </c>
      <c r="Y254" s="156">
        <v>1</v>
      </c>
      <c r="Z254" s="13">
        <v>0</v>
      </c>
      <c r="AA254" s="148">
        <v>2</v>
      </c>
      <c r="AB254" s="13">
        <v>0</v>
      </c>
      <c r="AC254" s="148">
        <v>1</v>
      </c>
      <c r="AD254" s="251">
        <v>0</v>
      </c>
      <c r="AE254" s="404">
        <v>36</v>
      </c>
      <c r="AF254" s="405">
        <v>18</v>
      </c>
      <c r="AG254" s="155">
        <v>8</v>
      </c>
      <c r="AH254" s="176">
        <v>10</v>
      </c>
      <c r="AI254" s="427">
        <v>9</v>
      </c>
      <c r="AJ254" s="249">
        <v>0</v>
      </c>
      <c r="AK254" s="200">
        <v>0</v>
      </c>
      <c r="AL254" s="24">
        <v>0</v>
      </c>
      <c r="AM254" s="25">
        <v>0</v>
      </c>
      <c r="AN254" s="23">
        <v>0</v>
      </c>
      <c r="AO254" s="25">
        <v>0</v>
      </c>
      <c r="AP254" s="25">
        <v>0</v>
      </c>
    </row>
    <row r="255" spans="1:42" ht="15.95" hidden="1" customHeight="1" outlineLevel="1" thickBot="1" x14ac:dyDescent="0.3">
      <c r="A255" s="696"/>
      <c r="B255" s="698"/>
      <c r="C255" s="608"/>
      <c r="D255" s="611"/>
      <c r="E255" s="626"/>
      <c r="F255" s="617"/>
      <c r="G255" s="40" t="s">
        <v>17</v>
      </c>
      <c r="H255" s="90"/>
      <c r="I255" s="319">
        <v>7</v>
      </c>
      <c r="J255" s="42">
        <v>12</v>
      </c>
      <c r="K255" s="41"/>
      <c r="L255" s="496">
        <v>0</v>
      </c>
      <c r="M255" s="503">
        <v>0</v>
      </c>
      <c r="N255" s="503">
        <v>0</v>
      </c>
      <c r="O255" s="503">
        <v>9</v>
      </c>
      <c r="P255" s="503">
        <v>0</v>
      </c>
      <c r="Q255" s="436">
        <v>9</v>
      </c>
      <c r="R255" s="297">
        <v>5</v>
      </c>
      <c r="S255" s="297">
        <v>0</v>
      </c>
      <c r="T255" s="291">
        <v>0</v>
      </c>
      <c r="U255" s="62">
        <v>9</v>
      </c>
      <c r="V255" s="243">
        <v>0</v>
      </c>
      <c r="W255" s="73">
        <v>0</v>
      </c>
      <c r="X255" s="72">
        <v>0</v>
      </c>
      <c r="Y255" s="250">
        <v>2</v>
      </c>
      <c r="Z255" s="238">
        <v>2</v>
      </c>
      <c r="AA255" s="72">
        <v>9</v>
      </c>
      <c r="AB255" s="73">
        <v>1</v>
      </c>
      <c r="AC255" s="72">
        <v>2</v>
      </c>
      <c r="AD255" s="72">
        <v>0</v>
      </c>
      <c r="AE255" s="406">
        <v>42</v>
      </c>
      <c r="AF255" s="396">
        <v>29</v>
      </c>
      <c r="AG255" s="76">
        <v>25</v>
      </c>
      <c r="AH255" s="177">
        <v>100</v>
      </c>
      <c r="AI255" s="424">
        <v>77.77</v>
      </c>
      <c r="AJ255" s="249">
        <v>0</v>
      </c>
      <c r="AK255" s="367">
        <v>0</v>
      </c>
      <c r="AL255" s="257">
        <v>0</v>
      </c>
      <c r="AM255" s="62">
        <v>0</v>
      </c>
      <c r="AN255" s="202">
        <v>0</v>
      </c>
      <c r="AO255" s="62">
        <v>0</v>
      </c>
      <c r="AP255" s="62">
        <v>0</v>
      </c>
    </row>
    <row r="256" spans="1:42" ht="15.95" hidden="1" customHeight="1" outlineLevel="1" thickBot="1" x14ac:dyDescent="0.3">
      <c r="A256" s="696"/>
      <c r="B256" s="698"/>
      <c r="C256" s="609"/>
      <c r="D256" s="612"/>
      <c r="E256" s="627"/>
      <c r="F256" s="618"/>
      <c r="G256" s="18" t="s">
        <v>18</v>
      </c>
      <c r="H256" s="21"/>
      <c r="I256" s="19">
        <v>7</v>
      </c>
      <c r="J256" s="20"/>
      <c r="K256" s="44"/>
      <c r="L256" s="497">
        <v>0</v>
      </c>
      <c r="M256" s="497">
        <v>2</v>
      </c>
      <c r="N256" s="497">
        <v>0</v>
      </c>
      <c r="O256" s="497">
        <v>9</v>
      </c>
      <c r="P256" s="497">
        <v>0</v>
      </c>
      <c r="Q256" s="18">
        <v>11</v>
      </c>
      <c r="R256" s="18">
        <v>5</v>
      </c>
      <c r="S256" s="18">
        <v>2</v>
      </c>
      <c r="T256" s="18">
        <v>0</v>
      </c>
      <c r="U256" s="18">
        <v>11</v>
      </c>
      <c r="V256" s="18">
        <v>0</v>
      </c>
      <c r="W256" s="18">
        <v>0</v>
      </c>
      <c r="X256" s="18">
        <v>0</v>
      </c>
      <c r="Y256" s="18">
        <v>3</v>
      </c>
      <c r="Z256" s="18">
        <v>2</v>
      </c>
      <c r="AA256" s="18">
        <v>11</v>
      </c>
      <c r="AB256" s="18">
        <v>1</v>
      </c>
      <c r="AC256" s="18">
        <v>3</v>
      </c>
      <c r="AD256" s="18">
        <v>0</v>
      </c>
      <c r="AE256" s="394"/>
      <c r="AF256" s="389"/>
      <c r="AG256" s="18"/>
      <c r="AH256" s="21"/>
      <c r="AI256" s="413"/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</row>
    <row r="257" spans="1:239" ht="15.95" hidden="1" customHeight="1" outlineLevel="1" thickBot="1" x14ac:dyDescent="0.3">
      <c r="A257" s="696"/>
      <c r="B257" s="698"/>
      <c r="C257" s="607">
        <v>76</v>
      </c>
      <c r="D257" s="619" t="s">
        <v>459</v>
      </c>
      <c r="E257" s="625"/>
      <c r="F257" s="616" t="s">
        <v>234</v>
      </c>
      <c r="G257" s="83" t="s">
        <v>16</v>
      </c>
      <c r="H257" s="87"/>
      <c r="I257" s="328"/>
      <c r="J257" s="51"/>
      <c r="K257" s="140"/>
      <c r="L257" s="503">
        <v>0</v>
      </c>
      <c r="M257" s="503">
        <v>0</v>
      </c>
      <c r="N257" s="503">
        <v>0</v>
      </c>
      <c r="O257" s="503">
        <v>0</v>
      </c>
      <c r="P257" s="503">
        <v>0</v>
      </c>
      <c r="Q257" s="436">
        <v>0</v>
      </c>
      <c r="R257" s="297">
        <v>0</v>
      </c>
      <c r="S257" s="297">
        <v>0</v>
      </c>
      <c r="T257" s="298">
        <v>0</v>
      </c>
      <c r="U257" s="25">
        <v>0</v>
      </c>
      <c r="V257" s="242">
        <v>0</v>
      </c>
      <c r="W257" s="148">
        <v>0</v>
      </c>
      <c r="X257" s="13">
        <v>0</v>
      </c>
      <c r="Y257" s="156">
        <v>0</v>
      </c>
      <c r="Z257" s="13">
        <v>0</v>
      </c>
      <c r="AA257" s="148">
        <v>0</v>
      </c>
      <c r="AB257" s="13">
        <v>0</v>
      </c>
      <c r="AC257" s="148">
        <v>0</v>
      </c>
      <c r="AD257" s="251">
        <v>0</v>
      </c>
      <c r="AE257" s="404">
        <v>0</v>
      </c>
      <c r="AF257" s="405">
        <v>0</v>
      </c>
      <c r="AG257" s="155">
        <v>0</v>
      </c>
      <c r="AH257" s="176">
        <v>0</v>
      </c>
      <c r="AI257" s="427">
        <v>0</v>
      </c>
      <c r="AJ257" s="249">
        <v>0</v>
      </c>
      <c r="AK257" s="200">
        <v>0</v>
      </c>
      <c r="AL257" s="24">
        <v>0</v>
      </c>
      <c r="AM257" s="25">
        <v>0</v>
      </c>
      <c r="AN257" s="23">
        <v>0</v>
      </c>
      <c r="AO257" s="25">
        <v>0</v>
      </c>
      <c r="AP257" s="25">
        <v>0</v>
      </c>
    </row>
    <row r="258" spans="1:239" ht="15.95" hidden="1" customHeight="1" outlineLevel="1" thickBot="1" x14ac:dyDescent="0.3">
      <c r="A258" s="696"/>
      <c r="B258" s="698"/>
      <c r="C258" s="608"/>
      <c r="D258" s="620"/>
      <c r="E258" s="626"/>
      <c r="F258" s="617"/>
      <c r="G258" s="40" t="s">
        <v>17</v>
      </c>
      <c r="H258" s="90"/>
      <c r="I258" s="323">
        <v>10</v>
      </c>
      <c r="J258" s="50">
        <v>12</v>
      </c>
      <c r="K258" s="138"/>
      <c r="L258" s="496">
        <v>0</v>
      </c>
      <c r="M258" s="503">
        <v>0</v>
      </c>
      <c r="N258" s="503">
        <v>0</v>
      </c>
      <c r="O258" s="503">
        <v>32</v>
      </c>
      <c r="P258" s="503">
        <v>0</v>
      </c>
      <c r="Q258" s="436">
        <v>32</v>
      </c>
      <c r="R258" s="297">
        <v>32</v>
      </c>
      <c r="S258" s="297">
        <v>0</v>
      </c>
      <c r="T258" s="291">
        <v>0</v>
      </c>
      <c r="U258" s="62">
        <v>31</v>
      </c>
      <c r="V258" s="243">
        <v>1</v>
      </c>
      <c r="W258" s="73">
        <v>0</v>
      </c>
      <c r="X258" s="72">
        <v>0</v>
      </c>
      <c r="Y258" s="250">
        <v>2</v>
      </c>
      <c r="Z258" s="238">
        <v>0</v>
      </c>
      <c r="AA258" s="72">
        <v>0</v>
      </c>
      <c r="AB258" s="73">
        <v>2</v>
      </c>
      <c r="AC258" s="72">
        <v>1</v>
      </c>
      <c r="AD258" s="72">
        <v>0</v>
      </c>
      <c r="AE258" s="406">
        <v>38</v>
      </c>
      <c r="AF258" s="407">
        <v>15</v>
      </c>
      <c r="AG258" s="76">
        <v>40</v>
      </c>
      <c r="AH258" s="177">
        <v>155</v>
      </c>
      <c r="AI258" s="424">
        <v>75</v>
      </c>
      <c r="AJ258" s="249">
        <v>0</v>
      </c>
      <c r="AK258" s="367">
        <v>0</v>
      </c>
      <c r="AL258" s="257">
        <v>0</v>
      </c>
      <c r="AM258" s="62">
        <v>0</v>
      </c>
      <c r="AN258" s="202">
        <v>0</v>
      </c>
      <c r="AO258" s="62">
        <v>0</v>
      </c>
      <c r="AP258" s="62">
        <v>0</v>
      </c>
    </row>
    <row r="259" spans="1:239" ht="15.95" hidden="1" customHeight="1" outlineLevel="1" thickBot="1" x14ac:dyDescent="0.3">
      <c r="A259" s="696"/>
      <c r="B259" s="698"/>
      <c r="C259" s="609"/>
      <c r="D259" s="620"/>
      <c r="E259" s="627"/>
      <c r="F259" s="618"/>
      <c r="G259" s="18" t="s">
        <v>18</v>
      </c>
      <c r="H259" s="21"/>
      <c r="I259" s="19">
        <v>10</v>
      </c>
      <c r="J259" s="20"/>
      <c r="K259" s="44"/>
      <c r="L259" s="497">
        <v>0</v>
      </c>
      <c r="M259" s="497">
        <v>0</v>
      </c>
      <c r="N259" s="497">
        <v>0</v>
      </c>
      <c r="O259" s="497">
        <v>32</v>
      </c>
      <c r="P259" s="497">
        <v>0</v>
      </c>
      <c r="Q259" s="18">
        <v>32</v>
      </c>
      <c r="R259" s="18">
        <v>32</v>
      </c>
      <c r="S259" s="18">
        <v>0</v>
      </c>
      <c r="T259" s="18">
        <v>0</v>
      </c>
      <c r="U259" s="18">
        <v>31</v>
      </c>
      <c r="V259" s="18">
        <v>1</v>
      </c>
      <c r="W259" s="18">
        <v>0</v>
      </c>
      <c r="X259" s="18">
        <v>0</v>
      </c>
      <c r="Y259" s="18">
        <v>2</v>
      </c>
      <c r="Z259" s="18">
        <v>0</v>
      </c>
      <c r="AA259" s="18">
        <v>0</v>
      </c>
      <c r="AB259" s="18">
        <v>2</v>
      </c>
      <c r="AC259" s="18">
        <v>1</v>
      </c>
      <c r="AD259" s="18">
        <v>0</v>
      </c>
      <c r="AE259" s="394"/>
      <c r="AF259" s="389"/>
      <c r="AG259" s="18"/>
      <c r="AH259" s="21"/>
      <c r="AI259" s="413"/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</row>
    <row r="260" spans="1:239" ht="15.95" hidden="1" customHeight="1" outlineLevel="1" thickBot="1" x14ac:dyDescent="0.3">
      <c r="A260" s="696"/>
      <c r="B260" s="698"/>
      <c r="C260" s="607">
        <v>77</v>
      </c>
      <c r="D260" s="686" t="s">
        <v>460</v>
      </c>
      <c r="E260" s="613"/>
      <c r="F260" s="616" t="s">
        <v>234</v>
      </c>
      <c r="G260" s="83" t="s">
        <v>16</v>
      </c>
      <c r="H260" s="84"/>
      <c r="I260" s="328"/>
      <c r="J260" s="51"/>
      <c r="K260" s="140"/>
      <c r="L260" s="503">
        <v>0</v>
      </c>
      <c r="M260" s="503">
        <v>0</v>
      </c>
      <c r="N260" s="503">
        <v>0</v>
      </c>
      <c r="O260" s="503">
        <v>0</v>
      </c>
      <c r="P260" s="503">
        <v>0</v>
      </c>
      <c r="Q260" s="436">
        <v>0</v>
      </c>
      <c r="R260" s="297">
        <v>0</v>
      </c>
      <c r="S260" s="297">
        <v>0</v>
      </c>
      <c r="T260" s="298">
        <v>0</v>
      </c>
      <c r="U260" s="25">
        <v>0</v>
      </c>
      <c r="V260" s="242">
        <v>0</v>
      </c>
      <c r="W260" s="148">
        <v>0</v>
      </c>
      <c r="X260" s="13">
        <v>0</v>
      </c>
      <c r="Y260" s="156">
        <v>0</v>
      </c>
      <c r="Z260" s="13">
        <v>0</v>
      </c>
      <c r="AA260" s="148">
        <v>0</v>
      </c>
      <c r="AB260" s="13">
        <v>0</v>
      </c>
      <c r="AC260" s="148">
        <v>0</v>
      </c>
      <c r="AD260" s="13">
        <v>0</v>
      </c>
      <c r="AE260" s="404">
        <v>0</v>
      </c>
      <c r="AF260" s="405">
        <v>0</v>
      </c>
      <c r="AG260" s="155">
        <v>0</v>
      </c>
      <c r="AH260" s="176">
        <v>0</v>
      </c>
      <c r="AI260" s="427">
        <v>0</v>
      </c>
      <c r="AJ260" s="249">
        <v>0</v>
      </c>
      <c r="AK260" s="200">
        <v>0</v>
      </c>
      <c r="AL260" s="24">
        <v>0</v>
      </c>
      <c r="AM260" s="25">
        <v>0</v>
      </c>
      <c r="AN260" s="23">
        <v>0</v>
      </c>
      <c r="AO260" s="25">
        <v>0</v>
      </c>
      <c r="AP260" s="25">
        <v>0</v>
      </c>
    </row>
    <row r="261" spans="1:239" ht="15.95" hidden="1" customHeight="1" outlineLevel="1" thickBot="1" x14ac:dyDescent="0.3">
      <c r="A261" s="696"/>
      <c r="B261" s="698"/>
      <c r="C261" s="608"/>
      <c r="D261" s="687"/>
      <c r="E261" s="614"/>
      <c r="F261" s="617"/>
      <c r="G261" s="40" t="s">
        <v>17</v>
      </c>
      <c r="H261" s="185"/>
      <c r="I261" s="323">
        <v>5</v>
      </c>
      <c r="J261" s="50">
        <v>5</v>
      </c>
      <c r="K261" s="138"/>
      <c r="L261" s="496">
        <v>0</v>
      </c>
      <c r="M261" s="503">
        <v>0</v>
      </c>
      <c r="N261" s="503">
        <v>0</v>
      </c>
      <c r="O261" s="503">
        <v>2</v>
      </c>
      <c r="P261" s="503">
        <v>0</v>
      </c>
      <c r="Q261" s="436">
        <v>2</v>
      </c>
      <c r="R261" s="297">
        <v>2</v>
      </c>
      <c r="S261" s="297">
        <v>0</v>
      </c>
      <c r="T261" s="291">
        <v>0</v>
      </c>
      <c r="U261" s="62">
        <v>1</v>
      </c>
      <c r="V261" s="243">
        <v>1</v>
      </c>
      <c r="W261" s="73">
        <v>0</v>
      </c>
      <c r="X261" s="72">
        <v>0</v>
      </c>
      <c r="Y261" s="250">
        <v>2</v>
      </c>
      <c r="Z261" s="238">
        <v>2</v>
      </c>
      <c r="AA261" s="72">
        <v>2</v>
      </c>
      <c r="AB261" s="73">
        <v>1</v>
      </c>
      <c r="AC261" s="72">
        <v>0</v>
      </c>
      <c r="AD261" s="73">
        <v>0</v>
      </c>
      <c r="AE261" s="393">
        <v>42</v>
      </c>
      <c r="AF261" s="406">
        <v>24</v>
      </c>
      <c r="AG261" s="75">
        <v>120</v>
      </c>
      <c r="AH261" s="76">
        <v>150</v>
      </c>
      <c r="AI261" s="428">
        <v>135</v>
      </c>
      <c r="AJ261" s="249">
        <v>0</v>
      </c>
      <c r="AK261" s="367">
        <v>0</v>
      </c>
      <c r="AL261" s="257">
        <v>0</v>
      </c>
      <c r="AM261" s="62">
        <v>0</v>
      </c>
      <c r="AN261" s="202">
        <v>0</v>
      </c>
      <c r="AO261" s="62">
        <v>0</v>
      </c>
      <c r="AP261" s="62">
        <v>0</v>
      </c>
    </row>
    <row r="262" spans="1:239" ht="15.95" hidden="1" customHeight="1" outlineLevel="1" thickBot="1" x14ac:dyDescent="0.3">
      <c r="A262" s="696"/>
      <c r="B262" s="698"/>
      <c r="C262" s="609"/>
      <c r="D262" s="688"/>
      <c r="E262" s="615"/>
      <c r="F262" s="618"/>
      <c r="G262" s="18" t="s">
        <v>18</v>
      </c>
      <c r="H262" s="21"/>
      <c r="I262" s="19">
        <v>5</v>
      </c>
      <c r="J262" s="20"/>
      <c r="K262" s="44"/>
      <c r="L262" s="497">
        <v>0</v>
      </c>
      <c r="M262" s="497">
        <v>0</v>
      </c>
      <c r="N262" s="497">
        <v>0</v>
      </c>
      <c r="O262" s="497">
        <v>2</v>
      </c>
      <c r="P262" s="497">
        <v>0</v>
      </c>
      <c r="Q262" s="18">
        <v>2</v>
      </c>
      <c r="R262" s="18">
        <v>2</v>
      </c>
      <c r="S262" s="18"/>
      <c r="T262" s="18">
        <v>0</v>
      </c>
      <c r="U262" s="18">
        <v>1</v>
      </c>
      <c r="V262" s="18">
        <v>1</v>
      </c>
      <c r="W262" s="18">
        <v>0</v>
      </c>
      <c r="X262" s="18">
        <v>0</v>
      </c>
      <c r="Y262" s="18">
        <v>2</v>
      </c>
      <c r="Z262" s="18">
        <v>2</v>
      </c>
      <c r="AA262" s="18">
        <v>2</v>
      </c>
      <c r="AB262" s="18">
        <v>1</v>
      </c>
      <c r="AC262" s="18">
        <v>0</v>
      </c>
      <c r="AD262" s="18">
        <v>0</v>
      </c>
      <c r="AE262" s="394"/>
      <c r="AF262" s="389"/>
      <c r="AG262" s="18"/>
      <c r="AH262" s="21"/>
      <c r="AI262" s="413"/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</row>
    <row r="263" spans="1:239" ht="15.95" hidden="1" customHeight="1" outlineLevel="1" thickBot="1" x14ac:dyDescent="0.3">
      <c r="A263" s="696"/>
      <c r="B263" s="698"/>
      <c r="C263" s="607">
        <v>78</v>
      </c>
      <c r="D263" s="686" t="s">
        <v>400</v>
      </c>
      <c r="E263" s="544"/>
      <c r="F263" s="622" t="s">
        <v>192</v>
      </c>
      <c r="G263" s="83" t="s">
        <v>16</v>
      </c>
      <c r="H263" s="84"/>
      <c r="I263" s="328"/>
      <c r="J263" s="51"/>
      <c r="K263" s="140"/>
      <c r="L263" s="503">
        <v>0</v>
      </c>
      <c r="M263" s="503">
        <v>0</v>
      </c>
      <c r="N263" s="503">
        <v>0</v>
      </c>
      <c r="O263" s="503">
        <v>0</v>
      </c>
      <c r="P263" s="503">
        <v>0</v>
      </c>
      <c r="Q263" s="436">
        <v>0</v>
      </c>
      <c r="R263" s="297">
        <v>0</v>
      </c>
      <c r="S263" s="297">
        <v>0</v>
      </c>
      <c r="T263" s="298">
        <v>0</v>
      </c>
      <c r="U263" s="25">
        <v>0</v>
      </c>
      <c r="V263" s="242">
        <v>0</v>
      </c>
      <c r="W263" s="148">
        <v>0</v>
      </c>
      <c r="X263" s="13">
        <v>0</v>
      </c>
      <c r="Y263" s="156">
        <v>0</v>
      </c>
      <c r="Z263" s="13">
        <v>0</v>
      </c>
      <c r="AA263" s="148">
        <v>0</v>
      </c>
      <c r="AB263" s="13">
        <v>0</v>
      </c>
      <c r="AC263" s="148">
        <v>0</v>
      </c>
      <c r="AD263" s="13">
        <v>0</v>
      </c>
      <c r="AE263" s="404">
        <v>0</v>
      </c>
      <c r="AF263" s="405">
        <v>0</v>
      </c>
      <c r="AG263" s="155">
        <v>0</v>
      </c>
      <c r="AH263" s="176">
        <v>0</v>
      </c>
      <c r="AI263" s="427">
        <v>0</v>
      </c>
      <c r="AJ263" s="249">
        <v>0</v>
      </c>
      <c r="AK263" s="200">
        <v>0</v>
      </c>
      <c r="AL263" s="24">
        <v>0</v>
      </c>
      <c r="AM263" s="25">
        <v>0</v>
      </c>
      <c r="AN263" s="23">
        <v>0</v>
      </c>
      <c r="AO263" s="25">
        <v>0</v>
      </c>
      <c r="AP263" s="25">
        <v>0</v>
      </c>
    </row>
    <row r="264" spans="1:239" ht="15.95" hidden="1" customHeight="1" outlineLevel="1" thickBot="1" x14ac:dyDescent="0.3">
      <c r="A264" s="696"/>
      <c r="B264" s="698"/>
      <c r="C264" s="608"/>
      <c r="D264" s="687"/>
      <c r="E264" s="544"/>
      <c r="F264" s="623"/>
      <c r="G264" s="40" t="s">
        <v>17</v>
      </c>
      <c r="H264" s="185"/>
      <c r="I264" s="323">
        <v>5</v>
      </c>
      <c r="J264" s="50">
        <v>5</v>
      </c>
      <c r="K264" s="138"/>
      <c r="L264" s="496">
        <v>0</v>
      </c>
      <c r="M264" s="503">
        <v>0</v>
      </c>
      <c r="N264" s="503">
        <v>0</v>
      </c>
      <c r="O264" s="503">
        <v>1</v>
      </c>
      <c r="P264" s="503">
        <v>0</v>
      </c>
      <c r="Q264" s="436">
        <v>1</v>
      </c>
      <c r="R264" s="297">
        <v>0</v>
      </c>
      <c r="S264" s="297">
        <v>0</v>
      </c>
      <c r="T264" s="291">
        <v>0</v>
      </c>
      <c r="U264" s="62">
        <v>1</v>
      </c>
      <c r="V264" s="243">
        <v>0</v>
      </c>
      <c r="W264" s="73">
        <v>0</v>
      </c>
      <c r="X264" s="72">
        <v>0</v>
      </c>
      <c r="Y264" s="250">
        <v>1</v>
      </c>
      <c r="Z264" s="238">
        <v>1</v>
      </c>
      <c r="AA264" s="72">
        <v>1</v>
      </c>
      <c r="AB264" s="73">
        <v>1</v>
      </c>
      <c r="AC264" s="72">
        <v>1</v>
      </c>
      <c r="AD264" s="73">
        <v>0</v>
      </c>
      <c r="AE264" s="393">
        <v>37</v>
      </c>
      <c r="AF264" s="406">
        <v>19</v>
      </c>
      <c r="AG264" s="75">
        <v>75</v>
      </c>
      <c r="AH264" s="76">
        <v>75</v>
      </c>
      <c r="AI264" s="428">
        <v>75</v>
      </c>
      <c r="AJ264" s="249">
        <v>0</v>
      </c>
      <c r="AK264" s="367">
        <v>0</v>
      </c>
      <c r="AL264" s="257">
        <v>0</v>
      </c>
      <c r="AM264" s="62">
        <v>0</v>
      </c>
      <c r="AN264" s="202">
        <v>0</v>
      </c>
      <c r="AO264" s="62">
        <v>0</v>
      </c>
      <c r="AP264" s="62">
        <v>0</v>
      </c>
    </row>
    <row r="265" spans="1:239" ht="15.95" hidden="1" customHeight="1" outlineLevel="1" thickBot="1" x14ac:dyDescent="0.3">
      <c r="A265" s="696"/>
      <c r="B265" s="698"/>
      <c r="C265" s="609"/>
      <c r="D265" s="688"/>
      <c r="E265" s="544"/>
      <c r="F265" s="624"/>
      <c r="G265" s="18" t="s">
        <v>18</v>
      </c>
      <c r="H265" s="21"/>
      <c r="I265" s="19">
        <v>5</v>
      </c>
      <c r="J265" s="20"/>
      <c r="K265" s="44"/>
      <c r="L265" s="497">
        <v>0</v>
      </c>
      <c r="M265" s="497">
        <v>0</v>
      </c>
      <c r="N265" s="497">
        <v>0</v>
      </c>
      <c r="O265" s="497">
        <v>1</v>
      </c>
      <c r="P265" s="497">
        <v>0</v>
      </c>
      <c r="Q265" s="18">
        <v>1</v>
      </c>
      <c r="R265" s="18">
        <v>0</v>
      </c>
      <c r="S265" s="18">
        <v>0</v>
      </c>
      <c r="T265" s="18">
        <v>0</v>
      </c>
      <c r="U265" s="18">
        <v>1</v>
      </c>
      <c r="V265" s="18">
        <v>0</v>
      </c>
      <c r="W265" s="18">
        <v>0</v>
      </c>
      <c r="X265" s="18">
        <v>0</v>
      </c>
      <c r="Y265" s="18">
        <v>1</v>
      </c>
      <c r="Z265" s="18">
        <v>1</v>
      </c>
      <c r="AA265" s="18">
        <v>1</v>
      </c>
      <c r="AB265" s="18">
        <v>1</v>
      </c>
      <c r="AC265" s="18">
        <v>1</v>
      </c>
      <c r="AD265" s="18">
        <v>0</v>
      </c>
      <c r="AE265" s="394"/>
      <c r="AF265" s="389"/>
      <c r="AG265" s="18"/>
      <c r="AH265" s="21"/>
      <c r="AI265" s="413"/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</row>
    <row r="266" spans="1:239" ht="15.95" hidden="1" customHeight="1" outlineLevel="1" thickBot="1" x14ac:dyDescent="0.3">
      <c r="A266" s="696"/>
      <c r="B266" s="698"/>
      <c r="C266" s="607">
        <v>79</v>
      </c>
      <c r="D266" s="686" t="s">
        <v>77</v>
      </c>
      <c r="E266" s="613"/>
      <c r="F266" s="622" t="s">
        <v>192</v>
      </c>
      <c r="G266" s="83" t="s">
        <v>16</v>
      </c>
      <c r="H266" s="84"/>
      <c r="I266" s="328"/>
      <c r="J266" s="51"/>
      <c r="K266" s="140"/>
      <c r="L266" s="503">
        <v>0</v>
      </c>
      <c r="M266" s="503">
        <v>0</v>
      </c>
      <c r="N266" s="503">
        <v>0</v>
      </c>
      <c r="O266" s="503">
        <v>0</v>
      </c>
      <c r="P266" s="503">
        <v>0</v>
      </c>
      <c r="Q266" s="436">
        <v>0</v>
      </c>
      <c r="R266" s="297">
        <v>0</v>
      </c>
      <c r="S266" s="288">
        <v>0</v>
      </c>
      <c r="T266" s="291">
        <v>0</v>
      </c>
      <c r="U266" s="62">
        <v>0</v>
      </c>
      <c r="V266" s="243">
        <v>0</v>
      </c>
      <c r="W266" s="73">
        <v>0</v>
      </c>
      <c r="X266" s="72">
        <v>0</v>
      </c>
      <c r="Y266" s="74">
        <v>0</v>
      </c>
      <c r="Z266" s="72">
        <v>0</v>
      </c>
      <c r="AA266" s="73">
        <v>0</v>
      </c>
      <c r="AB266" s="72">
        <v>0</v>
      </c>
      <c r="AC266" s="73">
        <v>0</v>
      </c>
      <c r="AD266" s="72">
        <v>0</v>
      </c>
      <c r="AE266" s="406">
        <v>0</v>
      </c>
      <c r="AF266" s="407">
        <v>0</v>
      </c>
      <c r="AG266" s="76">
        <v>0</v>
      </c>
      <c r="AH266" s="177">
        <v>0</v>
      </c>
      <c r="AI266" s="424">
        <v>0</v>
      </c>
      <c r="AJ266" s="249">
        <v>0</v>
      </c>
      <c r="AK266" s="200">
        <v>0</v>
      </c>
      <c r="AL266" s="24">
        <v>0</v>
      </c>
      <c r="AM266" s="25">
        <v>0</v>
      </c>
      <c r="AN266" s="23">
        <v>0</v>
      </c>
      <c r="AO266" s="25">
        <v>0</v>
      </c>
      <c r="AP266" s="25">
        <v>0</v>
      </c>
    </row>
    <row r="267" spans="1:239" ht="15.95" hidden="1" customHeight="1" outlineLevel="1" thickBot="1" x14ac:dyDescent="0.3">
      <c r="A267" s="696"/>
      <c r="B267" s="698"/>
      <c r="C267" s="608"/>
      <c r="D267" s="687"/>
      <c r="E267" s="614"/>
      <c r="F267" s="623"/>
      <c r="G267" s="40" t="s">
        <v>17</v>
      </c>
      <c r="H267" s="185"/>
      <c r="I267" s="323">
        <v>2</v>
      </c>
      <c r="J267" s="50">
        <v>3</v>
      </c>
      <c r="K267" s="138"/>
      <c r="L267" s="572">
        <v>0</v>
      </c>
      <c r="M267" s="503">
        <v>0</v>
      </c>
      <c r="N267" s="503">
        <v>0</v>
      </c>
      <c r="O267" s="503">
        <v>0</v>
      </c>
      <c r="P267" s="503">
        <v>0</v>
      </c>
      <c r="Q267" s="436">
        <v>0</v>
      </c>
      <c r="R267" s="297">
        <v>0</v>
      </c>
      <c r="S267" s="288">
        <v>0</v>
      </c>
      <c r="T267" s="291">
        <v>0</v>
      </c>
      <c r="U267" s="62">
        <v>0</v>
      </c>
      <c r="V267" s="243">
        <v>0</v>
      </c>
      <c r="W267" s="73">
        <v>0</v>
      </c>
      <c r="X267" s="72">
        <v>0</v>
      </c>
      <c r="Y267" s="74">
        <v>0</v>
      </c>
      <c r="Z267" s="72">
        <v>0</v>
      </c>
      <c r="AA267" s="73">
        <v>0</v>
      </c>
      <c r="AB267" s="72">
        <v>0</v>
      </c>
      <c r="AC267" s="73">
        <v>0</v>
      </c>
      <c r="AD267" s="72">
        <v>0</v>
      </c>
      <c r="AE267" s="406">
        <v>0</v>
      </c>
      <c r="AF267" s="407">
        <v>0</v>
      </c>
      <c r="AG267" s="76">
        <v>0</v>
      </c>
      <c r="AH267" s="177">
        <v>0</v>
      </c>
      <c r="AI267" s="424">
        <v>0</v>
      </c>
      <c r="AJ267" s="254">
        <v>0</v>
      </c>
      <c r="AK267" s="367">
        <v>0</v>
      </c>
      <c r="AL267" s="257">
        <v>0</v>
      </c>
      <c r="AM267" s="62">
        <v>0</v>
      </c>
      <c r="AN267" s="202">
        <v>0</v>
      </c>
      <c r="AO267" s="62">
        <v>0</v>
      </c>
      <c r="AP267" s="62">
        <v>0</v>
      </c>
    </row>
    <row r="268" spans="1:239" ht="18" hidden="1" customHeight="1" outlineLevel="1" thickBot="1" x14ac:dyDescent="0.3">
      <c r="A268" s="696"/>
      <c r="B268" s="698"/>
      <c r="C268" s="609"/>
      <c r="D268" s="688"/>
      <c r="E268" s="615"/>
      <c r="F268" s="624"/>
      <c r="G268" s="18" t="s">
        <v>18</v>
      </c>
      <c r="H268" s="21"/>
      <c r="I268" s="19">
        <v>2</v>
      </c>
      <c r="J268" s="20"/>
      <c r="K268" s="44"/>
      <c r="L268" s="497">
        <v>0</v>
      </c>
      <c r="M268" s="497">
        <v>0</v>
      </c>
      <c r="N268" s="497">
        <v>0</v>
      </c>
      <c r="O268" s="497">
        <v>0</v>
      </c>
      <c r="P268" s="497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394"/>
      <c r="AF268" s="389"/>
      <c r="AG268" s="18"/>
      <c r="AH268" s="21"/>
      <c r="AI268" s="413"/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</row>
    <row r="269" spans="1:239" ht="15.95" customHeight="1" collapsed="1" thickBot="1" x14ac:dyDescent="0.3">
      <c r="A269" s="696"/>
      <c r="B269" s="699"/>
      <c r="C269" s="652" t="s">
        <v>135</v>
      </c>
      <c r="D269" s="653"/>
      <c r="E269" s="634" t="s">
        <v>320</v>
      </c>
      <c r="F269" s="748"/>
      <c r="G269" s="59" t="s">
        <v>16</v>
      </c>
      <c r="H269" s="99"/>
      <c r="I269" s="324">
        <v>39</v>
      </c>
      <c r="J269" s="39"/>
      <c r="K269" s="139"/>
      <c r="L269" s="506">
        <v>0</v>
      </c>
      <c r="M269" s="506">
        <v>27</v>
      </c>
      <c r="N269" s="506">
        <v>0</v>
      </c>
      <c r="O269" s="506">
        <v>36</v>
      </c>
      <c r="P269" s="501">
        <v>0</v>
      </c>
      <c r="Q269" s="436">
        <v>63</v>
      </c>
      <c r="R269" s="447">
        <v>34</v>
      </c>
      <c r="S269" s="447">
        <v>27</v>
      </c>
      <c r="T269" s="301">
        <v>1</v>
      </c>
      <c r="U269" s="33">
        <v>53</v>
      </c>
      <c r="V269" s="94">
        <v>10</v>
      </c>
      <c r="W269" s="235">
        <v>0</v>
      </c>
      <c r="X269" s="235">
        <v>0</v>
      </c>
      <c r="Y269" s="19">
        <v>19</v>
      </c>
      <c r="Z269" s="235">
        <v>17</v>
      </c>
      <c r="AA269" s="235">
        <v>30</v>
      </c>
      <c r="AB269" s="235">
        <v>4</v>
      </c>
      <c r="AC269" s="235">
        <v>18</v>
      </c>
      <c r="AD269" s="236">
        <v>0</v>
      </c>
      <c r="AE269" s="403">
        <v>40.007936507936506</v>
      </c>
      <c r="AF269" s="403">
        <v>18.5015873015873</v>
      </c>
      <c r="AG269" s="236"/>
      <c r="AH269" s="236"/>
      <c r="AI269" s="418">
        <v>9.5365079365079364</v>
      </c>
      <c r="AJ269" s="20">
        <v>1</v>
      </c>
      <c r="AK269" s="373">
        <v>0</v>
      </c>
      <c r="AL269" s="94">
        <v>0</v>
      </c>
      <c r="AM269" s="33">
        <v>0</v>
      </c>
      <c r="AN269" s="235">
        <v>0</v>
      </c>
      <c r="AO269" s="33">
        <v>0</v>
      </c>
      <c r="AP269" s="33">
        <v>1</v>
      </c>
    </row>
    <row r="270" spans="1:239" ht="15.95" customHeight="1" thickBot="1" x14ac:dyDescent="0.3">
      <c r="A270" s="696"/>
      <c r="B270" s="699"/>
      <c r="C270" s="654"/>
      <c r="D270" s="655"/>
      <c r="E270" s="635"/>
      <c r="F270" s="749"/>
      <c r="G270" s="59" t="s">
        <v>17</v>
      </c>
      <c r="H270" s="99"/>
      <c r="I270" s="324">
        <v>260</v>
      </c>
      <c r="J270" s="39"/>
      <c r="K270" s="139"/>
      <c r="L270" s="506">
        <v>0</v>
      </c>
      <c r="M270" s="506">
        <v>0</v>
      </c>
      <c r="N270" s="506">
        <v>0</v>
      </c>
      <c r="O270" s="506">
        <v>278</v>
      </c>
      <c r="P270" s="501">
        <v>0</v>
      </c>
      <c r="Q270" s="436">
        <v>278</v>
      </c>
      <c r="R270" s="447">
        <v>162</v>
      </c>
      <c r="S270" s="447">
        <v>0</v>
      </c>
      <c r="T270" s="301">
        <v>8</v>
      </c>
      <c r="U270" s="33">
        <v>244</v>
      </c>
      <c r="V270" s="94">
        <v>34</v>
      </c>
      <c r="W270" s="235">
        <v>0</v>
      </c>
      <c r="X270" s="235">
        <v>0</v>
      </c>
      <c r="Y270" s="19">
        <v>97</v>
      </c>
      <c r="Z270" s="235">
        <v>104</v>
      </c>
      <c r="AA270" s="235">
        <v>141</v>
      </c>
      <c r="AB270" s="235">
        <v>34</v>
      </c>
      <c r="AC270" s="235">
        <v>81</v>
      </c>
      <c r="AD270" s="236">
        <v>42</v>
      </c>
      <c r="AE270" s="403">
        <v>38.523021582733811</v>
      </c>
      <c r="AF270" s="403">
        <v>18.351798561151078</v>
      </c>
      <c r="AG270" s="236"/>
      <c r="AH270" s="236"/>
      <c r="AI270" s="418">
        <v>94.924208633093528</v>
      </c>
      <c r="AJ270" s="20">
        <v>3</v>
      </c>
      <c r="AK270" s="373">
        <v>0</v>
      </c>
      <c r="AL270" s="94">
        <v>2</v>
      </c>
      <c r="AM270" s="33">
        <v>0</v>
      </c>
      <c r="AN270" s="235">
        <v>1</v>
      </c>
      <c r="AO270" s="33">
        <v>0</v>
      </c>
      <c r="AP270" s="33">
        <v>4</v>
      </c>
      <c r="IE270" s="91">
        <v>0</v>
      </c>
    </row>
    <row r="271" spans="1:239" ht="17.25" customHeight="1" thickBot="1" x14ac:dyDescent="0.3">
      <c r="A271" s="697"/>
      <c r="B271" s="719"/>
      <c r="C271" s="656"/>
      <c r="D271" s="657"/>
      <c r="E271" s="636"/>
      <c r="F271" s="750"/>
      <c r="G271" s="163" t="s">
        <v>18</v>
      </c>
      <c r="H271" s="164"/>
      <c r="I271" s="169">
        <v>299</v>
      </c>
      <c r="J271" s="163"/>
      <c r="K271" s="167"/>
      <c r="L271" s="163">
        <v>0</v>
      </c>
      <c r="M271" s="163">
        <v>27</v>
      </c>
      <c r="N271" s="163">
        <v>0</v>
      </c>
      <c r="O271" s="163">
        <v>314</v>
      </c>
      <c r="P271" s="576">
        <v>0</v>
      </c>
      <c r="Q271" s="163">
        <v>341</v>
      </c>
      <c r="R271" s="213">
        <v>196</v>
      </c>
      <c r="S271" s="213">
        <v>27</v>
      </c>
      <c r="T271" s="213">
        <v>9</v>
      </c>
      <c r="U271" s="213">
        <v>297</v>
      </c>
      <c r="V271" s="213">
        <v>44</v>
      </c>
      <c r="W271" s="213">
        <v>0</v>
      </c>
      <c r="X271" s="213">
        <v>0</v>
      </c>
      <c r="Y271" s="213">
        <v>116</v>
      </c>
      <c r="Z271" s="213">
        <v>121</v>
      </c>
      <c r="AA271" s="213">
        <v>171</v>
      </c>
      <c r="AB271" s="213">
        <v>38</v>
      </c>
      <c r="AC271" s="213">
        <v>99</v>
      </c>
      <c r="AD271" s="213">
        <v>42</v>
      </c>
      <c r="AE271" s="165"/>
      <c r="AF271" s="165"/>
      <c r="AG271" s="165"/>
      <c r="AH271" s="166"/>
      <c r="AI271" s="412"/>
      <c r="AJ271" s="213">
        <v>4</v>
      </c>
      <c r="AK271" s="213">
        <v>0</v>
      </c>
      <c r="AL271" s="213">
        <v>2</v>
      </c>
      <c r="AM271" s="213">
        <v>0</v>
      </c>
      <c r="AN271" s="213">
        <v>1</v>
      </c>
      <c r="AO271" s="213">
        <v>0</v>
      </c>
      <c r="AP271" s="213">
        <v>5</v>
      </c>
    </row>
    <row r="272" spans="1:239" ht="15.95" hidden="1" customHeight="1" outlineLevel="1" thickBot="1" x14ac:dyDescent="0.3">
      <c r="A272" s="706">
        <v>9</v>
      </c>
      <c r="B272" s="712" t="s">
        <v>15</v>
      </c>
      <c r="C272" s="673">
        <v>80</v>
      </c>
      <c r="D272" s="611" t="s">
        <v>166</v>
      </c>
      <c r="E272" s="613"/>
      <c r="F272" s="622" t="s">
        <v>191</v>
      </c>
      <c r="G272" s="95" t="s">
        <v>16</v>
      </c>
      <c r="H272" s="87"/>
      <c r="I272" s="329"/>
      <c r="J272" s="89"/>
      <c r="K272" s="88"/>
      <c r="L272" s="503">
        <v>0</v>
      </c>
      <c r="M272" s="503">
        <v>20</v>
      </c>
      <c r="N272" s="503">
        <v>0</v>
      </c>
      <c r="O272" s="573">
        <v>55</v>
      </c>
      <c r="P272" s="573"/>
      <c r="Q272" s="542">
        <v>75</v>
      </c>
      <c r="R272" s="297">
        <v>0</v>
      </c>
      <c r="S272" s="297">
        <v>20</v>
      </c>
      <c r="T272" s="298">
        <v>0</v>
      </c>
      <c r="U272" s="25">
        <v>54</v>
      </c>
      <c r="V272" s="242">
        <v>21</v>
      </c>
      <c r="W272" s="148">
        <v>0</v>
      </c>
      <c r="X272" s="13">
        <v>0</v>
      </c>
      <c r="Y272" s="156">
        <v>54</v>
      </c>
      <c r="Z272" s="13">
        <v>7</v>
      </c>
      <c r="AA272" s="148">
        <v>63</v>
      </c>
      <c r="AB272" s="13">
        <v>19</v>
      </c>
      <c r="AC272" s="148">
        <v>54</v>
      </c>
      <c r="AD272" s="13">
        <v>0</v>
      </c>
      <c r="AE272" s="404">
        <v>36</v>
      </c>
      <c r="AF272" s="405">
        <v>13</v>
      </c>
      <c r="AG272" s="155">
        <v>6</v>
      </c>
      <c r="AH272" s="176">
        <v>17</v>
      </c>
      <c r="AI272" s="427">
        <v>12</v>
      </c>
      <c r="AJ272" s="253">
        <v>1</v>
      </c>
      <c r="AK272" s="200">
        <v>0</v>
      </c>
      <c r="AL272" s="269">
        <v>0</v>
      </c>
      <c r="AM272" s="25">
        <v>1</v>
      </c>
      <c r="AN272" s="265">
        <v>0</v>
      </c>
      <c r="AO272" s="255">
        <v>0</v>
      </c>
      <c r="AP272" s="255">
        <v>0</v>
      </c>
    </row>
    <row r="273" spans="1:42" ht="15.95" hidden="1" customHeight="1" outlineLevel="1" thickBot="1" x14ac:dyDescent="0.3">
      <c r="A273" s="696"/>
      <c r="B273" s="698"/>
      <c r="C273" s="608"/>
      <c r="D273" s="611"/>
      <c r="E273" s="614"/>
      <c r="F273" s="623"/>
      <c r="G273" s="95" t="s">
        <v>232</v>
      </c>
      <c r="H273" s="246"/>
      <c r="I273" s="337"/>
      <c r="J273" s="247"/>
      <c r="K273" s="248"/>
      <c r="L273" s="503">
        <v>52</v>
      </c>
      <c r="M273" s="505"/>
      <c r="N273" s="505"/>
      <c r="O273" s="574">
        <v>0</v>
      </c>
      <c r="P273" s="574"/>
      <c r="Q273" s="542">
        <v>52</v>
      </c>
      <c r="R273" s="302">
        <v>0</v>
      </c>
      <c r="S273" s="302">
        <v>0</v>
      </c>
      <c r="T273" s="303">
        <v>0</v>
      </c>
      <c r="U273" s="203">
        <v>43</v>
      </c>
      <c r="V273" s="285">
        <v>9</v>
      </c>
      <c r="W273" s="149">
        <v>0</v>
      </c>
      <c r="X273" s="171">
        <v>0</v>
      </c>
      <c r="Y273" s="172">
        <v>26</v>
      </c>
      <c r="Z273" s="171">
        <v>2</v>
      </c>
      <c r="AA273" s="149">
        <v>50</v>
      </c>
      <c r="AB273" s="171">
        <v>6</v>
      </c>
      <c r="AC273" s="149">
        <v>26</v>
      </c>
      <c r="AD273" s="171">
        <v>0</v>
      </c>
      <c r="AE273" s="410">
        <v>36</v>
      </c>
      <c r="AF273" s="411">
        <v>14</v>
      </c>
      <c r="AG273" s="222">
        <v>75</v>
      </c>
      <c r="AH273" s="223">
        <v>200</v>
      </c>
      <c r="AI273" s="429">
        <v>125</v>
      </c>
      <c r="AJ273" s="249">
        <v>0</v>
      </c>
      <c r="AK273" s="201">
        <v>0</v>
      </c>
      <c r="AL273" s="71">
        <v>0</v>
      </c>
      <c r="AM273" s="62">
        <v>0</v>
      </c>
      <c r="AN273" s="266">
        <v>0</v>
      </c>
      <c r="AO273" s="62">
        <v>0</v>
      </c>
      <c r="AP273" s="62">
        <v>0</v>
      </c>
    </row>
    <row r="274" spans="1:42" ht="19.5" hidden="1" customHeight="1" outlineLevel="1" thickBot="1" x14ac:dyDescent="0.3">
      <c r="A274" s="696"/>
      <c r="B274" s="698"/>
      <c r="C274" s="608"/>
      <c r="D274" s="611"/>
      <c r="E274" s="614"/>
      <c r="F274" s="623"/>
      <c r="G274" s="59" t="s">
        <v>17</v>
      </c>
      <c r="H274" s="187"/>
      <c r="I274" s="319">
        <v>473</v>
      </c>
      <c r="J274" s="42"/>
      <c r="K274" s="41">
        <v>100</v>
      </c>
      <c r="L274" s="503">
        <v>15</v>
      </c>
      <c r="M274" s="496">
        <v>99</v>
      </c>
      <c r="N274" s="496"/>
      <c r="O274" s="575">
        <v>59</v>
      </c>
      <c r="P274" s="575"/>
      <c r="Q274" s="542">
        <v>173</v>
      </c>
      <c r="R274" s="288">
        <v>0</v>
      </c>
      <c r="S274" s="288">
        <v>99</v>
      </c>
      <c r="T274" s="291">
        <v>0</v>
      </c>
      <c r="U274" s="62">
        <v>135</v>
      </c>
      <c r="V274" s="243">
        <v>38</v>
      </c>
      <c r="W274" s="73">
        <v>0</v>
      </c>
      <c r="X274" s="72">
        <v>0</v>
      </c>
      <c r="Y274" s="74">
        <v>111</v>
      </c>
      <c r="Z274" s="72">
        <v>20</v>
      </c>
      <c r="AA274" s="73">
        <v>112</v>
      </c>
      <c r="AB274" s="72">
        <v>53</v>
      </c>
      <c r="AC274" s="73">
        <v>111</v>
      </c>
      <c r="AD274" s="72">
        <v>0</v>
      </c>
      <c r="AE274" s="406">
        <v>39</v>
      </c>
      <c r="AF274" s="407">
        <v>13.3</v>
      </c>
      <c r="AG274" s="76">
        <v>25</v>
      </c>
      <c r="AH274" s="177">
        <v>225</v>
      </c>
      <c r="AI274" s="424">
        <v>125</v>
      </c>
      <c r="AJ274" s="249">
        <v>2</v>
      </c>
      <c r="AK274" s="374">
        <v>1</v>
      </c>
      <c r="AL274" s="82">
        <v>0</v>
      </c>
      <c r="AM274" s="40">
        <v>0</v>
      </c>
      <c r="AN274" s="204">
        <v>0</v>
      </c>
      <c r="AO274" s="40">
        <v>0</v>
      </c>
      <c r="AP274" s="40">
        <v>1</v>
      </c>
    </row>
    <row r="275" spans="1:42" ht="15.95" hidden="1" customHeight="1" outlineLevel="1" thickBot="1" x14ac:dyDescent="0.3">
      <c r="A275" s="696"/>
      <c r="B275" s="698"/>
      <c r="C275" s="609"/>
      <c r="D275" s="612"/>
      <c r="E275" s="615"/>
      <c r="F275" s="624"/>
      <c r="G275" s="18" t="s">
        <v>18</v>
      </c>
      <c r="H275" s="21"/>
      <c r="I275" s="43">
        <v>473</v>
      </c>
      <c r="J275" s="18"/>
      <c r="K275" s="44">
        <v>100</v>
      </c>
      <c r="L275" s="497">
        <v>67</v>
      </c>
      <c r="M275" s="497">
        <v>119</v>
      </c>
      <c r="N275" s="497">
        <v>0</v>
      </c>
      <c r="O275" s="497">
        <v>114</v>
      </c>
      <c r="P275" s="497">
        <v>0</v>
      </c>
      <c r="Q275" s="18">
        <v>300</v>
      </c>
      <c r="R275" s="45">
        <v>0</v>
      </c>
      <c r="S275" s="18">
        <v>119</v>
      </c>
      <c r="T275" s="18">
        <v>0</v>
      </c>
      <c r="U275" s="18">
        <v>232</v>
      </c>
      <c r="V275" s="18">
        <v>68</v>
      </c>
      <c r="W275" s="18">
        <v>0</v>
      </c>
      <c r="X275" s="18">
        <v>0</v>
      </c>
      <c r="Y275" s="18">
        <v>191</v>
      </c>
      <c r="Z275" s="18">
        <v>29</v>
      </c>
      <c r="AA275" s="18">
        <v>225</v>
      </c>
      <c r="AB275" s="18">
        <v>78</v>
      </c>
      <c r="AC275" s="18">
        <v>191</v>
      </c>
      <c r="AD275" s="18">
        <v>0</v>
      </c>
      <c r="AE275" s="165"/>
      <c r="AF275" s="165"/>
      <c r="AG275" s="18"/>
      <c r="AH275" s="18"/>
      <c r="AI275" s="413"/>
      <c r="AJ275" s="18">
        <v>2</v>
      </c>
      <c r="AK275" s="18">
        <v>1</v>
      </c>
      <c r="AL275" s="18">
        <v>0</v>
      </c>
      <c r="AM275" s="18">
        <v>1</v>
      </c>
      <c r="AN275" s="18">
        <v>0</v>
      </c>
      <c r="AO275" s="18">
        <v>0</v>
      </c>
      <c r="AP275" s="18">
        <v>1</v>
      </c>
    </row>
    <row r="276" spans="1:42" ht="15.95" hidden="1" customHeight="1" outlineLevel="1" thickBot="1" x14ac:dyDescent="0.3">
      <c r="A276" s="696"/>
      <c r="B276" s="698"/>
      <c r="C276" s="673">
        <v>81</v>
      </c>
      <c r="D276" s="611" t="s">
        <v>239</v>
      </c>
      <c r="E276" s="613"/>
      <c r="F276" s="622" t="s">
        <v>189</v>
      </c>
      <c r="G276" s="95" t="s">
        <v>16</v>
      </c>
      <c r="H276" s="87"/>
      <c r="I276" s="329"/>
      <c r="J276" s="89"/>
      <c r="K276" s="88"/>
      <c r="L276" s="503">
        <v>0</v>
      </c>
      <c r="M276" s="503">
        <v>32</v>
      </c>
      <c r="N276" s="503"/>
      <c r="O276" s="573">
        <v>113</v>
      </c>
      <c r="P276" s="543"/>
      <c r="Q276" s="542">
        <v>145</v>
      </c>
      <c r="R276" s="297">
        <v>87</v>
      </c>
      <c r="S276" s="297">
        <v>32</v>
      </c>
      <c r="T276" s="298">
        <v>0</v>
      </c>
      <c r="U276" s="25">
        <v>116</v>
      </c>
      <c r="V276" s="200">
        <v>29</v>
      </c>
      <c r="W276" s="24">
        <v>0</v>
      </c>
      <c r="X276" s="25">
        <v>0</v>
      </c>
      <c r="Y276" s="158">
        <v>48</v>
      </c>
      <c r="Z276" s="25">
        <v>6</v>
      </c>
      <c r="AA276" s="24">
        <v>88</v>
      </c>
      <c r="AB276" s="25">
        <v>12</v>
      </c>
      <c r="AC276" s="24">
        <v>45</v>
      </c>
      <c r="AD276" s="25">
        <v>0</v>
      </c>
      <c r="AE276" s="603">
        <v>40</v>
      </c>
      <c r="AF276" s="603">
        <v>20</v>
      </c>
      <c r="AG276" s="26">
        <v>2</v>
      </c>
      <c r="AH276" s="178">
        <v>24</v>
      </c>
      <c r="AI276" s="427">
        <v>12</v>
      </c>
      <c r="AJ276" s="249">
        <v>3</v>
      </c>
      <c r="AK276" s="200">
        <v>0</v>
      </c>
      <c r="AL276" s="24">
        <v>3</v>
      </c>
      <c r="AM276" s="25">
        <v>0</v>
      </c>
      <c r="AN276" s="262">
        <v>0</v>
      </c>
      <c r="AO276" s="25">
        <v>0</v>
      </c>
      <c r="AP276" s="25">
        <v>0</v>
      </c>
    </row>
    <row r="277" spans="1:42" ht="15.95" hidden="1" customHeight="1" outlineLevel="1" thickBot="1" x14ac:dyDescent="0.3">
      <c r="A277" s="696"/>
      <c r="B277" s="698"/>
      <c r="C277" s="608"/>
      <c r="D277" s="611"/>
      <c r="E277" s="614"/>
      <c r="F277" s="623"/>
      <c r="G277" s="95" t="s">
        <v>232</v>
      </c>
      <c r="H277" s="133"/>
      <c r="I277" s="338"/>
      <c r="J277" s="136"/>
      <c r="K277" s="146"/>
      <c r="L277" s="503">
        <v>125</v>
      </c>
      <c r="M277" s="505"/>
      <c r="N277" s="505"/>
      <c r="O277" s="574"/>
      <c r="P277" s="543"/>
      <c r="Q277" s="542">
        <v>125</v>
      </c>
      <c r="R277" s="302">
        <v>0</v>
      </c>
      <c r="S277" s="302">
        <v>0</v>
      </c>
      <c r="T277" s="303">
        <v>0</v>
      </c>
      <c r="U277" s="203">
        <v>107</v>
      </c>
      <c r="V277" s="268">
        <v>18</v>
      </c>
      <c r="W277" s="32">
        <v>0</v>
      </c>
      <c r="X277" s="203">
        <v>0</v>
      </c>
      <c r="Y277" s="220">
        <v>42</v>
      </c>
      <c r="Z277" s="203">
        <v>23</v>
      </c>
      <c r="AA277" s="32">
        <v>74</v>
      </c>
      <c r="AB277" s="203">
        <v>18</v>
      </c>
      <c r="AC277" s="32">
        <v>40</v>
      </c>
      <c r="AD277" s="203">
        <v>1</v>
      </c>
      <c r="AE277" s="603">
        <v>35.700000000000003</v>
      </c>
      <c r="AF277" s="603">
        <v>16.8</v>
      </c>
      <c r="AG277" s="31">
        <v>25</v>
      </c>
      <c r="AH277" s="221">
        <v>150</v>
      </c>
      <c r="AI277" s="429">
        <v>96.4</v>
      </c>
      <c r="AJ277" s="249">
        <v>0</v>
      </c>
      <c r="AK277" s="201">
        <v>0</v>
      </c>
      <c r="AL277" s="71">
        <v>0</v>
      </c>
      <c r="AM277" s="62">
        <v>0</v>
      </c>
      <c r="AN277" s="266">
        <v>0</v>
      </c>
      <c r="AO277" s="62">
        <v>0</v>
      </c>
      <c r="AP277" s="62">
        <v>0</v>
      </c>
    </row>
    <row r="278" spans="1:42" ht="15.95" hidden="1" customHeight="1" outlineLevel="1" thickBot="1" x14ac:dyDescent="0.3">
      <c r="A278" s="696"/>
      <c r="B278" s="698"/>
      <c r="C278" s="608"/>
      <c r="D278" s="611"/>
      <c r="E278" s="614"/>
      <c r="F278" s="623"/>
      <c r="G278" s="59" t="s">
        <v>17</v>
      </c>
      <c r="H278" s="187"/>
      <c r="I278" s="319"/>
      <c r="J278" s="42"/>
      <c r="K278" s="41"/>
      <c r="L278" s="503">
        <v>0</v>
      </c>
      <c r="M278" s="496"/>
      <c r="N278" s="496">
        <v>192</v>
      </c>
      <c r="O278" s="575">
        <v>227</v>
      </c>
      <c r="P278" s="543">
        <v>170</v>
      </c>
      <c r="Q278" s="542">
        <v>589</v>
      </c>
      <c r="R278" s="288">
        <v>344</v>
      </c>
      <c r="S278" s="288"/>
      <c r="T278" s="291">
        <v>33</v>
      </c>
      <c r="U278" s="62">
        <v>468</v>
      </c>
      <c r="V278" s="243">
        <v>121</v>
      </c>
      <c r="W278" s="73"/>
      <c r="X278" s="72"/>
      <c r="Y278" s="74">
        <v>187</v>
      </c>
      <c r="Z278" s="72">
        <v>79</v>
      </c>
      <c r="AA278" s="73">
        <v>412</v>
      </c>
      <c r="AB278" s="72">
        <v>47</v>
      </c>
      <c r="AC278" s="73">
        <v>167</v>
      </c>
      <c r="AD278" s="72">
        <v>10</v>
      </c>
      <c r="AE278" s="603">
        <v>36.799999999999997</v>
      </c>
      <c r="AF278" s="603">
        <v>16.7</v>
      </c>
      <c r="AG278" s="76">
        <v>5</v>
      </c>
      <c r="AH278" s="177">
        <v>225</v>
      </c>
      <c r="AI278" s="424">
        <v>107.6</v>
      </c>
      <c r="AJ278" s="249">
        <v>22</v>
      </c>
      <c r="AK278" s="374">
        <v>1</v>
      </c>
      <c r="AL278" s="82">
        <v>1</v>
      </c>
      <c r="AM278" s="40">
        <v>6</v>
      </c>
      <c r="AN278" s="204"/>
      <c r="AO278" s="40">
        <v>0</v>
      </c>
      <c r="AP278" s="40">
        <v>14</v>
      </c>
    </row>
    <row r="279" spans="1:42" ht="15.95" hidden="1" customHeight="1" outlineLevel="1" thickBot="1" x14ac:dyDescent="0.3">
      <c r="A279" s="696"/>
      <c r="B279" s="698"/>
      <c r="C279" s="609"/>
      <c r="D279" s="612"/>
      <c r="E279" s="615"/>
      <c r="F279" s="624"/>
      <c r="G279" s="18" t="s">
        <v>18</v>
      </c>
      <c r="H279" s="21"/>
      <c r="I279" s="43">
        <v>301</v>
      </c>
      <c r="J279" s="18"/>
      <c r="K279" s="44">
        <v>100</v>
      </c>
      <c r="L279" s="497">
        <v>125</v>
      </c>
      <c r="M279" s="497">
        <v>32</v>
      </c>
      <c r="N279" s="497">
        <v>192</v>
      </c>
      <c r="O279" s="497">
        <v>340</v>
      </c>
      <c r="P279" s="497">
        <v>170</v>
      </c>
      <c r="Q279" s="18">
        <v>859</v>
      </c>
      <c r="R279" s="18">
        <v>431</v>
      </c>
      <c r="S279" s="18">
        <v>32</v>
      </c>
      <c r="T279" s="18">
        <v>33</v>
      </c>
      <c r="U279" s="18">
        <v>691</v>
      </c>
      <c r="V279" s="18">
        <v>168</v>
      </c>
      <c r="W279" s="18">
        <v>0</v>
      </c>
      <c r="X279" s="18">
        <v>0</v>
      </c>
      <c r="Y279" s="18">
        <v>277</v>
      </c>
      <c r="Z279" s="18">
        <v>108</v>
      </c>
      <c r="AA279" s="18">
        <v>574</v>
      </c>
      <c r="AB279" s="18">
        <v>77</v>
      </c>
      <c r="AC279" s="18">
        <v>252</v>
      </c>
      <c r="AD279" s="18">
        <v>11</v>
      </c>
      <c r="AE279" s="165"/>
      <c r="AF279" s="165"/>
      <c r="AG279" s="18"/>
      <c r="AH279" s="18"/>
      <c r="AI279" s="413"/>
      <c r="AJ279" s="45">
        <v>25</v>
      </c>
      <c r="AK279" s="45">
        <v>1</v>
      </c>
      <c r="AL279" s="45">
        <v>4</v>
      </c>
      <c r="AM279" s="45">
        <v>6</v>
      </c>
      <c r="AN279" s="45">
        <v>0</v>
      </c>
      <c r="AO279" s="45">
        <v>0</v>
      </c>
      <c r="AP279" s="45">
        <v>14</v>
      </c>
    </row>
    <row r="280" spans="1:42" ht="15.95" hidden="1" customHeight="1" outlineLevel="1" thickBot="1" x14ac:dyDescent="0.3">
      <c r="A280" s="696"/>
      <c r="B280" s="698"/>
      <c r="C280" s="673">
        <v>82</v>
      </c>
      <c r="D280" s="689" t="s">
        <v>185</v>
      </c>
      <c r="E280" s="625"/>
      <c r="F280" s="622" t="s">
        <v>192</v>
      </c>
      <c r="G280" s="95" t="s">
        <v>16</v>
      </c>
      <c r="H280" s="27"/>
      <c r="I280" s="329"/>
      <c r="J280" s="89"/>
      <c r="K280" s="88"/>
      <c r="L280" s="503">
        <v>0</v>
      </c>
      <c r="M280" s="503"/>
      <c r="N280" s="503"/>
      <c r="O280" s="573"/>
      <c r="P280" s="543"/>
      <c r="Q280" s="542"/>
      <c r="R280" s="297"/>
      <c r="S280" s="297"/>
      <c r="T280" s="298"/>
      <c r="U280" s="25"/>
      <c r="V280" s="242"/>
      <c r="W280" s="148"/>
      <c r="X280" s="13"/>
      <c r="Y280" s="156"/>
      <c r="Z280" s="13"/>
      <c r="AA280" s="148"/>
      <c r="AB280" s="13"/>
      <c r="AC280" s="148"/>
      <c r="AD280" s="13"/>
      <c r="AE280" s="404"/>
      <c r="AF280" s="405"/>
      <c r="AG280" s="155"/>
      <c r="AH280" s="176"/>
      <c r="AI280" s="427"/>
      <c r="AJ280" s="249"/>
      <c r="AK280" s="200"/>
      <c r="AL280" s="24"/>
      <c r="AM280" s="25"/>
      <c r="AN280" s="276"/>
      <c r="AO280" s="25"/>
      <c r="AP280" s="25"/>
    </row>
    <row r="281" spans="1:42" ht="15.95" hidden="1" customHeight="1" outlineLevel="1" thickBot="1" x14ac:dyDescent="0.3">
      <c r="A281" s="696"/>
      <c r="B281" s="698"/>
      <c r="C281" s="608"/>
      <c r="D281" s="689"/>
      <c r="E281" s="626"/>
      <c r="F281" s="623"/>
      <c r="G281" s="59" t="s">
        <v>17</v>
      </c>
      <c r="H281" s="80"/>
      <c r="I281" s="319"/>
      <c r="J281" s="42"/>
      <c r="K281" s="41"/>
      <c r="L281" s="496">
        <v>0</v>
      </c>
      <c r="M281" s="496"/>
      <c r="N281" s="496"/>
      <c r="O281" s="575">
        <v>13</v>
      </c>
      <c r="P281" s="543"/>
      <c r="Q281" s="542">
        <v>13</v>
      </c>
      <c r="R281" s="288">
        <v>0</v>
      </c>
      <c r="S281" s="288">
        <v>0</v>
      </c>
      <c r="T281" s="291">
        <v>0</v>
      </c>
      <c r="U281" s="62">
        <v>12</v>
      </c>
      <c r="V281" s="243">
        <v>1</v>
      </c>
      <c r="W281" s="73">
        <v>0</v>
      </c>
      <c r="X281" s="72">
        <v>0</v>
      </c>
      <c r="Y281" s="74">
        <v>10</v>
      </c>
      <c r="Z281" s="72">
        <v>8</v>
      </c>
      <c r="AA281" s="73">
        <v>11</v>
      </c>
      <c r="AB281" s="72">
        <v>13</v>
      </c>
      <c r="AC281" s="73">
        <v>10</v>
      </c>
      <c r="AD281" s="72">
        <v>0</v>
      </c>
      <c r="AE281" s="406">
        <v>42</v>
      </c>
      <c r="AF281" s="407">
        <v>23</v>
      </c>
      <c r="AG281" s="76">
        <v>10</v>
      </c>
      <c r="AH281" s="177">
        <v>175</v>
      </c>
      <c r="AI281" s="424">
        <v>110</v>
      </c>
      <c r="AJ281" s="249">
        <v>1</v>
      </c>
      <c r="AK281" s="367">
        <v>0</v>
      </c>
      <c r="AL281" s="257">
        <v>0</v>
      </c>
      <c r="AM281" s="62">
        <v>0</v>
      </c>
      <c r="AN281" s="275">
        <v>1</v>
      </c>
      <c r="AO281" s="62">
        <v>0</v>
      </c>
      <c r="AP281" s="62">
        <v>0</v>
      </c>
    </row>
    <row r="282" spans="1:42" ht="15.95" hidden="1" customHeight="1" outlineLevel="1" thickBot="1" x14ac:dyDescent="0.3">
      <c r="A282" s="696"/>
      <c r="B282" s="698"/>
      <c r="C282" s="608"/>
      <c r="D282" s="689"/>
      <c r="E282" s="627"/>
      <c r="F282" s="624"/>
      <c r="G282" s="18" t="s">
        <v>18</v>
      </c>
      <c r="H282" s="21"/>
      <c r="I282" s="43">
        <v>20</v>
      </c>
      <c r="J282" s="18"/>
      <c r="K282" s="44"/>
      <c r="L282" s="497">
        <v>0</v>
      </c>
      <c r="M282" s="497">
        <v>0</v>
      </c>
      <c r="N282" s="497">
        <v>0</v>
      </c>
      <c r="O282" s="497">
        <v>13</v>
      </c>
      <c r="P282" s="497">
        <v>0</v>
      </c>
      <c r="Q282" s="18">
        <v>13</v>
      </c>
      <c r="R282" s="18">
        <v>0</v>
      </c>
      <c r="S282" s="18">
        <v>0</v>
      </c>
      <c r="T282" s="18">
        <v>0</v>
      </c>
      <c r="U282" s="18">
        <v>12</v>
      </c>
      <c r="V282" s="18">
        <v>1</v>
      </c>
      <c r="W282" s="18">
        <v>0</v>
      </c>
      <c r="X282" s="18">
        <v>0</v>
      </c>
      <c r="Y282" s="18">
        <v>10</v>
      </c>
      <c r="Z282" s="18">
        <v>8</v>
      </c>
      <c r="AA282" s="18">
        <v>11</v>
      </c>
      <c r="AB282" s="18">
        <v>13</v>
      </c>
      <c r="AC282" s="18">
        <v>10</v>
      </c>
      <c r="AD282" s="18">
        <v>0</v>
      </c>
      <c r="AE282" s="165"/>
      <c r="AF282" s="165"/>
      <c r="AG282" s="18"/>
      <c r="AH282" s="21"/>
      <c r="AI282" s="413"/>
      <c r="AJ282" s="18">
        <v>1</v>
      </c>
      <c r="AK282" s="18">
        <v>0</v>
      </c>
      <c r="AL282" s="18">
        <v>0</v>
      </c>
      <c r="AM282" s="18">
        <v>0</v>
      </c>
      <c r="AN282" s="18">
        <v>1</v>
      </c>
      <c r="AO282" s="18">
        <v>0</v>
      </c>
      <c r="AP282" s="18">
        <v>0</v>
      </c>
    </row>
    <row r="283" spans="1:42" ht="15.95" hidden="1" customHeight="1" outlineLevel="1" thickBot="1" x14ac:dyDescent="0.3">
      <c r="A283" s="696"/>
      <c r="B283" s="699"/>
      <c r="C283" s="673">
        <v>83</v>
      </c>
      <c r="D283" s="689" t="s">
        <v>345</v>
      </c>
      <c r="E283" s="625"/>
      <c r="F283" s="622" t="s">
        <v>233</v>
      </c>
      <c r="G283" s="95" t="s">
        <v>16</v>
      </c>
      <c r="H283" s="27"/>
      <c r="I283" s="329"/>
      <c r="J283" s="89"/>
      <c r="K283" s="88"/>
      <c r="L283" s="503">
        <v>0</v>
      </c>
      <c r="M283" s="503"/>
      <c r="N283" s="503"/>
      <c r="O283" s="573"/>
      <c r="P283" s="543"/>
      <c r="Q283" s="542"/>
      <c r="R283" s="297"/>
      <c r="S283" s="297"/>
      <c r="T283" s="298"/>
      <c r="U283" s="25"/>
      <c r="V283" s="242"/>
      <c r="W283" s="148"/>
      <c r="X283" s="13"/>
      <c r="Y283" s="156"/>
      <c r="Z283" s="13"/>
      <c r="AA283" s="148"/>
      <c r="AB283" s="13"/>
      <c r="AC283" s="148"/>
      <c r="AD283" s="13"/>
      <c r="AE283" s="404"/>
      <c r="AF283" s="405"/>
      <c r="AG283" s="155"/>
      <c r="AH283" s="176"/>
      <c r="AI283" s="427"/>
      <c r="AJ283" s="249"/>
      <c r="AK283" s="200"/>
      <c r="AL283" s="24"/>
      <c r="AM283" s="25"/>
      <c r="AN283" s="276"/>
      <c r="AO283" s="25"/>
      <c r="AP283" s="25"/>
    </row>
    <row r="284" spans="1:42" ht="15.95" hidden="1" customHeight="1" outlineLevel="1" thickBot="1" x14ac:dyDescent="0.3">
      <c r="A284" s="696"/>
      <c r="B284" s="699"/>
      <c r="C284" s="608"/>
      <c r="D284" s="689"/>
      <c r="E284" s="626"/>
      <c r="F284" s="623"/>
      <c r="G284" s="59" t="s">
        <v>17</v>
      </c>
      <c r="H284" s="80"/>
      <c r="I284" s="319"/>
      <c r="J284" s="42"/>
      <c r="K284" s="41"/>
      <c r="L284" s="496">
        <v>0</v>
      </c>
      <c r="M284" s="496">
        <v>1</v>
      </c>
      <c r="N284" s="496"/>
      <c r="O284" s="575"/>
      <c r="P284" s="575"/>
      <c r="Q284" s="542">
        <v>1</v>
      </c>
      <c r="R284" s="288">
        <v>0</v>
      </c>
      <c r="S284" s="288">
        <v>1</v>
      </c>
      <c r="T284" s="291">
        <v>0</v>
      </c>
      <c r="U284" s="62">
        <v>0</v>
      </c>
      <c r="V284" s="243">
        <v>1</v>
      </c>
      <c r="W284" s="73">
        <v>0</v>
      </c>
      <c r="X284" s="72">
        <v>0</v>
      </c>
      <c r="Y284" s="74">
        <v>0</v>
      </c>
      <c r="Z284" s="72">
        <v>0</v>
      </c>
      <c r="AA284" s="73">
        <v>0</v>
      </c>
      <c r="AB284" s="72">
        <v>0</v>
      </c>
      <c r="AC284" s="73">
        <v>0</v>
      </c>
      <c r="AD284" s="72">
        <v>0</v>
      </c>
      <c r="AE284" s="406">
        <v>39</v>
      </c>
      <c r="AF284" s="407">
        <v>12</v>
      </c>
      <c r="AG284" s="76">
        <v>100</v>
      </c>
      <c r="AH284" s="177">
        <v>0</v>
      </c>
      <c r="AI284" s="424">
        <v>0</v>
      </c>
      <c r="AJ284" s="249">
        <v>0</v>
      </c>
      <c r="AK284" s="367">
        <v>0</v>
      </c>
      <c r="AL284" s="257">
        <v>0</v>
      </c>
      <c r="AM284" s="62">
        <v>0</v>
      </c>
      <c r="AN284" s="275">
        <v>0</v>
      </c>
      <c r="AO284" s="62">
        <v>0</v>
      </c>
      <c r="AP284" s="62">
        <v>0</v>
      </c>
    </row>
    <row r="285" spans="1:42" ht="37.5" hidden="1" customHeight="1" outlineLevel="1" thickBot="1" x14ac:dyDescent="0.3">
      <c r="A285" s="696"/>
      <c r="B285" s="699"/>
      <c r="C285" s="608"/>
      <c r="D285" s="689"/>
      <c r="E285" s="627"/>
      <c r="F285" s="624"/>
      <c r="G285" s="18" t="s">
        <v>18</v>
      </c>
      <c r="H285" s="21"/>
      <c r="I285" s="43"/>
      <c r="J285" s="18"/>
      <c r="K285" s="44"/>
      <c r="L285" s="497">
        <v>0</v>
      </c>
      <c r="M285" s="497">
        <v>1</v>
      </c>
      <c r="N285" s="497">
        <v>0</v>
      </c>
      <c r="O285" s="497">
        <v>0</v>
      </c>
      <c r="P285" s="497">
        <v>0</v>
      </c>
      <c r="Q285" s="18">
        <v>1</v>
      </c>
      <c r="R285" s="18">
        <v>0</v>
      </c>
      <c r="S285" s="18">
        <v>1</v>
      </c>
      <c r="T285" s="18">
        <v>0</v>
      </c>
      <c r="U285" s="18">
        <v>0</v>
      </c>
      <c r="V285" s="18">
        <v>1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  <c r="AE285" s="165"/>
      <c r="AF285" s="165"/>
      <c r="AG285" s="18"/>
      <c r="AH285" s="21"/>
      <c r="AI285" s="413"/>
      <c r="AJ285" s="18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0</v>
      </c>
    </row>
    <row r="286" spans="1:42" ht="15.95" hidden="1" customHeight="1" outlineLevel="1" thickBot="1" x14ac:dyDescent="0.3">
      <c r="A286" s="696"/>
      <c r="B286" s="699"/>
      <c r="C286" s="673">
        <v>84</v>
      </c>
      <c r="D286" s="689" t="s">
        <v>346</v>
      </c>
      <c r="E286" s="625"/>
      <c r="F286" s="622" t="s">
        <v>233</v>
      </c>
      <c r="G286" s="95" t="s">
        <v>16</v>
      </c>
      <c r="H286" s="27"/>
      <c r="I286" s="329"/>
      <c r="J286" s="89"/>
      <c r="K286" s="88"/>
      <c r="L286" s="503">
        <v>0</v>
      </c>
      <c r="M286" s="503"/>
      <c r="N286" s="503"/>
      <c r="O286" s="573"/>
      <c r="P286" s="543"/>
      <c r="Q286" s="542"/>
      <c r="R286" s="297"/>
      <c r="S286" s="297"/>
      <c r="T286" s="298"/>
      <c r="U286" s="25"/>
      <c r="V286" s="242"/>
      <c r="W286" s="148"/>
      <c r="X286" s="13"/>
      <c r="Y286" s="156"/>
      <c r="Z286" s="13"/>
      <c r="AA286" s="148"/>
      <c r="AB286" s="13"/>
      <c r="AC286" s="148"/>
      <c r="AD286" s="13"/>
      <c r="AE286" s="404"/>
      <c r="AF286" s="405"/>
      <c r="AG286" s="155"/>
      <c r="AH286" s="176"/>
      <c r="AI286" s="427"/>
      <c r="AJ286" s="249"/>
      <c r="AK286" s="200"/>
      <c r="AL286" s="24"/>
      <c r="AM286" s="25"/>
      <c r="AN286" s="276"/>
      <c r="AO286" s="25"/>
      <c r="AP286" s="25"/>
    </row>
    <row r="287" spans="1:42" ht="15.95" hidden="1" customHeight="1" outlineLevel="1" thickBot="1" x14ac:dyDescent="0.3">
      <c r="A287" s="696"/>
      <c r="B287" s="699"/>
      <c r="C287" s="608"/>
      <c r="D287" s="689"/>
      <c r="E287" s="626"/>
      <c r="F287" s="623"/>
      <c r="G287" s="59" t="s">
        <v>17</v>
      </c>
      <c r="H287" s="80"/>
      <c r="I287" s="319"/>
      <c r="J287" s="42"/>
      <c r="K287" s="41"/>
      <c r="L287" s="496">
        <v>0</v>
      </c>
      <c r="M287" s="496">
        <v>3</v>
      </c>
      <c r="N287" s="496"/>
      <c r="O287" s="575"/>
      <c r="P287" s="543"/>
      <c r="Q287" s="542">
        <v>3</v>
      </c>
      <c r="R287" s="288">
        <v>0</v>
      </c>
      <c r="S287" s="288">
        <v>3</v>
      </c>
      <c r="T287" s="291">
        <v>0</v>
      </c>
      <c r="U287" s="62">
        <v>2</v>
      </c>
      <c r="V287" s="243">
        <v>1</v>
      </c>
      <c r="W287" s="73">
        <v>0</v>
      </c>
      <c r="X287" s="72">
        <v>0</v>
      </c>
      <c r="Y287" s="74">
        <v>2</v>
      </c>
      <c r="Z287" s="72">
        <v>0</v>
      </c>
      <c r="AA287" s="73">
        <v>0</v>
      </c>
      <c r="AB287" s="72">
        <v>0</v>
      </c>
      <c r="AC287" s="73">
        <v>0</v>
      </c>
      <c r="AD287" s="72">
        <v>0</v>
      </c>
      <c r="AE287" s="406">
        <v>36</v>
      </c>
      <c r="AF287" s="407">
        <v>15</v>
      </c>
      <c r="AG287" s="76">
        <v>50</v>
      </c>
      <c r="AH287" s="177">
        <v>175</v>
      </c>
      <c r="AI287" s="424">
        <v>108</v>
      </c>
      <c r="AJ287" s="249">
        <v>0</v>
      </c>
      <c r="AK287" s="367">
        <v>0</v>
      </c>
      <c r="AL287" s="257">
        <v>0</v>
      </c>
      <c r="AM287" s="62">
        <v>0</v>
      </c>
      <c r="AN287" s="275">
        <v>0</v>
      </c>
      <c r="AO287" s="62">
        <v>0</v>
      </c>
      <c r="AP287" s="62">
        <v>0</v>
      </c>
    </row>
    <row r="288" spans="1:42" ht="33.75" hidden="1" customHeight="1" outlineLevel="1" thickBot="1" x14ac:dyDescent="0.3">
      <c r="A288" s="696"/>
      <c r="B288" s="699"/>
      <c r="C288" s="608"/>
      <c r="D288" s="689"/>
      <c r="E288" s="627"/>
      <c r="F288" s="624"/>
      <c r="G288" s="18" t="s">
        <v>18</v>
      </c>
      <c r="H288" s="21"/>
      <c r="I288" s="43"/>
      <c r="J288" s="18"/>
      <c r="K288" s="44"/>
      <c r="L288" s="497">
        <v>0</v>
      </c>
      <c r="M288" s="497">
        <v>3</v>
      </c>
      <c r="N288" s="497">
        <v>0</v>
      </c>
      <c r="O288" s="497">
        <v>0</v>
      </c>
      <c r="P288" s="497">
        <v>0</v>
      </c>
      <c r="Q288" s="18">
        <v>3</v>
      </c>
      <c r="R288" s="18">
        <v>0</v>
      </c>
      <c r="S288" s="18">
        <v>3</v>
      </c>
      <c r="T288" s="18">
        <v>0</v>
      </c>
      <c r="U288" s="18">
        <v>2</v>
      </c>
      <c r="V288" s="18">
        <v>1</v>
      </c>
      <c r="W288" s="18">
        <v>0</v>
      </c>
      <c r="X288" s="18">
        <v>0</v>
      </c>
      <c r="Y288" s="18">
        <v>2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  <c r="AE288" s="165"/>
      <c r="AF288" s="165"/>
      <c r="AG288" s="18"/>
      <c r="AH288" s="21"/>
      <c r="AI288" s="413"/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</row>
    <row r="289" spans="1:42" ht="15.95" hidden="1" customHeight="1" outlineLevel="1" thickBot="1" x14ac:dyDescent="0.3">
      <c r="A289" s="696"/>
      <c r="B289" s="699"/>
      <c r="C289" s="673">
        <v>85</v>
      </c>
      <c r="D289" s="689" t="s">
        <v>347</v>
      </c>
      <c r="E289" s="625"/>
      <c r="F289" s="622" t="s">
        <v>233</v>
      </c>
      <c r="G289" s="95" t="s">
        <v>16</v>
      </c>
      <c r="H289" s="27"/>
      <c r="I289" s="329"/>
      <c r="J289" s="89"/>
      <c r="K289" s="88"/>
      <c r="L289" s="503">
        <v>0</v>
      </c>
      <c r="M289" s="503"/>
      <c r="N289" s="503"/>
      <c r="O289" s="573"/>
      <c r="P289" s="543"/>
      <c r="Q289" s="542"/>
      <c r="R289" s="297"/>
      <c r="S289" s="297"/>
      <c r="T289" s="298"/>
      <c r="U289" s="25"/>
      <c r="V289" s="242"/>
      <c r="W289" s="148"/>
      <c r="X289" s="13"/>
      <c r="Y289" s="156"/>
      <c r="Z289" s="13"/>
      <c r="AA289" s="148"/>
      <c r="AB289" s="13"/>
      <c r="AC289" s="148"/>
      <c r="AD289" s="13"/>
      <c r="AE289" s="404"/>
      <c r="AF289" s="405"/>
      <c r="AG289" s="155"/>
      <c r="AH289" s="176"/>
      <c r="AI289" s="427"/>
      <c r="AJ289" s="249"/>
      <c r="AK289" s="200"/>
      <c r="AL289" s="24"/>
      <c r="AM289" s="25"/>
      <c r="AN289" s="276"/>
      <c r="AO289" s="25"/>
      <c r="AP289" s="25"/>
    </row>
    <row r="290" spans="1:42" ht="15.95" hidden="1" customHeight="1" outlineLevel="1" thickBot="1" x14ac:dyDescent="0.3">
      <c r="A290" s="696"/>
      <c r="B290" s="699"/>
      <c r="C290" s="608"/>
      <c r="D290" s="689"/>
      <c r="E290" s="626"/>
      <c r="F290" s="623"/>
      <c r="G290" s="59" t="s">
        <v>17</v>
      </c>
      <c r="H290" s="80"/>
      <c r="I290" s="319"/>
      <c r="J290" s="42"/>
      <c r="K290" s="41"/>
      <c r="L290" s="496">
        <v>0</v>
      </c>
      <c r="M290" s="496">
        <v>2</v>
      </c>
      <c r="N290" s="496"/>
      <c r="O290" s="575"/>
      <c r="P290" s="543"/>
      <c r="Q290" s="542">
        <v>2</v>
      </c>
      <c r="R290" s="288">
        <v>0</v>
      </c>
      <c r="S290" s="288">
        <v>2</v>
      </c>
      <c r="T290" s="291">
        <v>0</v>
      </c>
      <c r="U290" s="62">
        <v>2</v>
      </c>
      <c r="V290" s="243">
        <v>0</v>
      </c>
      <c r="W290" s="73">
        <v>0</v>
      </c>
      <c r="X290" s="72">
        <v>0</v>
      </c>
      <c r="Y290" s="74">
        <v>0</v>
      </c>
      <c r="Z290" s="72">
        <v>0</v>
      </c>
      <c r="AA290" s="73">
        <v>0</v>
      </c>
      <c r="AB290" s="72">
        <v>0</v>
      </c>
      <c r="AC290" s="73">
        <v>0</v>
      </c>
      <c r="AD290" s="72">
        <v>0</v>
      </c>
      <c r="AE290" s="406">
        <v>35</v>
      </c>
      <c r="AF290" s="407">
        <v>15</v>
      </c>
      <c r="AG290" s="76">
        <v>75</v>
      </c>
      <c r="AH290" s="177">
        <v>100</v>
      </c>
      <c r="AI290" s="424">
        <v>87.5</v>
      </c>
      <c r="AJ290" s="249">
        <v>0</v>
      </c>
      <c r="AK290" s="367">
        <v>0</v>
      </c>
      <c r="AL290" s="257">
        <v>0</v>
      </c>
      <c r="AM290" s="62">
        <v>0</v>
      </c>
      <c r="AN290" s="275">
        <v>0</v>
      </c>
      <c r="AO290" s="62">
        <v>0</v>
      </c>
      <c r="AP290" s="62">
        <v>0</v>
      </c>
    </row>
    <row r="291" spans="1:42" ht="34.5" hidden="1" customHeight="1" outlineLevel="1" thickBot="1" x14ac:dyDescent="0.3">
      <c r="A291" s="696"/>
      <c r="B291" s="699"/>
      <c r="C291" s="608"/>
      <c r="D291" s="689"/>
      <c r="E291" s="627"/>
      <c r="F291" s="624"/>
      <c r="G291" s="18" t="s">
        <v>18</v>
      </c>
      <c r="H291" s="21"/>
      <c r="I291" s="43"/>
      <c r="J291" s="18"/>
      <c r="K291" s="44"/>
      <c r="L291" s="497">
        <v>0</v>
      </c>
      <c r="M291" s="497">
        <v>2</v>
      </c>
      <c r="N291" s="497">
        <v>0</v>
      </c>
      <c r="O291" s="497">
        <v>0</v>
      </c>
      <c r="P291" s="507">
        <v>0</v>
      </c>
      <c r="Q291" s="18">
        <v>2</v>
      </c>
      <c r="R291" s="18">
        <v>0</v>
      </c>
      <c r="S291" s="18">
        <v>2</v>
      </c>
      <c r="T291" s="18">
        <v>0</v>
      </c>
      <c r="U291" s="18">
        <v>2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  <c r="AE291" s="165"/>
      <c r="AF291" s="165"/>
      <c r="AG291" s="18"/>
      <c r="AH291" s="21"/>
      <c r="AI291" s="413"/>
      <c r="AJ291" s="18">
        <v>0</v>
      </c>
      <c r="AK291" s="18">
        <v>0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</row>
    <row r="292" spans="1:42" ht="15.95" hidden="1" customHeight="1" outlineLevel="1" thickBot="1" x14ac:dyDescent="0.3">
      <c r="A292" s="696"/>
      <c r="B292" s="699"/>
      <c r="C292" s="673">
        <v>86</v>
      </c>
      <c r="D292" s="689" t="s">
        <v>348</v>
      </c>
      <c r="E292" s="625"/>
      <c r="F292" s="622" t="s">
        <v>233</v>
      </c>
      <c r="G292" s="95" t="s">
        <v>16</v>
      </c>
      <c r="H292" s="27"/>
      <c r="I292" s="329"/>
      <c r="J292" s="89"/>
      <c r="K292" s="88"/>
      <c r="L292" s="503">
        <v>0</v>
      </c>
      <c r="M292" s="503"/>
      <c r="N292" s="503"/>
      <c r="O292" s="573"/>
      <c r="P292" s="543"/>
      <c r="Q292" s="542"/>
      <c r="R292" s="297"/>
      <c r="S292" s="297"/>
      <c r="T292" s="298"/>
      <c r="U292" s="25"/>
      <c r="V292" s="242"/>
      <c r="W292" s="148"/>
      <c r="X292" s="13"/>
      <c r="Y292" s="156"/>
      <c r="Z292" s="13"/>
      <c r="AA292" s="148"/>
      <c r="AB292" s="13"/>
      <c r="AC292" s="148"/>
      <c r="AD292" s="13"/>
      <c r="AE292" s="404"/>
      <c r="AF292" s="405"/>
      <c r="AG292" s="155"/>
      <c r="AH292" s="176"/>
      <c r="AI292" s="427"/>
      <c r="AJ292" s="249"/>
      <c r="AK292" s="200"/>
      <c r="AL292" s="24"/>
      <c r="AM292" s="25"/>
      <c r="AN292" s="276"/>
      <c r="AO292" s="25"/>
      <c r="AP292" s="25"/>
    </row>
    <row r="293" spans="1:42" ht="15.95" hidden="1" customHeight="1" outlineLevel="1" thickBot="1" x14ac:dyDescent="0.3">
      <c r="A293" s="696"/>
      <c r="B293" s="699"/>
      <c r="C293" s="608"/>
      <c r="D293" s="689"/>
      <c r="E293" s="626"/>
      <c r="F293" s="623"/>
      <c r="G293" s="59" t="s">
        <v>17</v>
      </c>
      <c r="H293" s="80"/>
      <c r="I293" s="319"/>
      <c r="J293" s="42"/>
      <c r="K293" s="41"/>
      <c r="L293" s="496">
        <v>0</v>
      </c>
      <c r="M293" s="496">
        <v>4</v>
      </c>
      <c r="N293" s="496"/>
      <c r="O293" s="575"/>
      <c r="P293" s="543"/>
      <c r="Q293" s="542">
        <v>4</v>
      </c>
      <c r="R293" s="288">
        <v>0</v>
      </c>
      <c r="S293" s="288">
        <v>4</v>
      </c>
      <c r="T293" s="291">
        <v>0</v>
      </c>
      <c r="U293" s="62">
        <v>4</v>
      </c>
      <c r="V293" s="243">
        <v>0</v>
      </c>
      <c r="W293" s="73">
        <v>0</v>
      </c>
      <c r="X293" s="72">
        <v>0</v>
      </c>
      <c r="Y293" s="74">
        <v>3</v>
      </c>
      <c r="Z293" s="72">
        <v>0</v>
      </c>
      <c r="AA293" s="73">
        <v>0</v>
      </c>
      <c r="AB293" s="72">
        <v>0</v>
      </c>
      <c r="AC293" s="73">
        <v>3</v>
      </c>
      <c r="AD293" s="72">
        <v>0</v>
      </c>
      <c r="AE293" s="406">
        <v>43.5</v>
      </c>
      <c r="AF293" s="407">
        <v>15</v>
      </c>
      <c r="AG293" s="76">
        <v>100</v>
      </c>
      <c r="AH293" s="177">
        <v>175</v>
      </c>
      <c r="AI293" s="424">
        <v>131</v>
      </c>
      <c r="AJ293" s="249">
        <v>0</v>
      </c>
      <c r="AK293" s="367">
        <v>0</v>
      </c>
      <c r="AL293" s="257">
        <v>0</v>
      </c>
      <c r="AM293" s="62">
        <v>0</v>
      </c>
      <c r="AN293" s="275">
        <v>0</v>
      </c>
      <c r="AO293" s="62">
        <v>0</v>
      </c>
      <c r="AP293" s="62">
        <v>0</v>
      </c>
    </row>
    <row r="294" spans="1:42" ht="40.5" hidden="1" customHeight="1" outlineLevel="1" thickBot="1" x14ac:dyDescent="0.3">
      <c r="A294" s="696"/>
      <c r="B294" s="699"/>
      <c r="C294" s="608"/>
      <c r="D294" s="689"/>
      <c r="E294" s="627"/>
      <c r="F294" s="624"/>
      <c r="G294" s="18" t="s">
        <v>18</v>
      </c>
      <c r="H294" s="21"/>
      <c r="I294" s="43"/>
      <c r="J294" s="18"/>
      <c r="K294" s="44"/>
      <c r="L294" s="497">
        <v>0</v>
      </c>
      <c r="M294" s="497">
        <v>4</v>
      </c>
      <c r="N294" s="497">
        <v>0</v>
      </c>
      <c r="O294" s="497">
        <v>0</v>
      </c>
      <c r="P294" s="507">
        <v>0</v>
      </c>
      <c r="Q294" s="18">
        <v>4</v>
      </c>
      <c r="R294" s="18">
        <v>0</v>
      </c>
      <c r="S294" s="18">
        <v>4</v>
      </c>
      <c r="T294" s="18">
        <v>0</v>
      </c>
      <c r="U294" s="18">
        <v>4</v>
      </c>
      <c r="V294" s="18">
        <v>0</v>
      </c>
      <c r="W294" s="18">
        <v>0</v>
      </c>
      <c r="X294" s="18">
        <v>0</v>
      </c>
      <c r="Y294" s="18">
        <v>3</v>
      </c>
      <c r="Z294" s="18">
        <v>0</v>
      </c>
      <c r="AA294" s="18">
        <v>0</v>
      </c>
      <c r="AB294" s="18">
        <v>0</v>
      </c>
      <c r="AC294" s="18">
        <v>3</v>
      </c>
      <c r="AD294" s="18">
        <v>0</v>
      </c>
      <c r="AE294" s="165"/>
      <c r="AF294" s="165"/>
      <c r="AG294" s="18"/>
      <c r="AH294" s="21"/>
      <c r="AI294" s="413"/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</row>
    <row r="295" spans="1:42" ht="15.95" hidden="1" customHeight="1" outlineLevel="1" thickBot="1" x14ac:dyDescent="0.3">
      <c r="A295" s="696"/>
      <c r="B295" s="699"/>
      <c r="C295" s="673">
        <v>87</v>
      </c>
      <c r="D295" s="689" t="s">
        <v>349</v>
      </c>
      <c r="E295" s="625"/>
      <c r="F295" s="622" t="s">
        <v>233</v>
      </c>
      <c r="G295" s="95" t="s">
        <v>16</v>
      </c>
      <c r="H295" s="27"/>
      <c r="I295" s="329"/>
      <c r="J295" s="89"/>
      <c r="K295" s="88"/>
      <c r="L295" s="503">
        <v>0</v>
      </c>
      <c r="M295" s="503"/>
      <c r="N295" s="503"/>
      <c r="O295" s="573"/>
      <c r="P295" s="543"/>
      <c r="Q295" s="542"/>
      <c r="R295" s="297"/>
      <c r="S295" s="297"/>
      <c r="T295" s="298"/>
      <c r="U295" s="25"/>
      <c r="V295" s="242"/>
      <c r="W295" s="148"/>
      <c r="X295" s="13"/>
      <c r="Y295" s="156"/>
      <c r="Z295" s="13"/>
      <c r="AA295" s="148"/>
      <c r="AB295" s="13"/>
      <c r="AC295" s="148"/>
      <c r="AD295" s="13"/>
      <c r="AE295" s="404"/>
      <c r="AF295" s="405"/>
      <c r="AG295" s="155"/>
      <c r="AH295" s="176"/>
      <c r="AI295" s="427"/>
      <c r="AJ295" s="249"/>
      <c r="AK295" s="200"/>
      <c r="AL295" s="24"/>
      <c r="AM295" s="25"/>
      <c r="AN295" s="276"/>
      <c r="AO295" s="25"/>
      <c r="AP295" s="25"/>
    </row>
    <row r="296" spans="1:42" ht="15.95" hidden="1" customHeight="1" outlineLevel="1" thickBot="1" x14ac:dyDescent="0.3">
      <c r="A296" s="696"/>
      <c r="B296" s="699"/>
      <c r="C296" s="608"/>
      <c r="D296" s="689"/>
      <c r="E296" s="626"/>
      <c r="F296" s="623"/>
      <c r="G296" s="59" t="s">
        <v>17</v>
      </c>
      <c r="H296" s="80"/>
      <c r="I296" s="319"/>
      <c r="J296" s="42"/>
      <c r="K296" s="41"/>
      <c r="L296" s="496">
        <v>0</v>
      </c>
      <c r="M296" s="496">
        <v>2</v>
      </c>
      <c r="N296" s="496"/>
      <c r="O296" s="575"/>
      <c r="P296" s="543">
        <v>4</v>
      </c>
      <c r="Q296" s="542">
        <v>6</v>
      </c>
      <c r="R296" s="288">
        <v>4</v>
      </c>
      <c r="S296" s="288">
        <v>2</v>
      </c>
      <c r="T296" s="291">
        <v>0</v>
      </c>
      <c r="U296" s="62">
        <v>4</v>
      </c>
      <c r="V296" s="243">
        <v>2</v>
      </c>
      <c r="W296" s="73">
        <v>0</v>
      </c>
      <c r="X296" s="72">
        <v>0</v>
      </c>
      <c r="Y296" s="74">
        <v>3</v>
      </c>
      <c r="Z296" s="72">
        <v>3</v>
      </c>
      <c r="AA296" s="73">
        <v>4</v>
      </c>
      <c r="AB296" s="72">
        <v>0</v>
      </c>
      <c r="AC296" s="73">
        <v>3</v>
      </c>
      <c r="AD296" s="72">
        <v>0</v>
      </c>
      <c r="AE296" s="406">
        <v>33</v>
      </c>
      <c r="AF296" s="407">
        <v>14.5</v>
      </c>
      <c r="AG296" s="76">
        <v>80</v>
      </c>
      <c r="AH296" s="177">
        <v>150</v>
      </c>
      <c r="AI296" s="424">
        <v>114</v>
      </c>
      <c r="AJ296" s="249">
        <v>0</v>
      </c>
      <c r="AK296" s="367">
        <v>0</v>
      </c>
      <c r="AL296" s="257">
        <v>0</v>
      </c>
      <c r="AM296" s="62">
        <v>0</v>
      </c>
      <c r="AN296" s="275">
        <v>0</v>
      </c>
      <c r="AO296" s="62">
        <v>0</v>
      </c>
      <c r="AP296" s="62">
        <v>0</v>
      </c>
    </row>
    <row r="297" spans="1:42" ht="47.25" hidden="1" customHeight="1" outlineLevel="1" thickBot="1" x14ac:dyDescent="0.3">
      <c r="A297" s="696"/>
      <c r="B297" s="699"/>
      <c r="C297" s="608"/>
      <c r="D297" s="689"/>
      <c r="E297" s="627"/>
      <c r="F297" s="624"/>
      <c r="G297" s="18" t="s">
        <v>18</v>
      </c>
      <c r="H297" s="21"/>
      <c r="I297" s="43"/>
      <c r="J297" s="18"/>
      <c r="K297" s="44"/>
      <c r="L297" s="497">
        <v>0</v>
      </c>
      <c r="M297" s="497">
        <v>2</v>
      </c>
      <c r="N297" s="497">
        <v>0</v>
      </c>
      <c r="O297" s="497">
        <v>0</v>
      </c>
      <c r="P297" s="507">
        <v>4</v>
      </c>
      <c r="Q297" s="18">
        <v>6</v>
      </c>
      <c r="R297" s="18">
        <v>4</v>
      </c>
      <c r="S297" s="18">
        <v>2</v>
      </c>
      <c r="T297" s="18">
        <v>0</v>
      </c>
      <c r="U297" s="18">
        <v>4</v>
      </c>
      <c r="V297" s="18">
        <v>2</v>
      </c>
      <c r="W297" s="18">
        <v>0</v>
      </c>
      <c r="X297" s="18">
        <v>0</v>
      </c>
      <c r="Y297" s="18">
        <v>3</v>
      </c>
      <c r="Z297" s="18">
        <v>3</v>
      </c>
      <c r="AA297" s="18">
        <v>4</v>
      </c>
      <c r="AB297" s="18">
        <v>0</v>
      </c>
      <c r="AC297" s="18">
        <v>3</v>
      </c>
      <c r="AD297" s="18">
        <v>0</v>
      </c>
      <c r="AE297" s="165"/>
      <c r="AF297" s="165"/>
      <c r="AG297" s="18"/>
      <c r="AH297" s="21"/>
      <c r="AI297" s="413"/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</row>
    <row r="298" spans="1:42" ht="15.95" hidden="1" customHeight="1" outlineLevel="1" thickBot="1" x14ac:dyDescent="0.3">
      <c r="A298" s="696"/>
      <c r="B298" s="699"/>
      <c r="C298" s="673">
        <v>88</v>
      </c>
      <c r="D298" s="756" t="s">
        <v>350</v>
      </c>
      <c r="E298" s="637"/>
      <c r="F298" s="622" t="s">
        <v>233</v>
      </c>
      <c r="G298" s="95" t="s">
        <v>16</v>
      </c>
      <c r="H298" s="27"/>
      <c r="I298" s="329"/>
      <c r="J298" s="89"/>
      <c r="K298" s="88"/>
      <c r="L298" s="503">
        <v>0</v>
      </c>
      <c r="M298" s="503"/>
      <c r="N298" s="503"/>
      <c r="O298" s="573"/>
      <c r="P298" s="543"/>
      <c r="Q298" s="542"/>
      <c r="R298" s="297"/>
      <c r="S298" s="297"/>
      <c r="T298" s="298"/>
      <c r="U298" s="25"/>
      <c r="V298" s="242"/>
      <c r="W298" s="148"/>
      <c r="X298" s="13"/>
      <c r="Y298" s="156"/>
      <c r="Z298" s="13"/>
      <c r="AA298" s="148"/>
      <c r="AB298" s="13"/>
      <c r="AC298" s="148"/>
      <c r="AD298" s="13"/>
      <c r="AE298" s="404"/>
      <c r="AF298" s="405"/>
      <c r="AG298" s="155"/>
      <c r="AH298" s="176"/>
      <c r="AI298" s="427"/>
      <c r="AJ298" s="249"/>
      <c r="AK298" s="200"/>
      <c r="AL298" s="24"/>
      <c r="AM298" s="25"/>
      <c r="AN298" s="276"/>
      <c r="AO298" s="25"/>
      <c r="AP298" s="25"/>
    </row>
    <row r="299" spans="1:42" ht="15.95" hidden="1" customHeight="1" outlineLevel="1" thickBot="1" x14ac:dyDescent="0.3">
      <c r="A299" s="696"/>
      <c r="B299" s="699"/>
      <c r="C299" s="608"/>
      <c r="D299" s="757"/>
      <c r="E299" s="638"/>
      <c r="F299" s="623"/>
      <c r="G299" s="59" t="s">
        <v>17</v>
      </c>
      <c r="H299" s="80"/>
      <c r="I299" s="319"/>
      <c r="J299" s="42"/>
      <c r="K299" s="41"/>
      <c r="L299" s="496">
        <v>0</v>
      </c>
      <c r="M299" s="496"/>
      <c r="N299" s="496"/>
      <c r="O299" s="575"/>
      <c r="P299" s="543"/>
      <c r="Q299" s="542"/>
      <c r="R299" s="288"/>
      <c r="S299" s="288"/>
      <c r="T299" s="291"/>
      <c r="U299" s="62"/>
      <c r="V299" s="243"/>
      <c r="W299" s="73"/>
      <c r="X299" s="72"/>
      <c r="Y299" s="74"/>
      <c r="Z299" s="72"/>
      <c r="AA299" s="73"/>
      <c r="AB299" s="72"/>
      <c r="AC299" s="73"/>
      <c r="AD299" s="72"/>
      <c r="AE299" s="406"/>
      <c r="AF299" s="407"/>
      <c r="AG299" s="76"/>
      <c r="AH299" s="177"/>
      <c r="AI299" s="424"/>
      <c r="AJ299" s="249"/>
      <c r="AK299" s="367"/>
      <c r="AL299" s="257"/>
      <c r="AM299" s="62"/>
      <c r="AN299" s="275"/>
      <c r="AO299" s="62"/>
      <c r="AP299" s="62"/>
    </row>
    <row r="300" spans="1:42" ht="37.5" hidden="1" customHeight="1" outlineLevel="1" thickBot="1" x14ac:dyDescent="0.3">
      <c r="A300" s="696"/>
      <c r="B300" s="699"/>
      <c r="C300" s="608"/>
      <c r="D300" s="758"/>
      <c r="E300" s="639"/>
      <c r="F300" s="624"/>
      <c r="G300" s="18" t="s">
        <v>18</v>
      </c>
      <c r="H300" s="21"/>
      <c r="I300" s="43"/>
      <c r="J300" s="18"/>
      <c r="K300" s="44"/>
      <c r="L300" s="497">
        <v>0</v>
      </c>
      <c r="M300" s="497">
        <v>0</v>
      </c>
      <c r="N300" s="497">
        <v>0</v>
      </c>
      <c r="O300" s="497">
        <v>0</v>
      </c>
      <c r="P300" s="507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65"/>
      <c r="AF300" s="165"/>
      <c r="AG300" s="18"/>
      <c r="AH300" s="21"/>
      <c r="AI300" s="413"/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</row>
    <row r="301" spans="1:42" ht="15.95" hidden="1" customHeight="1" outlineLevel="1" thickBot="1" x14ac:dyDescent="0.3">
      <c r="A301" s="696"/>
      <c r="B301" s="699"/>
      <c r="C301" s="673">
        <v>89</v>
      </c>
      <c r="D301" s="689" t="s">
        <v>351</v>
      </c>
      <c r="E301" s="625"/>
      <c r="F301" s="622" t="s">
        <v>233</v>
      </c>
      <c r="G301" s="95" t="s">
        <v>16</v>
      </c>
      <c r="H301" s="27"/>
      <c r="I301" s="329"/>
      <c r="J301" s="89"/>
      <c r="K301" s="88"/>
      <c r="L301" s="503">
        <v>0</v>
      </c>
      <c r="M301" s="503"/>
      <c r="N301" s="503"/>
      <c r="O301" s="573"/>
      <c r="P301" s="543"/>
      <c r="Q301" s="542"/>
      <c r="R301" s="297"/>
      <c r="S301" s="297"/>
      <c r="T301" s="298"/>
      <c r="U301" s="25"/>
      <c r="V301" s="242"/>
      <c r="W301" s="148"/>
      <c r="X301" s="13"/>
      <c r="Y301" s="156"/>
      <c r="Z301" s="13"/>
      <c r="AA301" s="148"/>
      <c r="AB301" s="13"/>
      <c r="AC301" s="148"/>
      <c r="AD301" s="13"/>
      <c r="AE301" s="404"/>
      <c r="AF301" s="405"/>
      <c r="AG301" s="155"/>
      <c r="AH301" s="176"/>
      <c r="AI301" s="427"/>
      <c r="AJ301" s="249"/>
      <c r="AK301" s="200"/>
      <c r="AL301" s="24"/>
      <c r="AM301" s="25"/>
      <c r="AN301" s="276"/>
      <c r="AO301" s="25"/>
      <c r="AP301" s="25"/>
    </row>
    <row r="302" spans="1:42" ht="15.95" hidden="1" customHeight="1" outlineLevel="1" thickBot="1" x14ac:dyDescent="0.3">
      <c r="A302" s="696"/>
      <c r="B302" s="699"/>
      <c r="C302" s="608"/>
      <c r="D302" s="689"/>
      <c r="E302" s="626"/>
      <c r="F302" s="623"/>
      <c r="G302" s="59" t="s">
        <v>17</v>
      </c>
      <c r="H302" s="80"/>
      <c r="I302" s="319"/>
      <c r="J302" s="42"/>
      <c r="K302" s="41"/>
      <c r="L302" s="496">
        <v>0</v>
      </c>
      <c r="M302" s="496">
        <v>2</v>
      </c>
      <c r="N302" s="496"/>
      <c r="O302" s="575"/>
      <c r="P302" s="543">
        <v>5</v>
      </c>
      <c r="Q302" s="542">
        <v>7</v>
      </c>
      <c r="R302" s="288">
        <v>5</v>
      </c>
      <c r="S302" s="288">
        <v>2</v>
      </c>
      <c r="T302" s="291">
        <v>0</v>
      </c>
      <c r="U302" s="62">
        <v>6</v>
      </c>
      <c r="V302" s="243">
        <v>1</v>
      </c>
      <c r="W302" s="73">
        <v>0</v>
      </c>
      <c r="X302" s="72">
        <v>0</v>
      </c>
      <c r="Y302" s="74">
        <v>1</v>
      </c>
      <c r="Z302" s="72">
        <v>0</v>
      </c>
      <c r="AA302" s="73">
        <v>6</v>
      </c>
      <c r="AB302" s="72">
        <v>0</v>
      </c>
      <c r="AC302" s="73">
        <v>0</v>
      </c>
      <c r="AD302" s="72">
        <v>0</v>
      </c>
      <c r="AE302" s="406">
        <v>35</v>
      </c>
      <c r="AF302" s="407">
        <v>10.5</v>
      </c>
      <c r="AG302" s="76">
        <v>25</v>
      </c>
      <c r="AH302" s="177">
        <v>112</v>
      </c>
      <c r="AI302" s="424">
        <v>75</v>
      </c>
      <c r="AJ302" s="249">
        <v>0</v>
      </c>
      <c r="AK302" s="367">
        <v>0</v>
      </c>
      <c r="AL302" s="257">
        <v>0</v>
      </c>
      <c r="AM302" s="62">
        <v>0</v>
      </c>
      <c r="AN302" s="275">
        <v>0</v>
      </c>
      <c r="AO302" s="62">
        <v>0</v>
      </c>
      <c r="AP302" s="62">
        <v>0</v>
      </c>
    </row>
    <row r="303" spans="1:42" ht="36" hidden="1" customHeight="1" outlineLevel="1" thickBot="1" x14ac:dyDescent="0.3">
      <c r="A303" s="696"/>
      <c r="B303" s="699"/>
      <c r="C303" s="608"/>
      <c r="D303" s="689"/>
      <c r="E303" s="627"/>
      <c r="F303" s="624"/>
      <c r="G303" s="18" t="s">
        <v>18</v>
      </c>
      <c r="H303" s="21"/>
      <c r="I303" s="43"/>
      <c r="J303" s="18"/>
      <c r="K303" s="44"/>
      <c r="L303" s="497">
        <v>0</v>
      </c>
      <c r="M303" s="497">
        <v>2</v>
      </c>
      <c r="N303" s="497">
        <v>0</v>
      </c>
      <c r="O303" s="497">
        <v>0</v>
      </c>
      <c r="P303" s="507">
        <v>5</v>
      </c>
      <c r="Q303" s="18">
        <v>7</v>
      </c>
      <c r="R303" s="18">
        <v>5</v>
      </c>
      <c r="S303" s="18">
        <v>2</v>
      </c>
      <c r="T303" s="18">
        <v>0</v>
      </c>
      <c r="U303" s="18">
        <v>6</v>
      </c>
      <c r="V303" s="18">
        <v>1</v>
      </c>
      <c r="W303" s="18">
        <v>0</v>
      </c>
      <c r="X303" s="18">
        <v>0</v>
      </c>
      <c r="Y303" s="18">
        <v>1</v>
      </c>
      <c r="Z303" s="18">
        <v>0</v>
      </c>
      <c r="AA303" s="18">
        <v>6</v>
      </c>
      <c r="AB303" s="18">
        <v>0</v>
      </c>
      <c r="AC303" s="18">
        <v>0</v>
      </c>
      <c r="AD303" s="18">
        <v>0</v>
      </c>
      <c r="AE303" s="165"/>
      <c r="AF303" s="165"/>
      <c r="AG303" s="18"/>
      <c r="AH303" s="21"/>
      <c r="AI303" s="413"/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</row>
    <row r="304" spans="1:42" ht="15.95" hidden="1" customHeight="1" outlineLevel="1" thickBot="1" x14ac:dyDescent="0.3">
      <c r="A304" s="696"/>
      <c r="B304" s="699"/>
      <c r="C304" s="673">
        <v>90</v>
      </c>
      <c r="D304" s="756" t="s">
        <v>352</v>
      </c>
      <c r="E304" s="637"/>
      <c r="F304" s="622" t="s">
        <v>233</v>
      </c>
      <c r="G304" s="95" t="s">
        <v>16</v>
      </c>
      <c r="H304" s="27"/>
      <c r="I304" s="329"/>
      <c r="J304" s="89"/>
      <c r="K304" s="88"/>
      <c r="L304" s="503">
        <v>0</v>
      </c>
      <c r="M304" s="503"/>
      <c r="N304" s="503"/>
      <c r="O304" s="573"/>
      <c r="P304" s="543"/>
      <c r="Q304" s="542"/>
      <c r="R304" s="297"/>
      <c r="S304" s="297"/>
      <c r="T304" s="298"/>
      <c r="U304" s="25"/>
      <c r="V304" s="242"/>
      <c r="W304" s="148"/>
      <c r="X304" s="13"/>
      <c r="Y304" s="156"/>
      <c r="Z304" s="13"/>
      <c r="AA304" s="148"/>
      <c r="AB304" s="13"/>
      <c r="AC304" s="148"/>
      <c r="AD304" s="13"/>
      <c r="AE304" s="404"/>
      <c r="AF304" s="405"/>
      <c r="AG304" s="155"/>
      <c r="AH304" s="176"/>
      <c r="AI304" s="427"/>
      <c r="AJ304" s="249"/>
      <c r="AK304" s="200"/>
      <c r="AL304" s="24"/>
      <c r="AM304" s="25"/>
      <c r="AN304" s="276"/>
      <c r="AO304" s="25"/>
      <c r="AP304" s="25"/>
    </row>
    <row r="305" spans="1:42" ht="15.95" hidden="1" customHeight="1" outlineLevel="1" thickBot="1" x14ac:dyDescent="0.3">
      <c r="A305" s="696"/>
      <c r="B305" s="699"/>
      <c r="C305" s="608"/>
      <c r="D305" s="757"/>
      <c r="E305" s="638"/>
      <c r="F305" s="623"/>
      <c r="G305" s="59" t="s">
        <v>17</v>
      </c>
      <c r="H305" s="80"/>
      <c r="I305" s="319"/>
      <c r="J305" s="42"/>
      <c r="K305" s="41"/>
      <c r="L305" s="496">
        <v>0</v>
      </c>
      <c r="M305" s="496"/>
      <c r="N305" s="496"/>
      <c r="O305" s="575"/>
      <c r="P305" s="543"/>
      <c r="Q305" s="542"/>
      <c r="R305" s="288"/>
      <c r="S305" s="288"/>
      <c r="T305" s="291"/>
      <c r="U305" s="62"/>
      <c r="V305" s="243"/>
      <c r="W305" s="73"/>
      <c r="X305" s="72"/>
      <c r="Y305" s="74"/>
      <c r="Z305" s="72"/>
      <c r="AA305" s="73"/>
      <c r="AB305" s="72"/>
      <c r="AC305" s="73"/>
      <c r="AD305" s="72"/>
      <c r="AE305" s="406"/>
      <c r="AF305" s="407"/>
      <c r="AG305" s="76"/>
      <c r="AH305" s="177"/>
      <c r="AI305" s="424"/>
      <c r="AJ305" s="249"/>
      <c r="AK305" s="367"/>
      <c r="AL305" s="257"/>
      <c r="AM305" s="62"/>
      <c r="AN305" s="275"/>
      <c r="AO305" s="62"/>
      <c r="AP305" s="62"/>
    </row>
    <row r="306" spans="1:42" ht="33.75" hidden="1" customHeight="1" outlineLevel="1" thickBot="1" x14ac:dyDescent="0.3">
      <c r="A306" s="696"/>
      <c r="B306" s="699"/>
      <c r="C306" s="608"/>
      <c r="D306" s="758"/>
      <c r="E306" s="639"/>
      <c r="F306" s="624"/>
      <c r="G306" s="18" t="s">
        <v>18</v>
      </c>
      <c r="H306" s="21"/>
      <c r="I306" s="43"/>
      <c r="J306" s="18"/>
      <c r="K306" s="44"/>
      <c r="L306" s="497">
        <v>0</v>
      </c>
      <c r="M306" s="497">
        <v>0</v>
      </c>
      <c r="N306" s="497">
        <v>0</v>
      </c>
      <c r="O306" s="497">
        <v>0</v>
      </c>
      <c r="P306" s="507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  <c r="AE306" s="165"/>
      <c r="AF306" s="165"/>
      <c r="AG306" s="18"/>
      <c r="AH306" s="21"/>
      <c r="AI306" s="413"/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</row>
    <row r="307" spans="1:42" ht="15.95" hidden="1" customHeight="1" outlineLevel="1" thickBot="1" x14ac:dyDescent="0.3">
      <c r="A307" s="696"/>
      <c r="B307" s="699"/>
      <c r="C307" s="673">
        <v>91</v>
      </c>
      <c r="D307" s="756" t="s">
        <v>353</v>
      </c>
      <c r="E307" s="637"/>
      <c r="F307" s="622" t="s">
        <v>233</v>
      </c>
      <c r="G307" s="95" t="s">
        <v>16</v>
      </c>
      <c r="H307" s="27"/>
      <c r="I307" s="329"/>
      <c r="J307" s="89"/>
      <c r="K307" s="88"/>
      <c r="L307" s="503">
        <v>0</v>
      </c>
      <c r="M307" s="503"/>
      <c r="N307" s="503"/>
      <c r="O307" s="573"/>
      <c r="P307" s="543"/>
      <c r="Q307" s="542"/>
      <c r="R307" s="297"/>
      <c r="S307" s="297"/>
      <c r="T307" s="298"/>
      <c r="U307" s="25"/>
      <c r="V307" s="242"/>
      <c r="W307" s="148"/>
      <c r="X307" s="13"/>
      <c r="Y307" s="156"/>
      <c r="Z307" s="13"/>
      <c r="AA307" s="148"/>
      <c r="AB307" s="13"/>
      <c r="AC307" s="148"/>
      <c r="AD307" s="13"/>
      <c r="AE307" s="404"/>
      <c r="AF307" s="405"/>
      <c r="AG307" s="155"/>
      <c r="AH307" s="176"/>
      <c r="AI307" s="427"/>
      <c r="AJ307" s="249"/>
      <c r="AK307" s="200"/>
      <c r="AL307" s="24"/>
      <c r="AM307" s="25"/>
      <c r="AN307" s="276"/>
      <c r="AO307" s="25"/>
      <c r="AP307" s="25"/>
    </row>
    <row r="308" spans="1:42" ht="15.95" hidden="1" customHeight="1" outlineLevel="1" thickBot="1" x14ac:dyDescent="0.3">
      <c r="A308" s="696"/>
      <c r="B308" s="699"/>
      <c r="C308" s="608"/>
      <c r="D308" s="757"/>
      <c r="E308" s="638"/>
      <c r="F308" s="623"/>
      <c r="G308" s="59" t="s">
        <v>17</v>
      </c>
      <c r="H308" s="80"/>
      <c r="I308" s="319"/>
      <c r="J308" s="42"/>
      <c r="K308" s="41"/>
      <c r="L308" s="496">
        <v>0</v>
      </c>
      <c r="M308" s="496"/>
      <c r="N308" s="496"/>
      <c r="O308" s="575"/>
      <c r="P308" s="543"/>
      <c r="Q308" s="542"/>
      <c r="R308" s="288"/>
      <c r="S308" s="288"/>
      <c r="T308" s="291"/>
      <c r="U308" s="62"/>
      <c r="V308" s="243"/>
      <c r="W308" s="73"/>
      <c r="X308" s="72"/>
      <c r="Y308" s="74"/>
      <c r="Z308" s="72"/>
      <c r="AA308" s="73"/>
      <c r="AB308" s="72"/>
      <c r="AC308" s="73"/>
      <c r="AD308" s="72"/>
      <c r="AE308" s="406"/>
      <c r="AF308" s="407"/>
      <c r="AG308" s="76"/>
      <c r="AH308" s="177"/>
      <c r="AI308" s="424"/>
      <c r="AJ308" s="249"/>
      <c r="AK308" s="367"/>
      <c r="AL308" s="257"/>
      <c r="AM308" s="62"/>
      <c r="AN308" s="275"/>
      <c r="AO308" s="62"/>
      <c r="AP308" s="62"/>
    </row>
    <row r="309" spans="1:42" ht="39" hidden="1" customHeight="1" outlineLevel="1" thickBot="1" x14ac:dyDescent="0.3">
      <c r="A309" s="696"/>
      <c r="B309" s="699"/>
      <c r="C309" s="608"/>
      <c r="D309" s="758"/>
      <c r="E309" s="639"/>
      <c r="F309" s="624"/>
      <c r="G309" s="18" t="s">
        <v>18</v>
      </c>
      <c r="H309" s="21"/>
      <c r="I309" s="43"/>
      <c r="J309" s="18"/>
      <c r="K309" s="44"/>
      <c r="L309" s="497">
        <v>0</v>
      </c>
      <c r="M309" s="497">
        <v>0</v>
      </c>
      <c r="N309" s="497">
        <v>0</v>
      </c>
      <c r="O309" s="497">
        <v>0</v>
      </c>
      <c r="P309" s="507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  <c r="AE309" s="165"/>
      <c r="AF309" s="165"/>
      <c r="AG309" s="18"/>
      <c r="AH309" s="21"/>
      <c r="AI309" s="413"/>
      <c r="AJ309" s="18">
        <v>0</v>
      </c>
      <c r="AK309" s="18">
        <v>0</v>
      </c>
      <c r="AL309" s="18">
        <v>0</v>
      </c>
      <c r="AM309" s="18">
        <v>0</v>
      </c>
      <c r="AN309" s="18">
        <v>0</v>
      </c>
      <c r="AO309" s="18">
        <v>0</v>
      </c>
      <c r="AP309" s="18">
        <v>0</v>
      </c>
    </row>
    <row r="310" spans="1:42" ht="15.95" hidden="1" customHeight="1" outlineLevel="1" thickBot="1" x14ac:dyDescent="0.3">
      <c r="A310" s="696"/>
      <c r="B310" s="699"/>
      <c r="C310" s="673">
        <v>92</v>
      </c>
      <c r="D310" s="689" t="s">
        <v>354</v>
      </c>
      <c r="E310" s="625"/>
      <c r="F310" s="622" t="s">
        <v>233</v>
      </c>
      <c r="G310" s="95" t="s">
        <v>16</v>
      </c>
      <c r="H310" s="27"/>
      <c r="I310" s="329"/>
      <c r="J310" s="89"/>
      <c r="K310" s="88"/>
      <c r="L310" s="503">
        <v>0</v>
      </c>
      <c r="M310" s="503"/>
      <c r="N310" s="503"/>
      <c r="O310" s="573"/>
      <c r="P310" s="543"/>
      <c r="Q310" s="542"/>
      <c r="R310" s="297"/>
      <c r="S310" s="297"/>
      <c r="T310" s="298"/>
      <c r="U310" s="25"/>
      <c r="V310" s="242"/>
      <c r="W310" s="148"/>
      <c r="X310" s="13"/>
      <c r="Y310" s="156"/>
      <c r="Z310" s="13"/>
      <c r="AA310" s="148"/>
      <c r="AB310" s="13"/>
      <c r="AC310" s="148"/>
      <c r="AD310" s="13"/>
      <c r="AE310" s="404"/>
      <c r="AF310" s="405"/>
      <c r="AG310" s="155"/>
      <c r="AH310" s="176"/>
      <c r="AI310" s="427"/>
      <c r="AJ310" s="249"/>
      <c r="AK310" s="200"/>
      <c r="AL310" s="24"/>
      <c r="AM310" s="25"/>
      <c r="AN310" s="276"/>
      <c r="AO310" s="25"/>
      <c r="AP310" s="25"/>
    </row>
    <row r="311" spans="1:42" ht="15.95" hidden="1" customHeight="1" outlineLevel="1" thickBot="1" x14ac:dyDescent="0.3">
      <c r="A311" s="696"/>
      <c r="B311" s="699"/>
      <c r="C311" s="608"/>
      <c r="D311" s="689"/>
      <c r="E311" s="626"/>
      <c r="F311" s="623"/>
      <c r="G311" s="59" t="s">
        <v>17</v>
      </c>
      <c r="H311" s="80"/>
      <c r="I311" s="319"/>
      <c r="J311" s="42"/>
      <c r="K311" s="41"/>
      <c r="L311" s="496">
        <v>0</v>
      </c>
      <c r="M311" s="496">
        <v>1</v>
      </c>
      <c r="N311" s="496"/>
      <c r="O311" s="575"/>
      <c r="P311" s="543"/>
      <c r="Q311" s="542">
        <v>1</v>
      </c>
      <c r="R311" s="288">
        <v>0</v>
      </c>
      <c r="S311" s="288">
        <v>1</v>
      </c>
      <c r="T311" s="291">
        <v>0</v>
      </c>
      <c r="U311" s="62">
        <v>0</v>
      </c>
      <c r="V311" s="243">
        <v>1</v>
      </c>
      <c r="W311" s="73">
        <v>0</v>
      </c>
      <c r="X311" s="72">
        <v>0</v>
      </c>
      <c r="Y311" s="74">
        <v>0</v>
      </c>
      <c r="Z311" s="72">
        <v>0</v>
      </c>
      <c r="AA311" s="73">
        <v>0</v>
      </c>
      <c r="AB311" s="72">
        <v>0</v>
      </c>
      <c r="AC311" s="73">
        <v>0</v>
      </c>
      <c r="AD311" s="72">
        <v>0</v>
      </c>
      <c r="AE311" s="406">
        <v>31</v>
      </c>
      <c r="AF311" s="407">
        <v>10</v>
      </c>
      <c r="AG311" s="76">
        <v>110</v>
      </c>
      <c r="AH311" s="177">
        <v>110</v>
      </c>
      <c r="AI311" s="424">
        <v>110</v>
      </c>
      <c r="AJ311" s="249">
        <v>0</v>
      </c>
      <c r="AK311" s="367">
        <v>0</v>
      </c>
      <c r="AL311" s="257">
        <v>0</v>
      </c>
      <c r="AM311" s="62">
        <v>0</v>
      </c>
      <c r="AN311" s="275">
        <v>0</v>
      </c>
      <c r="AO311" s="62">
        <v>0</v>
      </c>
      <c r="AP311" s="62">
        <v>0</v>
      </c>
    </row>
    <row r="312" spans="1:42" ht="40.5" hidden="1" customHeight="1" outlineLevel="1" thickBot="1" x14ac:dyDescent="0.3">
      <c r="A312" s="696"/>
      <c r="B312" s="699"/>
      <c r="C312" s="608"/>
      <c r="D312" s="689"/>
      <c r="E312" s="627"/>
      <c r="F312" s="624"/>
      <c r="G312" s="18" t="s">
        <v>18</v>
      </c>
      <c r="H312" s="21"/>
      <c r="I312" s="43"/>
      <c r="J312" s="18"/>
      <c r="K312" s="44"/>
      <c r="L312" s="497">
        <v>0</v>
      </c>
      <c r="M312" s="497">
        <v>1</v>
      </c>
      <c r="N312" s="497">
        <v>0</v>
      </c>
      <c r="O312" s="497">
        <v>0</v>
      </c>
      <c r="P312" s="507">
        <v>0</v>
      </c>
      <c r="Q312" s="18">
        <v>1</v>
      </c>
      <c r="R312" s="18">
        <v>0</v>
      </c>
      <c r="S312" s="18">
        <v>1</v>
      </c>
      <c r="T312" s="18">
        <v>0</v>
      </c>
      <c r="U312" s="18">
        <v>0</v>
      </c>
      <c r="V312" s="18">
        <v>1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  <c r="AE312" s="165"/>
      <c r="AF312" s="165"/>
      <c r="AG312" s="18"/>
      <c r="AH312" s="21"/>
      <c r="AI312" s="413"/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</row>
    <row r="313" spans="1:42" ht="15.95" hidden="1" customHeight="1" outlineLevel="1" thickBot="1" x14ac:dyDescent="0.3">
      <c r="A313" s="696"/>
      <c r="B313" s="699"/>
      <c r="C313" s="673">
        <v>93</v>
      </c>
      <c r="D313" s="756" t="s">
        <v>355</v>
      </c>
      <c r="E313" s="637"/>
      <c r="F313" s="622" t="s">
        <v>233</v>
      </c>
      <c r="G313" s="95" t="s">
        <v>16</v>
      </c>
      <c r="H313" s="27"/>
      <c r="I313" s="329"/>
      <c r="J313" s="89"/>
      <c r="K313" s="88"/>
      <c r="L313" s="503">
        <v>0</v>
      </c>
      <c r="M313" s="503"/>
      <c r="N313" s="503"/>
      <c r="O313" s="573"/>
      <c r="P313" s="543"/>
      <c r="Q313" s="542"/>
      <c r="R313" s="297"/>
      <c r="S313" s="297"/>
      <c r="T313" s="298"/>
      <c r="U313" s="25"/>
      <c r="V313" s="242"/>
      <c r="W313" s="148"/>
      <c r="X313" s="13"/>
      <c r="Y313" s="156"/>
      <c r="Z313" s="13"/>
      <c r="AA313" s="148"/>
      <c r="AB313" s="13"/>
      <c r="AC313" s="148"/>
      <c r="AD313" s="13"/>
      <c r="AE313" s="404"/>
      <c r="AF313" s="405"/>
      <c r="AG313" s="155"/>
      <c r="AH313" s="176"/>
      <c r="AI313" s="427"/>
      <c r="AJ313" s="249"/>
      <c r="AK313" s="200"/>
      <c r="AL313" s="24"/>
      <c r="AM313" s="25"/>
      <c r="AN313" s="276"/>
      <c r="AO313" s="25"/>
      <c r="AP313" s="25"/>
    </row>
    <row r="314" spans="1:42" ht="15.95" hidden="1" customHeight="1" outlineLevel="1" thickBot="1" x14ac:dyDescent="0.3">
      <c r="A314" s="696"/>
      <c r="B314" s="699"/>
      <c r="C314" s="608"/>
      <c r="D314" s="757"/>
      <c r="E314" s="638"/>
      <c r="F314" s="623"/>
      <c r="G314" s="59" t="s">
        <v>17</v>
      </c>
      <c r="H314" s="80"/>
      <c r="I314" s="319"/>
      <c r="J314" s="42"/>
      <c r="K314" s="41"/>
      <c r="L314" s="496">
        <v>0</v>
      </c>
      <c r="M314" s="496"/>
      <c r="N314" s="496"/>
      <c r="O314" s="575"/>
      <c r="P314" s="543"/>
      <c r="Q314" s="542"/>
      <c r="R314" s="288"/>
      <c r="S314" s="288"/>
      <c r="T314" s="291"/>
      <c r="U314" s="62"/>
      <c r="V314" s="243"/>
      <c r="W314" s="73"/>
      <c r="X314" s="72"/>
      <c r="Y314" s="74"/>
      <c r="Z314" s="72"/>
      <c r="AA314" s="73"/>
      <c r="AB314" s="72"/>
      <c r="AC314" s="73"/>
      <c r="AD314" s="72"/>
      <c r="AE314" s="406"/>
      <c r="AF314" s="407"/>
      <c r="AG314" s="76"/>
      <c r="AH314" s="177"/>
      <c r="AI314" s="424"/>
      <c r="AJ314" s="249"/>
      <c r="AK314" s="367"/>
      <c r="AL314" s="257"/>
      <c r="AM314" s="62"/>
      <c r="AN314" s="275"/>
      <c r="AO314" s="62"/>
      <c r="AP314" s="62"/>
    </row>
    <row r="315" spans="1:42" ht="39" hidden="1" customHeight="1" outlineLevel="1" thickBot="1" x14ac:dyDescent="0.3">
      <c r="A315" s="696"/>
      <c r="B315" s="699"/>
      <c r="C315" s="608"/>
      <c r="D315" s="758"/>
      <c r="E315" s="639"/>
      <c r="F315" s="624"/>
      <c r="G315" s="18" t="s">
        <v>18</v>
      </c>
      <c r="H315" s="21"/>
      <c r="I315" s="43"/>
      <c r="J315" s="18"/>
      <c r="K315" s="44"/>
      <c r="L315" s="497">
        <v>0</v>
      </c>
      <c r="M315" s="497">
        <v>0</v>
      </c>
      <c r="N315" s="497">
        <v>0</v>
      </c>
      <c r="O315" s="497">
        <v>0</v>
      </c>
      <c r="P315" s="507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  <c r="AE315" s="165"/>
      <c r="AF315" s="165"/>
      <c r="AG315" s="18"/>
      <c r="AH315" s="21"/>
      <c r="AI315" s="413"/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</row>
    <row r="316" spans="1:42" ht="17.25" customHeight="1" collapsed="1" thickBot="1" x14ac:dyDescent="0.3">
      <c r="A316" s="696"/>
      <c r="B316" s="699"/>
      <c r="C316" s="652" t="s">
        <v>136</v>
      </c>
      <c r="D316" s="653"/>
      <c r="E316" s="634" t="s">
        <v>320</v>
      </c>
      <c r="F316" s="640"/>
      <c r="G316" s="95" t="s">
        <v>16</v>
      </c>
      <c r="H316" s="96"/>
      <c r="I316" s="315">
        <v>224</v>
      </c>
      <c r="J316" s="36"/>
      <c r="K316" s="86"/>
      <c r="L316" s="506">
        <v>0</v>
      </c>
      <c r="M316" s="506">
        <v>52</v>
      </c>
      <c r="N316" s="506">
        <v>0</v>
      </c>
      <c r="O316" s="506">
        <v>168</v>
      </c>
      <c r="P316" s="506">
        <v>0</v>
      </c>
      <c r="Q316" s="436">
        <v>220</v>
      </c>
      <c r="R316" s="364">
        <v>87</v>
      </c>
      <c r="S316" s="364">
        <v>52</v>
      </c>
      <c r="T316" s="363">
        <v>0</v>
      </c>
      <c r="U316" s="315">
        <v>170</v>
      </c>
      <c r="V316" s="315">
        <v>50</v>
      </c>
      <c r="W316" s="315">
        <v>0</v>
      </c>
      <c r="X316" s="315">
        <v>0</v>
      </c>
      <c r="Y316" s="19">
        <v>102</v>
      </c>
      <c r="Z316" s="315">
        <v>13</v>
      </c>
      <c r="AA316" s="315">
        <v>151</v>
      </c>
      <c r="AB316" s="315">
        <v>31</v>
      </c>
      <c r="AC316" s="315">
        <v>99</v>
      </c>
      <c r="AD316" s="315">
        <v>0</v>
      </c>
      <c r="AE316" s="403">
        <v>38.636363636363633</v>
      </c>
      <c r="AF316" s="403">
        <v>17.613636363636363</v>
      </c>
      <c r="AG316" s="244"/>
      <c r="AH316" s="235"/>
      <c r="AI316" s="412">
        <v>12</v>
      </c>
      <c r="AJ316" s="20">
        <v>4</v>
      </c>
      <c r="AK316" s="373">
        <v>0</v>
      </c>
      <c r="AL316" s="94">
        <v>3</v>
      </c>
      <c r="AM316" s="33">
        <v>1</v>
      </c>
      <c r="AN316" s="235">
        <v>0</v>
      </c>
      <c r="AO316" s="33">
        <v>0</v>
      </c>
      <c r="AP316" s="33">
        <v>0</v>
      </c>
    </row>
    <row r="317" spans="1:42" ht="17.25" customHeight="1" thickBot="1" x14ac:dyDescent="0.3">
      <c r="A317" s="696"/>
      <c r="B317" s="699"/>
      <c r="C317" s="674"/>
      <c r="D317" s="675"/>
      <c r="E317" s="635"/>
      <c r="F317" s="641"/>
      <c r="G317" s="95" t="s">
        <v>232</v>
      </c>
      <c r="H317" s="96"/>
      <c r="I317" s="315">
        <v>200</v>
      </c>
      <c r="J317" s="36"/>
      <c r="K317" s="86"/>
      <c r="L317" s="506">
        <v>177</v>
      </c>
      <c r="M317" s="506">
        <v>0</v>
      </c>
      <c r="N317" s="506">
        <v>0</v>
      </c>
      <c r="O317" s="506">
        <v>0</v>
      </c>
      <c r="P317" s="506">
        <v>0</v>
      </c>
      <c r="Q317" s="436">
        <v>177</v>
      </c>
      <c r="R317" s="364">
        <v>0</v>
      </c>
      <c r="S317" s="364">
        <v>0</v>
      </c>
      <c r="T317" s="364">
        <v>0</v>
      </c>
      <c r="U317" s="317">
        <v>150</v>
      </c>
      <c r="V317" s="317">
        <v>27</v>
      </c>
      <c r="W317" s="317">
        <v>0</v>
      </c>
      <c r="X317" s="317">
        <v>0</v>
      </c>
      <c r="Y317" s="224">
        <v>68</v>
      </c>
      <c r="Z317" s="317">
        <v>25</v>
      </c>
      <c r="AA317" s="317">
        <v>124</v>
      </c>
      <c r="AB317" s="317">
        <v>24</v>
      </c>
      <c r="AC317" s="317">
        <v>66</v>
      </c>
      <c r="AD317" s="317">
        <v>1</v>
      </c>
      <c r="AE317" s="403">
        <v>37.299435028248588</v>
      </c>
      <c r="AF317" s="403">
        <v>16.83050847457627</v>
      </c>
      <c r="AG317" s="235"/>
      <c r="AH317" s="235"/>
      <c r="AI317" s="418">
        <v>35.887005649717516</v>
      </c>
      <c r="AJ317" s="379">
        <v>0</v>
      </c>
      <c r="AK317" s="375">
        <v>0</v>
      </c>
      <c r="AL317" s="273">
        <v>0</v>
      </c>
      <c r="AM317" s="258">
        <v>0</v>
      </c>
      <c r="AN317" s="236">
        <v>0</v>
      </c>
      <c r="AO317" s="258">
        <v>0</v>
      </c>
      <c r="AP317" s="258">
        <v>0</v>
      </c>
    </row>
    <row r="318" spans="1:42" ht="16.5" customHeight="1" thickBot="1" x14ac:dyDescent="0.3">
      <c r="A318" s="696"/>
      <c r="B318" s="699"/>
      <c r="C318" s="654"/>
      <c r="D318" s="655"/>
      <c r="E318" s="635"/>
      <c r="F318" s="641"/>
      <c r="G318" s="59" t="s">
        <v>17</v>
      </c>
      <c r="H318" s="99"/>
      <c r="I318" s="315">
        <v>804</v>
      </c>
      <c r="J318" s="36"/>
      <c r="K318" s="86">
        <v>200</v>
      </c>
      <c r="L318" s="601">
        <v>15</v>
      </c>
      <c r="M318" s="506">
        <v>114</v>
      </c>
      <c r="N318" s="506">
        <v>192</v>
      </c>
      <c r="O318" s="506">
        <v>299</v>
      </c>
      <c r="P318" s="506">
        <v>179</v>
      </c>
      <c r="Q318" s="436">
        <v>799</v>
      </c>
      <c r="R318" s="364">
        <v>344</v>
      </c>
      <c r="S318" s="364">
        <v>114</v>
      </c>
      <c r="T318" s="363">
        <v>33</v>
      </c>
      <c r="U318" s="315">
        <v>633</v>
      </c>
      <c r="V318" s="315">
        <v>166</v>
      </c>
      <c r="W318" s="315">
        <v>0</v>
      </c>
      <c r="X318" s="315">
        <v>0</v>
      </c>
      <c r="Y318" s="19">
        <v>317</v>
      </c>
      <c r="Z318" s="315">
        <v>110</v>
      </c>
      <c r="AA318" s="315">
        <v>545</v>
      </c>
      <c r="AB318" s="315">
        <v>113</v>
      </c>
      <c r="AC318" s="315">
        <v>294</v>
      </c>
      <c r="AD318" s="315">
        <v>10</v>
      </c>
      <c r="AE318" s="403">
        <v>37.338172715894864</v>
      </c>
      <c r="AF318" s="403">
        <v>15.962077596996243</v>
      </c>
      <c r="AG318" s="244"/>
      <c r="AH318" s="244"/>
      <c r="AI318" s="403">
        <v>111.10563204005005</v>
      </c>
      <c r="AJ318" s="20">
        <v>25</v>
      </c>
      <c r="AK318" s="373">
        <v>2</v>
      </c>
      <c r="AL318" s="94">
        <v>1</v>
      </c>
      <c r="AM318" s="33">
        <v>6</v>
      </c>
      <c r="AN318" s="235">
        <v>1</v>
      </c>
      <c r="AO318" s="33">
        <v>0</v>
      </c>
      <c r="AP318" s="33">
        <v>15</v>
      </c>
    </row>
    <row r="319" spans="1:42" ht="18" customHeight="1" thickBot="1" x14ac:dyDescent="0.3">
      <c r="A319" s="697"/>
      <c r="B319" s="719"/>
      <c r="C319" s="656"/>
      <c r="D319" s="657"/>
      <c r="E319" s="636"/>
      <c r="F319" s="642"/>
      <c r="G319" s="163" t="s">
        <v>18</v>
      </c>
      <c r="H319" s="164"/>
      <c r="I319" s="166">
        <v>1028</v>
      </c>
      <c r="J319" s="165"/>
      <c r="K319" s="167">
        <v>200</v>
      </c>
      <c r="L319" s="163">
        <v>192</v>
      </c>
      <c r="M319" s="163">
        <v>166</v>
      </c>
      <c r="N319" s="163">
        <v>192</v>
      </c>
      <c r="O319" s="163">
        <v>467</v>
      </c>
      <c r="P319" s="163">
        <v>179</v>
      </c>
      <c r="Q319" s="219">
        <v>1196</v>
      </c>
      <c r="R319" s="213">
        <v>431</v>
      </c>
      <c r="S319" s="213">
        <v>166</v>
      </c>
      <c r="T319" s="213">
        <v>33</v>
      </c>
      <c r="U319" s="213">
        <v>953</v>
      </c>
      <c r="V319" s="213">
        <v>243</v>
      </c>
      <c r="W319" s="213">
        <v>0</v>
      </c>
      <c r="X319" s="213">
        <v>0</v>
      </c>
      <c r="Y319" s="213">
        <v>487</v>
      </c>
      <c r="Z319" s="213">
        <v>148</v>
      </c>
      <c r="AA319" s="213">
        <v>820</v>
      </c>
      <c r="AB319" s="213">
        <v>168</v>
      </c>
      <c r="AC319" s="213">
        <v>459</v>
      </c>
      <c r="AD319" s="213">
        <v>11</v>
      </c>
      <c r="AE319" s="165"/>
      <c r="AF319" s="165"/>
      <c r="AG319" s="165"/>
      <c r="AH319" s="166"/>
      <c r="AI319" s="412"/>
      <c r="AJ319" s="45">
        <v>29</v>
      </c>
      <c r="AK319" s="213">
        <v>2</v>
      </c>
      <c r="AL319" s="213">
        <v>4</v>
      </c>
      <c r="AM319" s="213">
        <v>7</v>
      </c>
      <c r="AN319" s="213">
        <v>1</v>
      </c>
      <c r="AO319" s="213">
        <v>0</v>
      </c>
      <c r="AP319" s="213">
        <v>15</v>
      </c>
    </row>
    <row r="320" spans="1:42" ht="15.95" hidden="1" customHeight="1" outlineLevel="1" thickBot="1" x14ac:dyDescent="0.3">
      <c r="A320" s="706">
        <v>10</v>
      </c>
      <c r="B320" s="712" t="s">
        <v>19</v>
      </c>
      <c r="C320" s="608">
        <v>94</v>
      </c>
      <c r="D320" s="611" t="s">
        <v>401</v>
      </c>
      <c r="E320" s="613"/>
      <c r="F320" s="616" t="s">
        <v>190</v>
      </c>
      <c r="G320" s="83" t="s">
        <v>16</v>
      </c>
      <c r="H320" s="87"/>
      <c r="I320" s="329">
        <v>15</v>
      </c>
      <c r="J320" s="89">
        <v>15</v>
      </c>
      <c r="K320" s="88"/>
      <c r="L320" s="503">
        <v>0</v>
      </c>
      <c r="M320" s="503">
        <v>0</v>
      </c>
      <c r="N320" s="503">
        <v>0</v>
      </c>
      <c r="O320" s="503">
        <v>14</v>
      </c>
      <c r="P320" s="505">
        <v>0</v>
      </c>
      <c r="Q320" s="436">
        <v>14</v>
      </c>
      <c r="R320" s="297">
        <v>0</v>
      </c>
      <c r="S320" s="297">
        <v>0</v>
      </c>
      <c r="T320" s="298">
        <v>0</v>
      </c>
      <c r="U320" s="25">
        <v>13</v>
      </c>
      <c r="V320" s="242">
        <v>1</v>
      </c>
      <c r="W320" s="148">
        <v>0</v>
      </c>
      <c r="X320" s="13">
        <v>0</v>
      </c>
      <c r="Y320" s="156">
        <v>9</v>
      </c>
      <c r="Z320" s="13">
        <v>1</v>
      </c>
      <c r="AA320" s="148">
        <v>9</v>
      </c>
      <c r="AB320" s="13">
        <v>2</v>
      </c>
      <c r="AC320" s="148">
        <v>7</v>
      </c>
      <c r="AD320" s="13">
        <v>0</v>
      </c>
      <c r="AE320" s="404">
        <v>35</v>
      </c>
      <c r="AF320" s="405">
        <v>14</v>
      </c>
      <c r="AG320" s="155">
        <v>8</v>
      </c>
      <c r="AH320" s="176">
        <v>16</v>
      </c>
      <c r="AI320" s="427">
        <v>11.2</v>
      </c>
      <c r="AJ320" s="249">
        <v>0</v>
      </c>
      <c r="AK320" s="200">
        <v>0</v>
      </c>
      <c r="AL320" s="24">
        <v>0</v>
      </c>
      <c r="AM320" s="25">
        <v>0</v>
      </c>
      <c r="AN320" s="23">
        <v>0</v>
      </c>
      <c r="AO320" s="25">
        <v>0</v>
      </c>
      <c r="AP320" s="25">
        <v>0</v>
      </c>
    </row>
    <row r="321" spans="1:42" ht="15.95" hidden="1" customHeight="1" outlineLevel="1" thickBot="1" x14ac:dyDescent="0.3">
      <c r="A321" s="696"/>
      <c r="B321" s="698"/>
      <c r="C321" s="608"/>
      <c r="D321" s="611"/>
      <c r="E321" s="614"/>
      <c r="F321" s="617"/>
      <c r="G321" s="40" t="s">
        <v>17</v>
      </c>
      <c r="H321" s="90"/>
      <c r="I321" s="319">
        <v>90</v>
      </c>
      <c r="J321" s="42">
        <v>90</v>
      </c>
      <c r="K321" s="41"/>
      <c r="L321" s="496">
        <v>0</v>
      </c>
      <c r="M321" s="496">
        <v>0</v>
      </c>
      <c r="N321" s="496">
        <v>0</v>
      </c>
      <c r="O321" s="496">
        <v>75</v>
      </c>
      <c r="P321" s="505">
        <v>0</v>
      </c>
      <c r="Q321" s="436">
        <v>75</v>
      </c>
      <c r="R321" s="297">
        <v>1</v>
      </c>
      <c r="S321" s="288">
        <v>0</v>
      </c>
      <c r="T321" s="291">
        <v>0</v>
      </c>
      <c r="U321" s="62">
        <v>61</v>
      </c>
      <c r="V321" s="243">
        <v>14</v>
      </c>
      <c r="W321" s="73">
        <v>0</v>
      </c>
      <c r="X321" s="72">
        <v>0</v>
      </c>
      <c r="Y321" s="74">
        <v>35</v>
      </c>
      <c r="Z321" s="72">
        <v>5</v>
      </c>
      <c r="AA321" s="73">
        <v>47</v>
      </c>
      <c r="AB321" s="72">
        <v>14</v>
      </c>
      <c r="AC321" s="73">
        <v>30</v>
      </c>
      <c r="AD321" s="72">
        <v>4</v>
      </c>
      <c r="AE321" s="406">
        <v>34</v>
      </c>
      <c r="AF321" s="407">
        <v>15</v>
      </c>
      <c r="AG321" s="76">
        <v>40</v>
      </c>
      <c r="AH321" s="177">
        <v>175</v>
      </c>
      <c r="AI321" s="424">
        <v>101</v>
      </c>
      <c r="AJ321" s="249">
        <v>0</v>
      </c>
      <c r="AK321" s="367">
        <v>0</v>
      </c>
      <c r="AL321" s="257">
        <v>0</v>
      </c>
      <c r="AM321" s="62">
        <v>0</v>
      </c>
      <c r="AN321" s="202">
        <v>0</v>
      </c>
      <c r="AO321" s="62">
        <v>0</v>
      </c>
      <c r="AP321" s="62">
        <v>0</v>
      </c>
    </row>
    <row r="322" spans="1:42" ht="15.95" hidden="1" customHeight="1" outlineLevel="1" thickBot="1" x14ac:dyDescent="0.3">
      <c r="A322" s="696"/>
      <c r="B322" s="698"/>
      <c r="C322" s="609"/>
      <c r="D322" s="612"/>
      <c r="E322" s="615"/>
      <c r="F322" s="618"/>
      <c r="G322" s="18" t="s">
        <v>18</v>
      </c>
      <c r="H322" s="21"/>
      <c r="I322" s="19">
        <v>105</v>
      </c>
      <c r="J322" s="20"/>
      <c r="K322" s="44"/>
      <c r="L322" s="497">
        <v>0</v>
      </c>
      <c r="M322" s="497">
        <v>0</v>
      </c>
      <c r="N322" s="497">
        <v>0</v>
      </c>
      <c r="O322" s="497">
        <v>89</v>
      </c>
      <c r="P322" s="497">
        <v>0</v>
      </c>
      <c r="Q322" s="18">
        <v>89</v>
      </c>
      <c r="R322" s="18">
        <v>1</v>
      </c>
      <c r="S322" s="18">
        <v>0</v>
      </c>
      <c r="T322" s="18">
        <v>0</v>
      </c>
      <c r="U322" s="18">
        <v>74</v>
      </c>
      <c r="V322" s="18">
        <v>15</v>
      </c>
      <c r="W322" s="18">
        <v>0</v>
      </c>
      <c r="X322" s="18">
        <v>0</v>
      </c>
      <c r="Y322" s="18">
        <v>44</v>
      </c>
      <c r="Z322" s="18">
        <v>6</v>
      </c>
      <c r="AA322" s="18">
        <v>56</v>
      </c>
      <c r="AB322" s="18">
        <v>16</v>
      </c>
      <c r="AC322" s="18">
        <v>37</v>
      </c>
      <c r="AD322" s="18">
        <v>4</v>
      </c>
      <c r="AE322" s="394"/>
      <c r="AF322" s="389"/>
      <c r="AG322" s="18"/>
      <c r="AH322" s="21"/>
      <c r="AI322" s="413"/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</row>
    <row r="323" spans="1:42" ht="15.95" hidden="1" customHeight="1" outlineLevel="1" thickBot="1" x14ac:dyDescent="0.3">
      <c r="A323" s="696"/>
      <c r="B323" s="698"/>
      <c r="C323" s="608">
        <v>95</v>
      </c>
      <c r="D323" s="610" t="s">
        <v>21</v>
      </c>
      <c r="E323" s="613"/>
      <c r="F323" s="616" t="s">
        <v>234</v>
      </c>
      <c r="G323" s="83" t="s">
        <v>16</v>
      </c>
      <c r="H323" s="87"/>
      <c r="I323" s="329"/>
      <c r="J323" s="89"/>
      <c r="K323" s="88"/>
      <c r="L323" s="503">
        <v>0</v>
      </c>
      <c r="M323" s="503">
        <v>0</v>
      </c>
      <c r="N323" s="503">
        <v>0</v>
      </c>
      <c r="O323" s="503">
        <v>0</v>
      </c>
      <c r="P323" s="505">
        <v>0</v>
      </c>
      <c r="Q323" s="436">
        <v>0</v>
      </c>
      <c r="R323" s="297">
        <v>0</v>
      </c>
      <c r="S323" s="297">
        <v>0</v>
      </c>
      <c r="T323" s="298">
        <v>0</v>
      </c>
      <c r="U323" s="25">
        <v>0</v>
      </c>
      <c r="V323" s="242">
        <v>0</v>
      </c>
      <c r="W323" s="148">
        <v>0</v>
      </c>
      <c r="X323" s="13">
        <v>0</v>
      </c>
      <c r="Y323" s="156">
        <v>0</v>
      </c>
      <c r="Z323" s="13">
        <v>0</v>
      </c>
      <c r="AA323" s="148">
        <v>0</v>
      </c>
      <c r="AB323" s="13">
        <v>0</v>
      </c>
      <c r="AC323" s="148">
        <v>0</v>
      </c>
      <c r="AD323" s="13">
        <v>0</v>
      </c>
      <c r="AE323" s="404">
        <v>0</v>
      </c>
      <c r="AF323" s="405">
        <v>0</v>
      </c>
      <c r="AG323" s="155">
        <v>0</v>
      </c>
      <c r="AH323" s="176">
        <v>0</v>
      </c>
      <c r="AI323" s="427">
        <v>0</v>
      </c>
      <c r="AJ323" s="249">
        <v>0</v>
      </c>
      <c r="AK323" s="200">
        <v>0</v>
      </c>
      <c r="AL323" s="24">
        <v>0</v>
      </c>
      <c r="AM323" s="25">
        <v>0</v>
      </c>
      <c r="AN323" s="23">
        <v>0</v>
      </c>
      <c r="AO323" s="25">
        <v>0</v>
      </c>
      <c r="AP323" s="25">
        <v>0</v>
      </c>
    </row>
    <row r="324" spans="1:42" ht="15.95" hidden="1" customHeight="1" outlineLevel="1" thickBot="1" x14ac:dyDescent="0.3">
      <c r="A324" s="696"/>
      <c r="B324" s="698"/>
      <c r="C324" s="608"/>
      <c r="D324" s="611"/>
      <c r="E324" s="614"/>
      <c r="F324" s="617"/>
      <c r="G324" s="40" t="s">
        <v>17</v>
      </c>
      <c r="H324" s="90"/>
      <c r="I324" s="319">
        <v>71</v>
      </c>
      <c r="J324" s="42">
        <v>71</v>
      </c>
      <c r="K324" s="41"/>
      <c r="L324" s="572">
        <v>0</v>
      </c>
      <c r="M324" s="496">
        <v>0</v>
      </c>
      <c r="N324" s="496">
        <v>0</v>
      </c>
      <c r="O324" s="496">
        <v>86</v>
      </c>
      <c r="P324" s="505">
        <v>2</v>
      </c>
      <c r="Q324" s="436">
        <v>88</v>
      </c>
      <c r="R324" s="297">
        <v>37</v>
      </c>
      <c r="S324" s="288">
        <v>0</v>
      </c>
      <c r="T324" s="291">
        <v>16</v>
      </c>
      <c r="U324" s="62">
        <v>75</v>
      </c>
      <c r="V324" s="243">
        <v>13</v>
      </c>
      <c r="W324" s="73">
        <v>0</v>
      </c>
      <c r="X324" s="72">
        <v>0</v>
      </c>
      <c r="Y324" s="74">
        <v>39</v>
      </c>
      <c r="Z324" s="72">
        <v>7</v>
      </c>
      <c r="AA324" s="73">
        <v>78</v>
      </c>
      <c r="AB324" s="72">
        <v>11</v>
      </c>
      <c r="AC324" s="73">
        <v>33</v>
      </c>
      <c r="AD324" s="72">
        <v>14</v>
      </c>
      <c r="AE324" s="406">
        <v>32</v>
      </c>
      <c r="AF324" s="407">
        <v>14</v>
      </c>
      <c r="AG324" s="76">
        <v>45</v>
      </c>
      <c r="AH324" s="177">
        <v>200</v>
      </c>
      <c r="AI324" s="424">
        <v>113</v>
      </c>
      <c r="AJ324" s="249">
        <v>0</v>
      </c>
      <c r="AK324" s="367">
        <v>0</v>
      </c>
      <c r="AL324" s="257">
        <v>0</v>
      </c>
      <c r="AM324" s="62">
        <v>0</v>
      </c>
      <c r="AN324" s="202">
        <v>0</v>
      </c>
      <c r="AO324" s="62">
        <v>0</v>
      </c>
      <c r="AP324" s="62">
        <v>0</v>
      </c>
    </row>
    <row r="325" spans="1:42" ht="15.95" hidden="1" customHeight="1" outlineLevel="1" thickBot="1" x14ac:dyDescent="0.3">
      <c r="A325" s="696"/>
      <c r="B325" s="698"/>
      <c r="C325" s="609"/>
      <c r="D325" s="611"/>
      <c r="E325" s="614"/>
      <c r="F325" s="618"/>
      <c r="G325" s="18" t="s">
        <v>18</v>
      </c>
      <c r="H325" s="21"/>
      <c r="I325" s="19">
        <v>71</v>
      </c>
      <c r="J325" s="20"/>
      <c r="K325" s="44"/>
      <c r="L325" s="497">
        <v>0</v>
      </c>
      <c r="M325" s="497">
        <v>0</v>
      </c>
      <c r="N325" s="497">
        <v>0</v>
      </c>
      <c r="O325" s="497">
        <v>86</v>
      </c>
      <c r="P325" s="497">
        <v>2</v>
      </c>
      <c r="Q325" s="18">
        <v>88</v>
      </c>
      <c r="R325" s="18">
        <v>37</v>
      </c>
      <c r="S325" s="18">
        <v>0</v>
      </c>
      <c r="T325" s="18">
        <v>16</v>
      </c>
      <c r="U325" s="18">
        <v>75</v>
      </c>
      <c r="V325" s="18">
        <v>13</v>
      </c>
      <c r="W325" s="18">
        <v>0</v>
      </c>
      <c r="X325" s="18">
        <v>0</v>
      </c>
      <c r="Y325" s="18">
        <v>39</v>
      </c>
      <c r="Z325" s="18">
        <v>7</v>
      </c>
      <c r="AA325" s="18">
        <v>78</v>
      </c>
      <c r="AB325" s="18">
        <v>11</v>
      </c>
      <c r="AC325" s="18">
        <v>33</v>
      </c>
      <c r="AD325" s="18">
        <v>14</v>
      </c>
      <c r="AE325" s="394"/>
      <c r="AF325" s="389"/>
      <c r="AG325" s="18"/>
      <c r="AH325" s="21"/>
      <c r="AI325" s="413"/>
      <c r="AJ325" s="18">
        <v>0</v>
      </c>
      <c r="AK325" s="18">
        <v>0</v>
      </c>
      <c r="AL325" s="18">
        <v>0</v>
      </c>
      <c r="AM325" s="18">
        <v>0</v>
      </c>
      <c r="AN325" s="18">
        <v>0</v>
      </c>
      <c r="AO325" s="18">
        <v>0</v>
      </c>
      <c r="AP325" s="18">
        <v>0</v>
      </c>
    </row>
    <row r="326" spans="1:42" ht="17.25" customHeight="1" collapsed="1" thickBot="1" x14ac:dyDescent="0.3">
      <c r="A326" s="696"/>
      <c r="B326" s="699"/>
      <c r="C326" s="652" t="s">
        <v>137</v>
      </c>
      <c r="D326" s="653"/>
      <c r="E326" s="635" t="s">
        <v>320</v>
      </c>
      <c r="F326" s="640"/>
      <c r="G326" s="95" t="s">
        <v>16</v>
      </c>
      <c r="H326" s="96"/>
      <c r="I326" s="324">
        <v>15</v>
      </c>
      <c r="J326" s="39"/>
      <c r="K326" s="139"/>
      <c r="L326" s="497">
        <v>0</v>
      </c>
      <c r="M326" s="497">
        <v>0</v>
      </c>
      <c r="N326" s="497">
        <v>0</v>
      </c>
      <c r="O326" s="497">
        <v>14</v>
      </c>
      <c r="P326" s="495">
        <v>0</v>
      </c>
      <c r="Q326" s="436">
        <v>14</v>
      </c>
      <c r="R326" s="296">
        <v>0</v>
      </c>
      <c r="S326" s="296">
        <v>0</v>
      </c>
      <c r="T326" s="296">
        <v>0</v>
      </c>
      <c r="U326" s="59">
        <v>13</v>
      </c>
      <c r="V326" s="99">
        <v>1</v>
      </c>
      <c r="W326" s="232">
        <v>0</v>
      </c>
      <c r="X326" s="232">
        <v>0</v>
      </c>
      <c r="Y326" s="43">
        <v>9</v>
      </c>
      <c r="Z326" s="232">
        <v>1</v>
      </c>
      <c r="AA326" s="232">
        <v>9</v>
      </c>
      <c r="AB326" s="232">
        <v>2</v>
      </c>
      <c r="AC326" s="232">
        <v>7</v>
      </c>
      <c r="AD326" s="232">
        <v>0</v>
      </c>
      <c r="AE326" s="403">
        <v>35</v>
      </c>
      <c r="AF326" s="403">
        <v>14</v>
      </c>
      <c r="AG326" s="232"/>
      <c r="AH326" s="232"/>
      <c r="AI326" s="413">
        <v>11.2</v>
      </c>
      <c r="AJ326" s="18">
        <v>0</v>
      </c>
      <c r="AK326" s="368">
        <v>0</v>
      </c>
      <c r="AL326" s="99">
        <v>0</v>
      </c>
      <c r="AM326" s="59">
        <v>0</v>
      </c>
      <c r="AN326" s="232">
        <v>0</v>
      </c>
      <c r="AO326" s="232">
        <v>0</v>
      </c>
      <c r="AP326" s="232">
        <v>0</v>
      </c>
    </row>
    <row r="327" spans="1:42" ht="15.75" customHeight="1" thickBot="1" x14ac:dyDescent="0.3">
      <c r="A327" s="696"/>
      <c r="B327" s="699"/>
      <c r="C327" s="654"/>
      <c r="D327" s="655"/>
      <c r="E327" s="635"/>
      <c r="F327" s="641"/>
      <c r="G327" s="59" t="s">
        <v>17</v>
      </c>
      <c r="H327" s="99"/>
      <c r="I327" s="324">
        <v>161</v>
      </c>
      <c r="J327" s="39"/>
      <c r="K327" s="139"/>
      <c r="L327" s="497">
        <v>0</v>
      </c>
      <c r="M327" s="497">
        <v>0</v>
      </c>
      <c r="N327" s="497">
        <v>0</v>
      </c>
      <c r="O327" s="497">
        <v>161</v>
      </c>
      <c r="P327" s="495">
        <v>2</v>
      </c>
      <c r="Q327" s="436">
        <v>163</v>
      </c>
      <c r="R327" s="360">
        <v>38</v>
      </c>
      <c r="S327" s="360">
        <v>0</v>
      </c>
      <c r="T327" s="360">
        <v>16</v>
      </c>
      <c r="U327" s="536">
        <v>136</v>
      </c>
      <c r="V327" s="536">
        <v>27</v>
      </c>
      <c r="W327" s="536">
        <v>0</v>
      </c>
      <c r="X327" s="536">
        <v>0</v>
      </c>
      <c r="Y327" s="43">
        <v>74</v>
      </c>
      <c r="Z327" s="536">
        <v>12</v>
      </c>
      <c r="AA327" s="536">
        <v>125</v>
      </c>
      <c r="AB327" s="536">
        <v>25</v>
      </c>
      <c r="AC327" s="536">
        <v>63</v>
      </c>
      <c r="AD327" s="536">
        <v>18</v>
      </c>
      <c r="AE327" s="403">
        <v>32.920245398773005</v>
      </c>
      <c r="AF327" s="403">
        <v>14.460122699386503</v>
      </c>
      <c r="AG327" s="232"/>
      <c r="AH327" s="232"/>
      <c r="AI327" s="413">
        <v>107.47852760736197</v>
      </c>
      <c r="AJ327" s="18">
        <v>0</v>
      </c>
      <c r="AK327" s="368">
        <v>0</v>
      </c>
      <c r="AL327" s="99">
        <v>0</v>
      </c>
      <c r="AM327" s="59">
        <v>0</v>
      </c>
      <c r="AN327" s="232">
        <v>0</v>
      </c>
      <c r="AO327" s="232">
        <v>0</v>
      </c>
      <c r="AP327" s="232">
        <v>0</v>
      </c>
    </row>
    <row r="328" spans="1:42" ht="15.95" customHeight="1" thickBot="1" x14ac:dyDescent="0.3">
      <c r="A328" s="697"/>
      <c r="B328" s="719"/>
      <c r="C328" s="656"/>
      <c r="D328" s="657"/>
      <c r="E328" s="636"/>
      <c r="F328" s="642"/>
      <c r="G328" s="163" t="s">
        <v>18</v>
      </c>
      <c r="H328" s="164"/>
      <c r="I328" s="166">
        <v>176</v>
      </c>
      <c r="J328" s="165"/>
      <c r="K328" s="167"/>
      <c r="L328" s="163">
        <v>0</v>
      </c>
      <c r="M328" s="163">
        <v>0</v>
      </c>
      <c r="N328" s="163">
        <v>0</v>
      </c>
      <c r="O328" s="163">
        <v>175</v>
      </c>
      <c r="P328" s="163">
        <v>2</v>
      </c>
      <c r="Q328" s="163">
        <v>177</v>
      </c>
      <c r="R328" s="213">
        <v>38</v>
      </c>
      <c r="S328" s="213">
        <v>0</v>
      </c>
      <c r="T328" s="213">
        <v>16</v>
      </c>
      <c r="U328" s="213">
        <v>149</v>
      </c>
      <c r="V328" s="213">
        <v>28</v>
      </c>
      <c r="W328" s="213">
        <v>0</v>
      </c>
      <c r="X328" s="213">
        <v>0</v>
      </c>
      <c r="Y328" s="213">
        <v>83</v>
      </c>
      <c r="Z328" s="213">
        <v>13</v>
      </c>
      <c r="AA328" s="213">
        <v>134</v>
      </c>
      <c r="AB328" s="213">
        <v>27</v>
      </c>
      <c r="AC328" s="213">
        <v>70</v>
      </c>
      <c r="AD328" s="213">
        <v>18</v>
      </c>
      <c r="AE328" s="165"/>
      <c r="AF328" s="165"/>
      <c r="AG328" s="165"/>
      <c r="AH328" s="166"/>
      <c r="AI328" s="412"/>
      <c r="AJ328" s="213">
        <v>0</v>
      </c>
      <c r="AK328" s="213">
        <v>0</v>
      </c>
      <c r="AL328" s="213">
        <v>0</v>
      </c>
      <c r="AM328" s="213">
        <v>0</v>
      </c>
      <c r="AN328" s="213">
        <v>0</v>
      </c>
      <c r="AO328" s="213">
        <v>0</v>
      </c>
      <c r="AP328" s="213">
        <v>0</v>
      </c>
    </row>
    <row r="329" spans="1:42" ht="15.95" hidden="1" customHeight="1" outlineLevel="1" thickBot="1" x14ac:dyDescent="0.3">
      <c r="A329" s="706">
        <v>11</v>
      </c>
      <c r="B329" s="712" t="s">
        <v>86</v>
      </c>
      <c r="C329" s="607">
        <v>96</v>
      </c>
      <c r="D329" s="689" t="s">
        <v>402</v>
      </c>
      <c r="E329" s="613"/>
      <c r="F329" s="622" t="s">
        <v>189</v>
      </c>
      <c r="G329" s="98" t="s">
        <v>16</v>
      </c>
      <c r="H329" s="132"/>
      <c r="I329" s="318">
        <v>20</v>
      </c>
      <c r="J329" s="117">
        <v>20</v>
      </c>
      <c r="K329" s="121"/>
      <c r="L329" s="506">
        <v>0</v>
      </c>
      <c r="M329" s="506">
        <v>3</v>
      </c>
      <c r="N329" s="506">
        <v>0</v>
      </c>
      <c r="O329" s="506">
        <v>19</v>
      </c>
      <c r="P329" s="506">
        <v>0</v>
      </c>
      <c r="Q329" s="436">
        <v>22</v>
      </c>
      <c r="R329" s="297">
        <v>15</v>
      </c>
      <c r="S329" s="297">
        <v>3</v>
      </c>
      <c r="T329" s="298">
        <v>0</v>
      </c>
      <c r="U329" s="25">
        <v>22</v>
      </c>
      <c r="V329" s="242">
        <v>0</v>
      </c>
      <c r="W329" s="148">
        <v>0</v>
      </c>
      <c r="X329" s="13">
        <v>0</v>
      </c>
      <c r="Y329" s="156">
        <v>6</v>
      </c>
      <c r="Z329" s="13">
        <v>1</v>
      </c>
      <c r="AA329" s="13">
        <v>16</v>
      </c>
      <c r="AB329" s="13">
        <v>2</v>
      </c>
      <c r="AC329" s="13">
        <v>5</v>
      </c>
      <c r="AD329" s="148">
        <v>0</v>
      </c>
      <c r="AE329" s="391">
        <v>0</v>
      </c>
      <c r="AF329" s="391">
        <v>0</v>
      </c>
      <c r="AG329" s="458">
        <v>0</v>
      </c>
      <c r="AH329" s="458">
        <v>0</v>
      </c>
      <c r="AI329" s="459">
        <v>0</v>
      </c>
      <c r="AJ329" s="249">
        <v>1</v>
      </c>
      <c r="AK329" s="200">
        <v>0</v>
      </c>
      <c r="AL329" s="24">
        <v>0</v>
      </c>
      <c r="AM329" s="25">
        <v>0</v>
      </c>
      <c r="AN329" s="23">
        <v>0</v>
      </c>
      <c r="AO329" s="25">
        <v>0</v>
      </c>
      <c r="AP329" s="25">
        <v>1</v>
      </c>
    </row>
    <row r="330" spans="1:42" ht="15.95" hidden="1" customHeight="1" outlineLevel="1" thickBot="1" x14ac:dyDescent="0.3">
      <c r="A330" s="696"/>
      <c r="B330" s="698"/>
      <c r="C330" s="608"/>
      <c r="D330" s="620"/>
      <c r="E330" s="614"/>
      <c r="F330" s="623"/>
      <c r="G330" s="40" t="s">
        <v>17</v>
      </c>
      <c r="H330" s="90"/>
      <c r="I330" s="319">
        <v>102</v>
      </c>
      <c r="J330" s="42">
        <v>133</v>
      </c>
      <c r="K330" s="41"/>
      <c r="L330" s="506">
        <v>0</v>
      </c>
      <c r="M330" s="506">
        <v>0</v>
      </c>
      <c r="N330" s="506">
        <v>0</v>
      </c>
      <c r="O330" s="506">
        <v>136</v>
      </c>
      <c r="P330" s="506">
        <v>25</v>
      </c>
      <c r="Q330" s="436">
        <v>161</v>
      </c>
      <c r="R330" s="297">
        <v>79</v>
      </c>
      <c r="S330" s="297">
        <v>0</v>
      </c>
      <c r="T330" s="291">
        <v>1</v>
      </c>
      <c r="U330" s="62">
        <v>129</v>
      </c>
      <c r="V330" s="243">
        <v>32</v>
      </c>
      <c r="W330" s="73">
        <v>0</v>
      </c>
      <c r="X330" s="72">
        <v>1</v>
      </c>
      <c r="Y330" s="74">
        <v>66</v>
      </c>
      <c r="Z330" s="72">
        <v>9</v>
      </c>
      <c r="AA330" s="73">
        <v>73</v>
      </c>
      <c r="AB330" s="72">
        <v>26</v>
      </c>
      <c r="AC330" s="73">
        <v>44</v>
      </c>
      <c r="AD330" s="72">
        <v>0</v>
      </c>
      <c r="AE330" s="590">
        <v>0</v>
      </c>
      <c r="AF330" s="433">
        <v>0</v>
      </c>
      <c r="AG330" s="460">
        <v>0</v>
      </c>
      <c r="AH330" s="461">
        <v>0</v>
      </c>
      <c r="AI330" s="424">
        <v>0</v>
      </c>
      <c r="AJ330" s="249">
        <v>3</v>
      </c>
      <c r="AK330" s="367">
        <v>0</v>
      </c>
      <c r="AL330" s="257">
        <v>0</v>
      </c>
      <c r="AM330" s="62">
        <v>0</v>
      </c>
      <c r="AN330" s="202">
        <v>2</v>
      </c>
      <c r="AO330" s="62">
        <v>0</v>
      </c>
      <c r="AP330" s="62">
        <v>0</v>
      </c>
    </row>
    <row r="331" spans="1:42" ht="15.95" hidden="1" customHeight="1" outlineLevel="1" thickBot="1" x14ac:dyDescent="0.3">
      <c r="A331" s="696"/>
      <c r="B331" s="698"/>
      <c r="C331" s="609"/>
      <c r="D331" s="621"/>
      <c r="E331" s="615"/>
      <c r="F331" s="624"/>
      <c r="G331" s="18" t="s">
        <v>18</v>
      </c>
      <c r="H331" s="21"/>
      <c r="I331" s="19">
        <v>122</v>
      </c>
      <c r="J331" s="20"/>
      <c r="K331" s="44"/>
      <c r="L331" s="497">
        <v>0</v>
      </c>
      <c r="M331" s="497">
        <v>3</v>
      </c>
      <c r="N331" s="497">
        <v>0</v>
      </c>
      <c r="O331" s="497">
        <v>155</v>
      </c>
      <c r="P331" s="497">
        <v>25</v>
      </c>
      <c r="Q331" s="18">
        <v>183</v>
      </c>
      <c r="R331" s="18">
        <v>94</v>
      </c>
      <c r="S331" s="18">
        <v>3</v>
      </c>
      <c r="T331" s="18">
        <v>1</v>
      </c>
      <c r="U331" s="18">
        <v>151</v>
      </c>
      <c r="V331" s="18">
        <v>32</v>
      </c>
      <c r="W331" s="18">
        <v>0</v>
      </c>
      <c r="X331" s="18">
        <v>1</v>
      </c>
      <c r="Y331" s="18">
        <v>72</v>
      </c>
      <c r="Z331" s="18">
        <v>10</v>
      </c>
      <c r="AA331" s="18">
        <v>89</v>
      </c>
      <c r="AB331" s="18">
        <v>28</v>
      </c>
      <c r="AC331" s="18">
        <v>49</v>
      </c>
      <c r="AD331" s="462">
        <v>0</v>
      </c>
      <c r="AE331" s="403"/>
      <c r="AF331" s="417"/>
      <c r="AG331" s="462"/>
      <c r="AH331" s="591"/>
      <c r="AI331" s="413"/>
      <c r="AJ331" s="18">
        <v>4</v>
      </c>
      <c r="AK331" s="18">
        <v>0</v>
      </c>
      <c r="AL331" s="18">
        <v>0</v>
      </c>
      <c r="AM331" s="18">
        <v>0</v>
      </c>
      <c r="AN331" s="18">
        <v>2</v>
      </c>
      <c r="AO331" s="18">
        <v>0</v>
      </c>
      <c r="AP331" s="18">
        <v>1</v>
      </c>
    </row>
    <row r="332" spans="1:42" ht="15.75" hidden="1" customHeight="1" outlineLevel="1" thickBot="1" x14ac:dyDescent="0.3">
      <c r="A332" s="696"/>
      <c r="B332" s="698"/>
      <c r="C332" s="607">
        <v>97</v>
      </c>
      <c r="D332" s="689" t="s">
        <v>403</v>
      </c>
      <c r="E332" s="613"/>
      <c r="F332" s="622" t="s">
        <v>189</v>
      </c>
      <c r="G332" s="83" t="s">
        <v>16</v>
      </c>
      <c r="H332" s="87"/>
      <c r="I332" s="329"/>
      <c r="J332" s="89"/>
      <c r="K332" s="88"/>
      <c r="L332" s="503">
        <v>0</v>
      </c>
      <c r="M332" s="503">
        <v>0</v>
      </c>
      <c r="N332" s="503">
        <v>0</v>
      </c>
      <c r="O332" s="503">
        <v>0</v>
      </c>
      <c r="P332" s="503">
        <v>0</v>
      </c>
      <c r="Q332" s="436">
        <v>0</v>
      </c>
      <c r="R332" s="297">
        <v>0</v>
      </c>
      <c r="S332" s="298">
        <v>0</v>
      </c>
      <c r="T332" s="298">
        <v>0</v>
      </c>
      <c r="U332" s="25">
        <v>0</v>
      </c>
      <c r="V332" s="242">
        <v>0</v>
      </c>
      <c r="W332" s="148">
        <v>0</v>
      </c>
      <c r="X332" s="13">
        <v>0</v>
      </c>
      <c r="Y332" s="156">
        <v>0</v>
      </c>
      <c r="Z332" s="13">
        <v>0</v>
      </c>
      <c r="AA332" s="148">
        <v>0</v>
      </c>
      <c r="AB332" s="13">
        <v>0</v>
      </c>
      <c r="AC332" s="148">
        <v>0</v>
      </c>
      <c r="AD332" s="13">
        <v>0</v>
      </c>
      <c r="AE332" s="391">
        <v>0</v>
      </c>
      <c r="AF332" s="592">
        <v>0</v>
      </c>
      <c r="AG332" s="458">
        <v>0</v>
      </c>
      <c r="AH332" s="459">
        <v>0</v>
      </c>
      <c r="AI332" s="423">
        <v>0</v>
      </c>
      <c r="AJ332" s="249">
        <v>0</v>
      </c>
      <c r="AK332" s="200">
        <v>0</v>
      </c>
      <c r="AL332" s="24">
        <v>0</v>
      </c>
      <c r="AM332" s="25">
        <v>0</v>
      </c>
      <c r="AN332" s="23">
        <v>0</v>
      </c>
      <c r="AO332" s="25">
        <v>0</v>
      </c>
      <c r="AP332" s="25">
        <v>0</v>
      </c>
    </row>
    <row r="333" spans="1:42" ht="15.95" hidden="1" customHeight="1" outlineLevel="1" thickBot="1" x14ac:dyDescent="0.3">
      <c r="A333" s="696"/>
      <c r="B333" s="698"/>
      <c r="C333" s="608"/>
      <c r="D333" s="620"/>
      <c r="E333" s="614"/>
      <c r="F333" s="623"/>
      <c r="G333" s="40" t="s">
        <v>17</v>
      </c>
      <c r="H333" s="90"/>
      <c r="I333" s="319">
        <v>55</v>
      </c>
      <c r="J333" s="42">
        <v>56</v>
      </c>
      <c r="K333" s="41"/>
      <c r="L333" s="503">
        <v>0</v>
      </c>
      <c r="M333" s="503">
        <v>9</v>
      </c>
      <c r="N333" s="503">
        <v>0</v>
      </c>
      <c r="O333" s="503">
        <v>55</v>
      </c>
      <c r="P333" s="503">
        <v>15</v>
      </c>
      <c r="Q333" s="436">
        <v>79</v>
      </c>
      <c r="R333" s="297">
        <v>2</v>
      </c>
      <c r="S333" s="291">
        <v>9</v>
      </c>
      <c r="T333" s="291">
        <v>5</v>
      </c>
      <c r="U333" s="62">
        <v>67</v>
      </c>
      <c r="V333" s="243">
        <v>12</v>
      </c>
      <c r="W333" s="73">
        <v>0</v>
      </c>
      <c r="X333" s="72">
        <v>0</v>
      </c>
      <c r="Y333" s="74">
        <v>23</v>
      </c>
      <c r="Z333" s="72">
        <v>22</v>
      </c>
      <c r="AA333" s="73">
        <v>25</v>
      </c>
      <c r="AB333" s="72">
        <v>23</v>
      </c>
      <c r="AC333" s="73">
        <v>13</v>
      </c>
      <c r="AD333" s="72">
        <v>0</v>
      </c>
      <c r="AE333" s="590">
        <v>37.1</v>
      </c>
      <c r="AF333" s="433">
        <v>14.9</v>
      </c>
      <c r="AG333" s="460">
        <v>10</v>
      </c>
      <c r="AH333" s="461">
        <v>250</v>
      </c>
      <c r="AI333" s="424">
        <v>103</v>
      </c>
      <c r="AJ333" s="249">
        <v>0</v>
      </c>
      <c r="AK333" s="367">
        <v>0</v>
      </c>
      <c r="AL333" s="257">
        <v>0</v>
      </c>
      <c r="AM333" s="62">
        <v>0</v>
      </c>
      <c r="AN333" s="202">
        <v>0</v>
      </c>
      <c r="AO333" s="62">
        <v>0</v>
      </c>
      <c r="AP333" s="62">
        <v>0</v>
      </c>
    </row>
    <row r="334" spans="1:42" ht="15.95" hidden="1" customHeight="1" outlineLevel="1" thickBot="1" x14ac:dyDescent="0.3">
      <c r="A334" s="696"/>
      <c r="B334" s="698"/>
      <c r="C334" s="609"/>
      <c r="D334" s="621"/>
      <c r="E334" s="615"/>
      <c r="F334" s="624"/>
      <c r="G334" s="18" t="s">
        <v>18</v>
      </c>
      <c r="H334" s="21"/>
      <c r="I334" s="19">
        <v>55</v>
      </c>
      <c r="J334" s="20"/>
      <c r="K334" s="44"/>
      <c r="L334" s="497">
        <v>0</v>
      </c>
      <c r="M334" s="497">
        <v>9</v>
      </c>
      <c r="N334" s="497">
        <v>0</v>
      </c>
      <c r="O334" s="497">
        <v>55</v>
      </c>
      <c r="P334" s="497">
        <v>15</v>
      </c>
      <c r="Q334" s="18">
        <v>79</v>
      </c>
      <c r="R334" s="18">
        <v>2</v>
      </c>
      <c r="S334" s="18">
        <v>9</v>
      </c>
      <c r="T334" s="18">
        <v>5</v>
      </c>
      <c r="U334" s="18">
        <v>67</v>
      </c>
      <c r="V334" s="18">
        <v>12</v>
      </c>
      <c r="W334" s="18">
        <v>0</v>
      </c>
      <c r="X334" s="18">
        <v>0</v>
      </c>
      <c r="Y334" s="18">
        <v>23</v>
      </c>
      <c r="Z334" s="18">
        <v>22</v>
      </c>
      <c r="AA334" s="18">
        <v>25</v>
      </c>
      <c r="AB334" s="18">
        <v>23</v>
      </c>
      <c r="AC334" s="18">
        <v>13</v>
      </c>
      <c r="AD334" s="18">
        <v>0</v>
      </c>
      <c r="AE334" s="403"/>
      <c r="AF334" s="417"/>
      <c r="AG334" s="462"/>
      <c r="AH334" s="591"/>
      <c r="AI334" s="413"/>
      <c r="AJ334" s="18">
        <v>0</v>
      </c>
      <c r="AK334" s="18">
        <v>0</v>
      </c>
      <c r="AL334" s="18">
        <v>0</v>
      </c>
      <c r="AM334" s="18">
        <v>0</v>
      </c>
      <c r="AN334" s="18">
        <v>0</v>
      </c>
      <c r="AO334" s="18">
        <v>0</v>
      </c>
      <c r="AP334" s="18">
        <v>0</v>
      </c>
    </row>
    <row r="335" spans="1:42" ht="15.95" hidden="1" customHeight="1" outlineLevel="1" thickBot="1" x14ac:dyDescent="0.3">
      <c r="A335" s="696"/>
      <c r="B335" s="698"/>
      <c r="C335" s="607">
        <v>98</v>
      </c>
      <c r="D335" s="619" t="s">
        <v>89</v>
      </c>
      <c r="E335" s="613"/>
      <c r="F335" s="616" t="s">
        <v>234</v>
      </c>
      <c r="G335" s="83" t="s">
        <v>16</v>
      </c>
      <c r="H335" s="87"/>
      <c r="I335" s="329"/>
      <c r="J335" s="89"/>
      <c r="K335" s="88"/>
      <c r="L335" s="503">
        <v>0</v>
      </c>
      <c r="M335" s="503">
        <v>0</v>
      </c>
      <c r="N335" s="503">
        <v>0</v>
      </c>
      <c r="O335" s="503">
        <v>0</v>
      </c>
      <c r="P335" s="503">
        <v>0</v>
      </c>
      <c r="Q335" s="436">
        <v>0</v>
      </c>
      <c r="R335" s="297">
        <v>0</v>
      </c>
      <c r="S335" s="297">
        <v>0</v>
      </c>
      <c r="T335" s="298">
        <v>0</v>
      </c>
      <c r="U335" s="25">
        <v>0</v>
      </c>
      <c r="V335" s="242">
        <v>0</v>
      </c>
      <c r="W335" s="148">
        <v>0</v>
      </c>
      <c r="X335" s="13">
        <v>0</v>
      </c>
      <c r="Y335" s="156">
        <v>0</v>
      </c>
      <c r="Z335" s="13">
        <v>0</v>
      </c>
      <c r="AA335" s="148">
        <v>0</v>
      </c>
      <c r="AB335" s="13">
        <v>0</v>
      </c>
      <c r="AC335" s="148">
        <v>0</v>
      </c>
      <c r="AD335" s="13">
        <v>0</v>
      </c>
      <c r="AE335" s="432">
        <v>0</v>
      </c>
      <c r="AF335" s="593">
        <v>0</v>
      </c>
      <c r="AG335" s="594">
        <v>0</v>
      </c>
      <c r="AH335" s="595">
        <v>0</v>
      </c>
      <c r="AI335" s="427">
        <v>0</v>
      </c>
      <c r="AJ335" s="249">
        <v>0</v>
      </c>
      <c r="AK335" s="200">
        <v>0</v>
      </c>
      <c r="AL335" s="24">
        <v>0</v>
      </c>
      <c r="AM335" s="25">
        <v>0</v>
      </c>
      <c r="AN335" s="23">
        <v>0</v>
      </c>
      <c r="AO335" s="25">
        <v>0</v>
      </c>
      <c r="AP335" s="25">
        <v>0</v>
      </c>
    </row>
    <row r="336" spans="1:42" ht="15.95" hidden="1" customHeight="1" outlineLevel="1" thickBot="1" x14ac:dyDescent="0.3">
      <c r="A336" s="696"/>
      <c r="B336" s="698"/>
      <c r="C336" s="608"/>
      <c r="D336" s="620"/>
      <c r="E336" s="614"/>
      <c r="F336" s="617"/>
      <c r="G336" s="40" t="s">
        <v>17</v>
      </c>
      <c r="H336" s="90"/>
      <c r="I336" s="319">
        <v>50</v>
      </c>
      <c r="J336" s="42">
        <v>50</v>
      </c>
      <c r="K336" s="41"/>
      <c r="L336" s="496">
        <v>0</v>
      </c>
      <c r="M336" s="496">
        <v>0</v>
      </c>
      <c r="N336" s="496">
        <v>0</v>
      </c>
      <c r="O336" s="496">
        <v>53</v>
      </c>
      <c r="P336" s="496">
        <v>0</v>
      </c>
      <c r="Q336" s="436">
        <v>53</v>
      </c>
      <c r="R336" s="297">
        <v>17</v>
      </c>
      <c r="S336" s="297">
        <v>0</v>
      </c>
      <c r="T336" s="291">
        <v>0</v>
      </c>
      <c r="U336" s="62">
        <v>47</v>
      </c>
      <c r="V336" s="243">
        <v>6</v>
      </c>
      <c r="W336" s="73">
        <v>0</v>
      </c>
      <c r="X336" s="72">
        <v>0</v>
      </c>
      <c r="Y336" s="74">
        <v>7</v>
      </c>
      <c r="Z336" s="72">
        <v>0</v>
      </c>
      <c r="AA336" s="73">
        <v>15</v>
      </c>
      <c r="AB336" s="72">
        <v>0</v>
      </c>
      <c r="AC336" s="73">
        <v>5</v>
      </c>
      <c r="AD336" s="72">
        <v>0</v>
      </c>
      <c r="AE336" s="433">
        <v>35</v>
      </c>
      <c r="AF336" s="590">
        <v>15</v>
      </c>
      <c r="AG336" s="461">
        <v>5</v>
      </c>
      <c r="AH336" s="596">
        <v>200</v>
      </c>
      <c r="AI336" s="424">
        <v>91.5</v>
      </c>
      <c r="AJ336" s="249">
        <v>0</v>
      </c>
      <c r="AK336" s="367">
        <v>0</v>
      </c>
      <c r="AL336" s="257">
        <v>0</v>
      </c>
      <c r="AM336" s="62">
        <v>0</v>
      </c>
      <c r="AN336" s="202">
        <v>0</v>
      </c>
      <c r="AO336" s="62">
        <v>0</v>
      </c>
      <c r="AP336" s="62">
        <v>0</v>
      </c>
    </row>
    <row r="337" spans="1:42" ht="15.95" hidden="1" customHeight="1" outlineLevel="1" thickBot="1" x14ac:dyDescent="0.3">
      <c r="A337" s="696"/>
      <c r="B337" s="698"/>
      <c r="C337" s="609"/>
      <c r="D337" s="621"/>
      <c r="E337" s="615"/>
      <c r="F337" s="618"/>
      <c r="G337" s="18" t="s">
        <v>18</v>
      </c>
      <c r="H337" s="21"/>
      <c r="I337" s="19">
        <v>50</v>
      </c>
      <c r="J337" s="20"/>
      <c r="K337" s="44"/>
      <c r="L337" s="497">
        <v>0</v>
      </c>
      <c r="M337" s="497">
        <v>0</v>
      </c>
      <c r="N337" s="497">
        <v>0</v>
      </c>
      <c r="O337" s="497">
        <v>53</v>
      </c>
      <c r="P337" s="497">
        <v>0</v>
      </c>
      <c r="Q337" s="18">
        <v>53</v>
      </c>
      <c r="R337" s="18">
        <v>17</v>
      </c>
      <c r="S337" s="18">
        <v>0</v>
      </c>
      <c r="T337" s="18">
        <v>0</v>
      </c>
      <c r="U337" s="18">
        <v>47</v>
      </c>
      <c r="V337" s="18">
        <v>6</v>
      </c>
      <c r="W337" s="18">
        <v>0</v>
      </c>
      <c r="X337" s="18">
        <v>0</v>
      </c>
      <c r="Y337" s="18">
        <v>7</v>
      </c>
      <c r="Z337" s="18">
        <v>0</v>
      </c>
      <c r="AA337" s="18">
        <v>15</v>
      </c>
      <c r="AB337" s="18">
        <v>0</v>
      </c>
      <c r="AC337" s="18">
        <v>5</v>
      </c>
      <c r="AD337" s="18">
        <v>0</v>
      </c>
      <c r="AE337" s="403"/>
      <c r="AF337" s="417"/>
      <c r="AG337" s="462"/>
      <c r="AH337" s="591"/>
      <c r="AI337" s="413"/>
      <c r="AJ337" s="18">
        <v>0</v>
      </c>
      <c r="AK337" s="18">
        <v>0</v>
      </c>
      <c r="AL337" s="18">
        <v>0</v>
      </c>
      <c r="AM337" s="18">
        <v>0</v>
      </c>
      <c r="AN337" s="18">
        <v>0</v>
      </c>
      <c r="AO337" s="18">
        <v>0</v>
      </c>
      <c r="AP337" s="18">
        <v>0</v>
      </c>
    </row>
    <row r="338" spans="1:42" ht="15.95" hidden="1" customHeight="1" outlineLevel="1" thickBot="1" x14ac:dyDescent="0.3">
      <c r="A338" s="696"/>
      <c r="B338" s="698"/>
      <c r="C338" s="607">
        <v>99</v>
      </c>
      <c r="D338" s="619" t="s">
        <v>404</v>
      </c>
      <c r="E338" s="613"/>
      <c r="F338" s="616" t="s">
        <v>234</v>
      </c>
      <c r="G338" s="83" t="s">
        <v>16</v>
      </c>
      <c r="H338" s="87"/>
      <c r="I338" s="328"/>
      <c r="J338" s="51"/>
      <c r="K338" s="140"/>
      <c r="L338" s="503">
        <v>0</v>
      </c>
      <c r="M338" s="503">
        <v>0</v>
      </c>
      <c r="N338" s="503">
        <v>0</v>
      </c>
      <c r="O338" s="503">
        <v>0</v>
      </c>
      <c r="P338" s="503">
        <v>0</v>
      </c>
      <c r="Q338" s="436">
        <v>0</v>
      </c>
      <c r="R338" s="297">
        <v>0</v>
      </c>
      <c r="S338" s="297">
        <v>0</v>
      </c>
      <c r="T338" s="298">
        <v>0</v>
      </c>
      <c r="U338" s="25">
        <v>0</v>
      </c>
      <c r="V338" s="242">
        <v>0</v>
      </c>
      <c r="W338" s="148">
        <v>0</v>
      </c>
      <c r="X338" s="13">
        <v>0</v>
      </c>
      <c r="Y338" s="156">
        <v>0</v>
      </c>
      <c r="Z338" s="13">
        <v>0</v>
      </c>
      <c r="AA338" s="148">
        <v>0</v>
      </c>
      <c r="AB338" s="13">
        <v>0</v>
      </c>
      <c r="AC338" s="148">
        <v>0</v>
      </c>
      <c r="AD338" s="13">
        <v>0</v>
      </c>
      <c r="AE338" s="432">
        <v>0</v>
      </c>
      <c r="AF338" s="593">
        <v>0</v>
      </c>
      <c r="AG338" s="594">
        <v>0</v>
      </c>
      <c r="AH338" s="595">
        <v>0</v>
      </c>
      <c r="AI338" s="427">
        <v>0</v>
      </c>
      <c r="AJ338" s="249">
        <v>0</v>
      </c>
      <c r="AK338" s="200">
        <v>0</v>
      </c>
      <c r="AL338" s="24">
        <v>0</v>
      </c>
      <c r="AM338" s="25">
        <v>0</v>
      </c>
      <c r="AN338" s="23">
        <v>0</v>
      </c>
      <c r="AO338" s="25">
        <v>0</v>
      </c>
      <c r="AP338" s="25">
        <v>0</v>
      </c>
    </row>
    <row r="339" spans="1:42" ht="18" hidden="1" customHeight="1" outlineLevel="1" thickBot="1" x14ac:dyDescent="0.3">
      <c r="A339" s="696"/>
      <c r="B339" s="698"/>
      <c r="C339" s="608"/>
      <c r="D339" s="620"/>
      <c r="E339" s="614"/>
      <c r="F339" s="617"/>
      <c r="G339" s="40" t="s">
        <v>17</v>
      </c>
      <c r="H339" s="90"/>
      <c r="I339" s="323">
        <v>11</v>
      </c>
      <c r="J339" s="50">
        <v>11</v>
      </c>
      <c r="K339" s="138"/>
      <c r="L339" s="503">
        <v>0</v>
      </c>
      <c r="M339" s="503">
        <v>0</v>
      </c>
      <c r="N339" s="503">
        <v>0</v>
      </c>
      <c r="O339" s="503">
        <v>21</v>
      </c>
      <c r="P339" s="503">
        <v>0</v>
      </c>
      <c r="Q339" s="436">
        <v>21</v>
      </c>
      <c r="R339" s="297">
        <v>21</v>
      </c>
      <c r="S339" s="297">
        <v>0</v>
      </c>
      <c r="T339" s="291">
        <v>0</v>
      </c>
      <c r="U339" s="62">
        <v>17</v>
      </c>
      <c r="V339" s="243">
        <v>4</v>
      </c>
      <c r="W339" s="73">
        <v>0</v>
      </c>
      <c r="X339" s="72">
        <v>0</v>
      </c>
      <c r="Y339" s="74">
        <v>7</v>
      </c>
      <c r="Z339" s="72">
        <v>9</v>
      </c>
      <c r="AA339" s="73">
        <v>10</v>
      </c>
      <c r="AB339" s="72">
        <v>2</v>
      </c>
      <c r="AC339" s="73">
        <v>2</v>
      </c>
      <c r="AD339" s="72">
        <v>0</v>
      </c>
      <c r="AE339" s="433">
        <v>40</v>
      </c>
      <c r="AF339" s="590">
        <v>25</v>
      </c>
      <c r="AG339" s="461">
        <v>50</v>
      </c>
      <c r="AH339" s="596">
        <v>125</v>
      </c>
      <c r="AI339" s="424">
        <v>70</v>
      </c>
      <c r="AJ339" s="249">
        <v>0</v>
      </c>
      <c r="AK339" s="367">
        <v>0</v>
      </c>
      <c r="AL339" s="257">
        <v>0</v>
      </c>
      <c r="AM339" s="62">
        <v>0</v>
      </c>
      <c r="AN339" s="202">
        <v>0</v>
      </c>
      <c r="AO339" s="62">
        <v>0</v>
      </c>
      <c r="AP339" s="62">
        <v>0</v>
      </c>
    </row>
    <row r="340" spans="1:42" ht="15.95" hidden="1" customHeight="1" outlineLevel="1" thickBot="1" x14ac:dyDescent="0.3">
      <c r="A340" s="696"/>
      <c r="B340" s="698"/>
      <c r="C340" s="609"/>
      <c r="D340" s="621"/>
      <c r="E340" s="615"/>
      <c r="F340" s="618"/>
      <c r="G340" s="18" t="s">
        <v>18</v>
      </c>
      <c r="H340" s="21"/>
      <c r="I340" s="19">
        <v>11</v>
      </c>
      <c r="J340" s="20"/>
      <c r="K340" s="44"/>
      <c r="L340" s="497">
        <v>0</v>
      </c>
      <c r="M340" s="497">
        <v>0</v>
      </c>
      <c r="N340" s="497">
        <v>0</v>
      </c>
      <c r="O340" s="497">
        <v>21</v>
      </c>
      <c r="P340" s="497">
        <v>0</v>
      </c>
      <c r="Q340" s="18">
        <v>21</v>
      </c>
      <c r="R340" s="18">
        <v>21</v>
      </c>
      <c r="S340" s="18">
        <v>0</v>
      </c>
      <c r="T340" s="18">
        <v>0</v>
      </c>
      <c r="U340" s="18">
        <v>17</v>
      </c>
      <c r="V340" s="18">
        <v>4</v>
      </c>
      <c r="W340" s="18">
        <v>0</v>
      </c>
      <c r="X340" s="18">
        <v>0</v>
      </c>
      <c r="Y340" s="18">
        <v>7</v>
      </c>
      <c r="Z340" s="18">
        <v>9</v>
      </c>
      <c r="AA340" s="18">
        <v>10</v>
      </c>
      <c r="AB340" s="18">
        <v>2</v>
      </c>
      <c r="AC340" s="18">
        <v>2</v>
      </c>
      <c r="AD340" s="18">
        <v>0</v>
      </c>
      <c r="AE340" s="403"/>
      <c r="AF340" s="417"/>
      <c r="AG340" s="462"/>
      <c r="AH340" s="591"/>
      <c r="AI340" s="413"/>
      <c r="AJ340" s="18">
        <v>0</v>
      </c>
      <c r="AK340" s="18">
        <v>0</v>
      </c>
      <c r="AL340" s="18">
        <v>0</v>
      </c>
      <c r="AM340" s="18">
        <v>0</v>
      </c>
      <c r="AN340" s="18">
        <v>0</v>
      </c>
      <c r="AO340" s="18">
        <v>0</v>
      </c>
      <c r="AP340" s="18">
        <v>0</v>
      </c>
    </row>
    <row r="341" spans="1:42" ht="15.95" hidden="1" customHeight="1" outlineLevel="1" thickBot="1" x14ac:dyDescent="0.3">
      <c r="A341" s="696"/>
      <c r="B341" s="699"/>
      <c r="C341" s="607">
        <v>100</v>
      </c>
      <c r="D341" s="619" t="s">
        <v>443</v>
      </c>
      <c r="E341" s="613"/>
      <c r="F341" s="616" t="s">
        <v>233</v>
      </c>
      <c r="G341" s="83" t="s">
        <v>16</v>
      </c>
      <c r="H341" s="170"/>
      <c r="I341" s="19"/>
      <c r="J341" s="20"/>
      <c r="K341" s="44"/>
      <c r="L341" s="497">
        <v>0</v>
      </c>
      <c r="M341" s="497">
        <v>0</v>
      </c>
      <c r="N341" s="497">
        <v>0</v>
      </c>
      <c r="O341" s="497">
        <v>0</v>
      </c>
      <c r="P341" s="495">
        <v>0</v>
      </c>
      <c r="Q341" s="436">
        <v>0</v>
      </c>
      <c r="R341" s="297">
        <v>0</v>
      </c>
      <c r="S341" s="297">
        <v>0</v>
      </c>
      <c r="T341" s="298">
        <v>0</v>
      </c>
      <c r="U341" s="25">
        <v>0</v>
      </c>
      <c r="V341" s="242">
        <v>0</v>
      </c>
      <c r="W341" s="148">
        <v>0</v>
      </c>
      <c r="X341" s="13">
        <v>0</v>
      </c>
      <c r="Y341" s="156">
        <v>0</v>
      </c>
      <c r="Z341" s="13">
        <v>0</v>
      </c>
      <c r="AA341" s="148">
        <v>0</v>
      </c>
      <c r="AB341" s="13">
        <v>0</v>
      </c>
      <c r="AC341" s="148">
        <v>0</v>
      </c>
      <c r="AD341" s="13">
        <v>0</v>
      </c>
      <c r="AE341" s="432">
        <v>0</v>
      </c>
      <c r="AF341" s="593">
        <v>0</v>
      </c>
      <c r="AG341" s="594">
        <v>0</v>
      </c>
      <c r="AH341" s="595">
        <v>0</v>
      </c>
      <c r="AI341" s="427">
        <v>0</v>
      </c>
      <c r="AJ341" s="249">
        <v>0</v>
      </c>
      <c r="AK341" s="200">
        <v>0</v>
      </c>
      <c r="AL341" s="24">
        <v>0</v>
      </c>
      <c r="AM341" s="25">
        <v>0</v>
      </c>
      <c r="AN341" s="23">
        <v>0</v>
      </c>
      <c r="AO341" s="25">
        <v>0</v>
      </c>
      <c r="AP341" s="25">
        <v>0</v>
      </c>
    </row>
    <row r="342" spans="1:42" ht="15.95" hidden="1" customHeight="1" outlineLevel="1" thickBot="1" x14ac:dyDescent="0.3">
      <c r="A342" s="696"/>
      <c r="B342" s="699"/>
      <c r="C342" s="608"/>
      <c r="D342" s="620"/>
      <c r="E342" s="614"/>
      <c r="F342" s="617"/>
      <c r="G342" s="40" t="s">
        <v>17</v>
      </c>
      <c r="H342" s="170"/>
      <c r="I342" s="19"/>
      <c r="J342" s="20"/>
      <c r="K342" s="44"/>
      <c r="L342" s="497">
        <v>0</v>
      </c>
      <c r="M342" s="497">
        <v>0</v>
      </c>
      <c r="N342" s="497">
        <v>0</v>
      </c>
      <c r="O342" s="497">
        <v>20</v>
      </c>
      <c r="P342" s="495">
        <v>0</v>
      </c>
      <c r="Q342" s="436">
        <v>20</v>
      </c>
      <c r="R342" s="297">
        <v>5</v>
      </c>
      <c r="S342" s="297">
        <v>0</v>
      </c>
      <c r="T342" s="291">
        <v>0</v>
      </c>
      <c r="U342" s="62">
        <v>15</v>
      </c>
      <c r="V342" s="243">
        <v>5</v>
      </c>
      <c r="W342" s="73">
        <v>0</v>
      </c>
      <c r="X342" s="72">
        <v>0</v>
      </c>
      <c r="Y342" s="74">
        <v>9</v>
      </c>
      <c r="Z342" s="72">
        <v>0</v>
      </c>
      <c r="AA342" s="73">
        <v>14</v>
      </c>
      <c r="AB342" s="72">
        <v>2</v>
      </c>
      <c r="AC342" s="73">
        <v>6</v>
      </c>
      <c r="AD342" s="72">
        <v>0</v>
      </c>
      <c r="AE342" s="433">
        <v>0</v>
      </c>
      <c r="AF342" s="590">
        <v>0</v>
      </c>
      <c r="AG342" s="461">
        <v>0</v>
      </c>
      <c r="AH342" s="596">
        <v>0</v>
      </c>
      <c r="AI342" s="424">
        <v>0</v>
      </c>
      <c r="AJ342" s="249">
        <v>0</v>
      </c>
      <c r="AK342" s="367">
        <v>0</v>
      </c>
      <c r="AL342" s="257">
        <v>0</v>
      </c>
      <c r="AM342" s="62">
        <v>0</v>
      </c>
      <c r="AN342" s="202">
        <v>0</v>
      </c>
      <c r="AO342" s="62">
        <v>0</v>
      </c>
      <c r="AP342" s="62">
        <v>0</v>
      </c>
    </row>
    <row r="343" spans="1:42" ht="15.95" hidden="1" customHeight="1" outlineLevel="1" thickBot="1" x14ac:dyDescent="0.3">
      <c r="A343" s="696"/>
      <c r="B343" s="699"/>
      <c r="C343" s="609"/>
      <c r="D343" s="621"/>
      <c r="E343" s="615"/>
      <c r="F343" s="618"/>
      <c r="G343" s="18" t="s">
        <v>18</v>
      </c>
      <c r="H343" s="170"/>
      <c r="I343" s="19"/>
      <c r="J343" s="20"/>
      <c r="K343" s="44"/>
      <c r="L343" s="497">
        <v>0</v>
      </c>
      <c r="M343" s="497">
        <v>0</v>
      </c>
      <c r="N343" s="497">
        <v>0</v>
      </c>
      <c r="O343" s="497">
        <v>20</v>
      </c>
      <c r="P343" s="495">
        <v>0</v>
      </c>
      <c r="Q343" s="18">
        <v>20</v>
      </c>
      <c r="R343" s="18">
        <v>5</v>
      </c>
      <c r="S343" s="18">
        <v>0</v>
      </c>
      <c r="T343" s="18">
        <v>0</v>
      </c>
      <c r="U343" s="18">
        <v>15</v>
      </c>
      <c r="V343" s="18">
        <v>5</v>
      </c>
      <c r="W343" s="18">
        <v>0</v>
      </c>
      <c r="X343" s="18">
        <v>0</v>
      </c>
      <c r="Y343" s="18">
        <v>9</v>
      </c>
      <c r="Z343" s="18">
        <v>0</v>
      </c>
      <c r="AA343" s="18">
        <v>14</v>
      </c>
      <c r="AB343" s="18">
        <v>2</v>
      </c>
      <c r="AC343" s="18">
        <v>6</v>
      </c>
      <c r="AD343" s="18">
        <v>0</v>
      </c>
      <c r="AE343" s="403"/>
      <c r="AF343" s="417"/>
      <c r="AG343" s="462"/>
      <c r="AH343" s="591"/>
      <c r="AI343" s="413"/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</row>
    <row r="344" spans="1:42" ht="15.95" hidden="1" customHeight="1" outlineLevel="1" thickBot="1" x14ac:dyDescent="0.3">
      <c r="A344" s="696"/>
      <c r="B344" s="699"/>
      <c r="C344" s="607">
        <v>101</v>
      </c>
      <c r="D344" s="619" t="s">
        <v>444</v>
      </c>
      <c r="E344" s="613"/>
      <c r="F344" s="616" t="s">
        <v>233</v>
      </c>
      <c r="G344" s="83" t="s">
        <v>16</v>
      </c>
      <c r="H344" s="170"/>
      <c r="I344" s="19"/>
      <c r="J344" s="20"/>
      <c r="K344" s="44"/>
      <c r="L344" s="497">
        <v>0</v>
      </c>
      <c r="M344" s="497">
        <v>0</v>
      </c>
      <c r="N344" s="497">
        <v>0</v>
      </c>
      <c r="O344" s="497">
        <v>0</v>
      </c>
      <c r="P344" s="495">
        <v>0</v>
      </c>
      <c r="Q344" s="436">
        <v>0</v>
      </c>
      <c r="R344" s="297">
        <v>0</v>
      </c>
      <c r="S344" s="297">
        <v>0</v>
      </c>
      <c r="T344" s="298">
        <v>0</v>
      </c>
      <c r="U344" s="25">
        <v>0</v>
      </c>
      <c r="V344" s="242">
        <v>0</v>
      </c>
      <c r="W344" s="148">
        <v>0</v>
      </c>
      <c r="X344" s="13">
        <v>0</v>
      </c>
      <c r="Y344" s="156">
        <v>0</v>
      </c>
      <c r="Z344" s="13">
        <v>0</v>
      </c>
      <c r="AA344" s="148">
        <v>0</v>
      </c>
      <c r="AB344" s="13">
        <v>0</v>
      </c>
      <c r="AC344" s="148">
        <v>0</v>
      </c>
      <c r="AD344" s="13">
        <v>0</v>
      </c>
      <c r="AE344" s="432">
        <v>0</v>
      </c>
      <c r="AF344" s="593">
        <v>0</v>
      </c>
      <c r="AG344" s="594">
        <v>0</v>
      </c>
      <c r="AH344" s="595">
        <v>0</v>
      </c>
      <c r="AI344" s="427">
        <v>0</v>
      </c>
      <c r="AJ344" s="249">
        <v>0</v>
      </c>
      <c r="AK344" s="200">
        <v>0</v>
      </c>
      <c r="AL344" s="24">
        <v>0</v>
      </c>
      <c r="AM344" s="25">
        <v>0</v>
      </c>
      <c r="AN344" s="23">
        <v>0</v>
      </c>
      <c r="AO344" s="25">
        <v>0</v>
      </c>
      <c r="AP344" s="25">
        <v>0</v>
      </c>
    </row>
    <row r="345" spans="1:42" ht="15.95" hidden="1" customHeight="1" outlineLevel="1" thickBot="1" x14ac:dyDescent="0.3">
      <c r="A345" s="696"/>
      <c r="B345" s="699"/>
      <c r="C345" s="608"/>
      <c r="D345" s="620"/>
      <c r="E345" s="614"/>
      <c r="F345" s="617"/>
      <c r="G345" s="40" t="s">
        <v>17</v>
      </c>
      <c r="H345" s="170"/>
      <c r="I345" s="19"/>
      <c r="J345" s="20"/>
      <c r="K345" s="44"/>
      <c r="L345" s="497">
        <v>0</v>
      </c>
      <c r="M345" s="497">
        <v>0</v>
      </c>
      <c r="N345" s="497">
        <v>0</v>
      </c>
      <c r="O345" s="497">
        <v>20</v>
      </c>
      <c r="P345" s="495">
        <v>0</v>
      </c>
      <c r="Q345" s="436">
        <v>20</v>
      </c>
      <c r="R345" s="297">
        <v>7</v>
      </c>
      <c r="S345" s="297">
        <v>0</v>
      </c>
      <c r="T345" s="291">
        <v>0</v>
      </c>
      <c r="U345" s="62">
        <v>16</v>
      </c>
      <c r="V345" s="243">
        <v>4</v>
      </c>
      <c r="W345" s="73">
        <v>0</v>
      </c>
      <c r="X345" s="72">
        <v>0</v>
      </c>
      <c r="Y345" s="74">
        <v>8</v>
      </c>
      <c r="Z345" s="72">
        <v>0</v>
      </c>
      <c r="AA345" s="73">
        <v>17</v>
      </c>
      <c r="AB345" s="72">
        <v>3</v>
      </c>
      <c r="AC345" s="73">
        <v>7</v>
      </c>
      <c r="AD345" s="72">
        <v>0</v>
      </c>
      <c r="AE345" s="433">
        <v>0</v>
      </c>
      <c r="AF345" s="590">
        <v>0</v>
      </c>
      <c r="AG345" s="461">
        <v>0</v>
      </c>
      <c r="AH345" s="596">
        <v>0</v>
      </c>
      <c r="AI345" s="424">
        <v>0</v>
      </c>
      <c r="AJ345" s="249">
        <v>0</v>
      </c>
      <c r="AK345" s="367">
        <v>0</v>
      </c>
      <c r="AL345" s="257">
        <v>0</v>
      </c>
      <c r="AM345" s="62">
        <v>0</v>
      </c>
      <c r="AN345" s="202">
        <v>0</v>
      </c>
      <c r="AO345" s="62">
        <v>0</v>
      </c>
      <c r="AP345" s="62">
        <v>0</v>
      </c>
    </row>
    <row r="346" spans="1:42" ht="15.95" hidden="1" customHeight="1" outlineLevel="1" thickBot="1" x14ac:dyDescent="0.3">
      <c r="A346" s="696"/>
      <c r="B346" s="699"/>
      <c r="C346" s="609"/>
      <c r="D346" s="621"/>
      <c r="E346" s="615"/>
      <c r="F346" s="618"/>
      <c r="G346" s="18" t="s">
        <v>18</v>
      </c>
      <c r="H346" s="170"/>
      <c r="I346" s="19"/>
      <c r="J346" s="20"/>
      <c r="K346" s="44"/>
      <c r="L346" s="497">
        <v>0</v>
      </c>
      <c r="M346" s="497">
        <v>0</v>
      </c>
      <c r="N346" s="497">
        <v>0</v>
      </c>
      <c r="O346" s="497">
        <v>20</v>
      </c>
      <c r="P346" s="495">
        <v>0</v>
      </c>
      <c r="Q346" s="18">
        <v>20</v>
      </c>
      <c r="R346" s="18">
        <v>7</v>
      </c>
      <c r="S346" s="18">
        <v>0</v>
      </c>
      <c r="T346" s="18">
        <v>0</v>
      </c>
      <c r="U346" s="18">
        <v>16</v>
      </c>
      <c r="V346" s="18">
        <v>4</v>
      </c>
      <c r="W346" s="18">
        <v>0</v>
      </c>
      <c r="X346" s="18">
        <v>0</v>
      </c>
      <c r="Y346" s="18">
        <v>8</v>
      </c>
      <c r="Z346" s="18">
        <v>0</v>
      </c>
      <c r="AA346" s="18">
        <v>17</v>
      </c>
      <c r="AB346" s="18">
        <v>3</v>
      </c>
      <c r="AC346" s="18">
        <v>7</v>
      </c>
      <c r="AD346" s="18">
        <v>0</v>
      </c>
      <c r="AE346" s="403"/>
      <c r="AF346" s="417"/>
      <c r="AG346" s="462"/>
      <c r="AH346" s="591"/>
      <c r="AI346" s="413"/>
      <c r="AJ346" s="18">
        <v>0</v>
      </c>
      <c r="AK346" s="18">
        <v>0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</row>
    <row r="347" spans="1:42" ht="15.95" customHeight="1" collapsed="1" thickBot="1" x14ac:dyDescent="0.3">
      <c r="A347" s="696"/>
      <c r="B347" s="699"/>
      <c r="C347" s="679" t="s">
        <v>138</v>
      </c>
      <c r="D347" s="680"/>
      <c r="E347" s="634" t="s">
        <v>320</v>
      </c>
      <c r="F347" s="640"/>
      <c r="G347" s="95" t="s">
        <v>16</v>
      </c>
      <c r="H347" s="96"/>
      <c r="I347" s="324">
        <v>20</v>
      </c>
      <c r="J347" s="39"/>
      <c r="K347" s="139"/>
      <c r="L347" s="497">
        <v>0</v>
      </c>
      <c r="M347" s="497">
        <v>3</v>
      </c>
      <c r="N347" s="497">
        <v>0</v>
      </c>
      <c r="O347" s="497">
        <v>19</v>
      </c>
      <c r="P347" s="495">
        <v>0</v>
      </c>
      <c r="Q347" s="436">
        <v>22</v>
      </c>
      <c r="R347" s="296">
        <v>15</v>
      </c>
      <c r="S347" s="296">
        <v>3</v>
      </c>
      <c r="T347" s="296">
        <v>0</v>
      </c>
      <c r="U347" s="59">
        <v>22</v>
      </c>
      <c r="V347" s="99">
        <v>0</v>
      </c>
      <c r="W347" s="232">
        <v>0</v>
      </c>
      <c r="X347" s="232">
        <v>0</v>
      </c>
      <c r="Y347" s="43">
        <v>6</v>
      </c>
      <c r="Z347" s="240">
        <v>1</v>
      </c>
      <c r="AA347" s="240">
        <v>16</v>
      </c>
      <c r="AB347" s="240">
        <v>2</v>
      </c>
      <c r="AC347" s="240">
        <v>5</v>
      </c>
      <c r="AD347" s="240">
        <v>0</v>
      </c>
      <c r="AE347" s="403">
        <v>0</v>
      </c>
      <c r="AF347" s="403">
        <v>0</v>
      </c>
      <c r="AG347" s="239"/>
      <c r="AH347" s="239"/>
      <c r="AI347" s="413">
        <v>0</v>
      </c>
      <c r="AJ347" s="18">
        <v>1</v>
      </c>
      <c r="AK347" s="368">
        <v>0</v>
      </c>
      <c r="AL347" s="99">
        <v>0</v>
      </c>
      <c r="AM347" s="59">
        <v>0</v>
      </c>
      <c r="AN347" s="232">
        <v>0</v>
      </c>
      <c r="AO347" s="59">
        <v>0</v>
      </c>
      <c r="AP347" s="59">
        <v>1</v>
      </c>
    </row>
    <row r="348" spans="1:42" ht="18" customHeight="1" thickBot="1" x14ac:dyDescent="0.3">
      <c r="A348" s="696"/>
      <c r="B348" s="699"/>
      <c r="C348" s="681"/>
      <c r="D348" s="682"/>
      <c r="E348" s="635"/>
      <c r="F348" s="641"/>
      <c r="G348" s="59" t="s">
        <v>17</v>
      </c>
      <c r="H348" s="99"/>
      <c r="I348" s="235">
        <v>218</v>
      </c>
      <c r="J348" s="33"/>
      <c r="K348" s="94"/>
      <c r="L348" s="497">
        <v>0</v>
      </c>
      <c r="M348" s="497">
        <v>9</v>
      </c>
      <c r="N348" s="497">
        <v>0</v>
      </c>
      <c r="O348" s="497">
        <v>305</v>
      </c>
      <c r="P348" s="495">
        <v>40</v>
      </c>
      <c r="Q348" s="436">
        <v>354</v>
      </c>
      <c r="R348" s="296">
        <v>131</v>
      </c>
      <c r="S348" s="365">
        <v>9</v>
      </c>
      <c r="T348" s="365">
        <v>6</v>
      </c>
      <c r="U348" s="536">
        <v>291</v>
      </c>
      <c r="V348" s="536">
        <v>63</v>
      </c>
      <c r="W348" s="577">
        <v>0</v>
      </c>
      <c r="X348" s="536">
        <v>1</v>
      </c>
      <c r="Y348" s="43">
        <v>120</v>
      </c>
      <c r="Z348" s="541">
        <v>40</v>
      </c>
      <c r="AA348" s="541">
        <v>154</v>
      </c>
      <c r="AB348" s="541">
        <v>56</v>
      </c>
      <c r="AC348" s="536">
        <v>77</v>
      </c>
      <c r="AD348" s="541">
        <v>0</v>
      </c>
      <c r="AE348" s="403">
        <v>15.89237288135593</v>
      </c>
      <c r="AF348" s="403">
        <v>6.1816793893129764</v>
      </c>
      <c r="AG348" s="239"/>
      <c r="AH348" s="239"/>
      <c r="AI348" s="413">
        <v>42.582474226804123</v>
      </c>
      <c r="AJ348" s="18">
        <v>3</v>
      </c>
      <c r="AK348" s="368">
        <v>0</v>
      </c>
      <c r="AL348" s="99">
        <v>0</v>
      </c>
      <c r="AM348" s="59">
        <v>0</v>
      </c>
      <c r="AN348" s="232">
        <v>2</v>
      </c>
      <c r="AO348" s="59">
        <v>0</v>
      </c>
      <c r="AP348" s="59">
        <v>0</v>
      </c>
    </row>
    <row r="349" spans="1:42" ht="15.95" customHeight="1" thickBot="1" x14ac:dyDescent="0.3">
      <c r="A349" s="697"/>
      <c r="B349" s="719"/>
      <c r="C349" s="683"/>
      <c r="D349" s="684"/>
      <c r="E349" s="636"/>
      <c r="F349" s="642"/>
      <c r="G349" s="163" t="s">
        <v>18</v>
      </c>
      <c r="H349" s="164"/>
      <c r="I349" s="166">
        <v>238</v>
      </c>
      <c r="J349" s="165"/>
      <c r="K349" s="167"/>
      <c r="L349" s="163">
        <v>0</v>
      </c>
      <c r="M349" s="163">
        <v>12</v>
      </c>
      <c r="N349" s="163">
        <v>0</v>
      </c>
      <c r="O349" s="163">
        <v>324</v>
      </c>
      <c r="P349" s="163">
        <v>40</v>
      </c>
      <c r="Q349" s="163">
        <v>376</v>
      </c>
      <c r="R349" s="213">
        <v>146</v>
      </c>
      <c r="S349" s="213">
        <v>12</v>
      </c>
      <c r="T349" s="213">
        <v>6</v>
      </c>
      <c r="U349" s="213">
        <v>313</v>
      </c>
      <c r="V349" s="213">
        <v>63</v>
      </c>
      <c r="W349" s="213">
        <v>0</v>
      </c>
      <c r="X349" s="213">
        <v>1</v>
      </c>
      <c r="Y349" s="213">
        <v>126</v>
      </c>
      <c r="Z349" s="213">
        <v>41</v>
      </c>
      <c r="AA349" s="213">
        <v>170</v>
      </c>
      <c r="AB349" s="213">
        <v>58</v>
      </c>
      <c r="AC349" s="213">
        <v>82</v>
      </c>
      <c r="AD349" s="213">
        <v>0</v>
      </c>
      <c r="AE349" s="165"/>
      <c r="AF349" s="165"/>
      <c r="AG349" s="165"/>
      <c r="AH349" s="166"/>
      <c r="AI349" s="412"/>
      <c r="AJ349" s="213">
        <v>4</v>
      </c>
      <c r="AK349" s="213">
        <v>0</v>
      </c>
      <c r="AL349" s="213">
        <v>0</v>
      </c>
      <c r="AM349" s="213">
        <v>0</v>
      </c>
      <c r="AN349" s="213">
        <v>2</v>
      </c>
      <c r="AO349" s="213">
        <v>0</v>
      </c>
      <c r="AP349" s="213">
        <v>1</v>
      </c>
    </row>
    <row r="350" spans="1:42" ht="18" hidden="1" customHeight="1" outlineLevel="1" thickBot="1" x14ac:dyDescent="0.3">
      <c r="A350" s="696"/>
      <c r="B350" s="698"/>
      <c r="C350" s="607">
        <v>102</v>
      </c>
      <c r="D350" s="686" t="s">
        <v>361</v>
      </c>
      <c r="E350" s="613"/>
      <c r="F350" s="616" t="s">
        <v>189</v>
      </c>
      <c r="G350" s="51" t="s">
        <v>16</v>
      </c>
      <c r="H350" s="87"/>
      <c r="I350" s="329"/>
      <c r="J350" s="89"/>
      <c r="K350" s="88"/>
      <c r="L350" s="503">
        <v>0</v>
      </c>
      <c r="M350" s="503">
        <v>0</v>
      </c>
      <c r="N350" s="503">
        <v>0</v>
      </c>
      <c r="O350" s="503">
        <v>0</v>
      </c>
      <c r="P350" s="503">
        <v>0</v>
      </c>
      <c r="Q350" s="436">
        <v>0</v>
      </c>
      <c r="R350" s="297">
        <v>0</v>
      </c>
      <c r="S350" s="298">
        <v>0</v>
      </c>
      <c r="T350" s="298">
        <v>0</v>
      </c>
      <c r="U350" s="25">
        <v>0</v>
      </c>
      <c r="V350" s="242">
        <v>0</v>
      </c>
      <c r="W350" s="148">
        <v>0</v>
      </c>
      <c r="X350" s="13">
        <v>0</v>
      </c>
      <c r="Y350" s="156">
        <v>0</v>
      </c>
      <c r="Z350" s="13">
        <v>0</v>
      </c>
      <c r="AA350" s="148">
        <v>0</v>
      </c>
      <c r="AB350" s="13">
        <v>0</v>
      </c>
      <c r="AC350" s="148">
        <v>0</v>
      </c>
      <c r="AD350" s="382">
        <v>0</v>
      </c>
      <c r="AE350" s="414">
        <v>0</v>
      </c>
      <c r="AF350" s="404">
        <v>0</v>
      </c>
      <c r="AG350" s="15">
        <v>0</v>
      </c>
      <c r="AH350" s="155">
        <v>0</v>
      </c>
      <c r="AI350" s="430">
        <v>0</v>
      </c>
      <c r="AJ350" s="249">
        <v>0</v>
      </c>
      <c r="AK350" s="200">
        <v>0</v>
      </c>
      <c r="AL350" s="24">
        <v>0</v>
      </c>
      <c r="AM350" s="25">
        <v>0</v>
      </c>
      <c r="AN350" s="23">
        <v>0</v>
      </c>
      <c r="AO350" s="25">
        <v>0</v>
      </c>
      <c r="AP350" s="25">
        <v>0</v>
      </c>
    </row>
    <row r="351" spans="1:42" ht="18" hidden="1" customHeight="1" outlineLevel="1" thickBot="1" x14ac:dyDescent="0.3">
      <c r="A351" s="696"/>
      <c r="B351" s="698"/>
      <c r="C351" s="608"/>
      <c r="D351" s="687"/>
      <c r="E351" s="614"/>
      <c r="F351" s="617"/>
      <c r="G351" s="50" t="s">
        <v>17</v>
      </c>
      <c r="H351" s="90"/>
      <c r="I351" s="319"/>
      <c r="J351" s="42"/>
      <c r="K351" s="41"/>
      <c r="L351" s="496">
        <v>0</v>
      </c>
      <c r="M351" s="503">
        <v>0</v>
      </c>
      <c r="N351" s="503">
        <v>0</v>
      </c>
      <c r="O351" s="503">
        <v>106</v>
      </c>
      <c r="P351" s="503">
        <v>0</v>
      </c>
      <c r="Q351" s="436">
        <v>106</v>
      </c>
      <c r="R351" s="297">
        <v>51</v>
      </c>
      <c r="S351" s="298">
        <v>0</v>
      </c>
      <c r="T351" s="291">
        <v>2</v>
      </c>
      <c r="U351" s="62">
        <v>90</v>
      </c>
      <c r="V351" s="243">
        <v>16</v>
      </c>
      <c r="W351" s="73">
        <v>0</v>
      </c>
      <c r="X351" s="72">
        <v>0</v>
      </c>
      <c r="Y351" s="74">
        <v>25</v>
      </c>
      <c r="Z351" s="72">
        <v>9</v>
      </c>
      <c r="AA351" s="73">
        <v>82</v>
      </c>
      <c r="AB351" s="72">
        <v>15</v>
      </c>
      <c r="AC351" s="73">
        <v>18</v>
      </c>
      <c r="AD351" s="382">
        <v>0</v>
      </c>
      <c r="AE351" s="415">
        <v>37</v>
      </c>
      <c r="AF351" s="415" t="s">
        <v>478</v>
      </c>
      <c r="AG351" s="75">
        <v>20</v>
      </c>
      <c r="AH351" s="76">
        <v>170</v>
      </c>
      <c r="AI351" s="428">
        <v>94.8</v>
      </c>
      <c r="AJ351" s="249">
        <v>0</v>
      </c>
      <c r="AK351" s="367">
        <v>0</v>
      </c>
      <c r="AL351" s="257">
        <v>0</v>
      </c>
      <c r="AM351" s="62">
        <v>0</v>
      </c>
      <c r="AN351" s="202">
        <v>0</v>
      </c>
      <c r="AO351" s="62">
        <v>0</v>
      </c>
      <c r="AP351" s="62">
        <v>0</v>
      </c>
    </row>
    <row r="352" spans="1:42" ht="18" hidden="1" customHeight="1" outlineLevel="1" thickBot="1" x14ac:dyDescent="0.3">
      <c r="A352" s="696"/>
      <c r="B352" s="698"/>
      <c r="C352" s="609"/>
      <c r="D352" s="688"/>
      <c r="E352" s="615"/>
      <c r="F352" s="618"/>
      <c r="G352" s="20" t="s">
        <v>18</v>
      </c>
      <c r="H352" s="21"/>
      <c r="I352" s="19"/>
      <c r="J352" s="20"/>
      <c r="K352" s="44"/>
      <c r="L352" s="497">
        <v>0</v>
      </c>
      <c r="M352" s="497">
        <v>0</v>
      </c>
      <c r="N352" s="497">
        <v>0</v>
      </c>
      <c r="O352" s="497">
        <v>106</v>
      </c>
      <c r="P352" s="497">
        <v>0</v>
      </c>
      <c r="Q352" s="18">
        <v>106</v>
      </c>
      <c r="R352" s="18">
        <v>51</v>
      </c>
      <c r="S352" s="18">
        <v>0</v>
      </c>
      <c r="T352" s="18">
        <v>2</v>
      </c>
      <c r="U352" s="18">
        <v>90</v>
      </c>
      <c r="V352" s="18">
        <v>16</v>
      </c>
      <c r="W352" s="18">
        <v>0</v>
      </c>
      <c r="X352" s="18">
        <v>0</v>
      </c>
      <c r="Y352" s="18">
        <v>25</v>
      </c>
      <c r="Z352" s="18">
        <v>9</v>
      </c>
      <c r="AA352" s="18">
        <v>82</v>
      </c>
      <c r="AB352" s="18">
        <v>15</v>
      </c>
      <c r="AC352" s="18">
        <v>18</v>
      </c>
      <c r="AD352" s="29">
        <v>0</v>
      </c>
      <c r="AE352" s="394"/>
      <c r="AF352" s="389"/>
      <c r="AG352" s="18"/>
      <c r="AH352" s="21"/>
      <c r="AI352" s="413"/>
      <c r="AJ352" s="18">
        <v>0</v>
      </c>
      <c r="AK352" s="18">
        <v>0</v>
      </c>
      <c r="AL352" s="18">
        <v>0</v>
      </c>
      <c r="AM352" s="18">
        <v>0</v>
      </c>
      <c r="AN352" s="18">
        <v>0</v>
      </c>
      <c r="AO352" s="18">
        <v>0</v>
      </c>
      <c r="AP352" s="18">
        <v>0</v>
      </c>
    </row>
    <row r="353" spans="1:42" ht="18" hidden="1" customHeight="1" outlineLevel="1" thickBot="1" x14ac:dyDescent="0.3">
      <c r="A353" s="696"/>
      <c r="B353" s="698"/>
      <c r="C353" s="607">
        <v>103</v>
      </c>
      <c r="D353" s="690" t="s">
        <v>405</v>
      </c>
      <c r="E353" s="613"/>
      <c r="F353" s="616" t="s">
        <v>189</v>
      </c>
      <c r="G353" s="51" t="s">
        <v>16</v>
      </c>
      <c r="H353" s="245"/>
      <c r="I353" s="450"/>
      <c r="J353" s="449"/>
      <c r="K353" s="451"/>
      <c r="L353" s="503">
        <v>0</v>
      </c>
      <c r="M353" s="503">
        <v>0</v>
      </c>
      <c r="N353" s="503">
        <v>0</v>
      </c>
      <c r="O353" s="503">
        <v>15</v>
      </c>
      <c r="P353" s="503">
        <v>0</v>
      </c>
      <c r="Q353" s="436">
        <v>15</v>
      </c>
      <c r="R353" s="297">
        <v>7</v>
      </c>
      <c r="S353" s="297">
        <v>0</v>
      </c>
      <c r="T353" s="298">
        <v>0</v>
      </c>
      <c r="U353" s="25">
        <v>14</v>
      </c>
      <c r="V353" s="242">
        <v>1</v>
      </c>
      <c r="W353" s="148">
        <v>0</v>
      </c>
      <c r="X353" s="13">
        <v>0</v>
      </c>
      <c r="Y353" s="156">
        <v>6</v>
      </c>
      <c r="Z353" s="13">
        <v>1</v>
      </c>
      <c r="AA353" s="148">
        <v>5</v>
      </c>
      <c r="AB353" s="13">
        <v>0</v>
      </c>
      <c r="AC353" s="148">
        <v>6</v>
      </c>
      <c r="AD353" s="382">
        <v>0</v>
      </c>
      <c r="AE353" s="589">
        <v>35.9</v>
      </c>
      <c r="AF353" s="404">
        <v>16.5</v>
      </c>
      <c r="AG353" s="15">
        <v>2</v>
      </c>
      <c r="AH353" s="155">
        <v>14</v>
      </c>
      <c r="AI353" s="430">
        <v>9.6</v>
      </c>
      <c r="AJ353" s="249">
        <v>0</v>
      </c>
      <c r="AK353" s="200">
        <v>0</v>
      </c>
      <c r="AL353" s="24">
        <v>0</v>
      </c>
      <c r="AM353" s="25">
        <v>0</v>
      </c>
      <c r="AN353" s="23">
        <v>0</v>
      </c>
      <c r="AO353" s="25">
        <v>0</v>
      </c>
      <c r="AP353" s="25">
        <v>0</v>
      </c>
    </row>
    <row r="354" spans="1:42" ht="18" hidden="1" customHeight="1" outlineLevel="1" thickBot="1" x14ac:dyDescent="0.3">
      <c r="A354" s="696"/>
      <c r="B354" s="698"/>
      <c r="C354" s="608"/>
      <c r="D354" s="691"/>
      <c r="E354" s="614"/>
      <c r="F354" s="617"/>
      <c r="G354" s="50" t="s">
        <v>17</v>
      </c>
      <c r="H354" s="245"/>
      <c r="I354" s="450"/>
      <c r="J354" s="449"/>
      <c r="K354" s="451"/>
      <c r="L354" s="496">
        <v>0</v>
      </c>
      <c r="M354" s="503">
        <v>0</v>
      </c>
      <c r="N354" s="503">
        <v>0</v>
      </c>
      <c r="O354" s="503">
        <v>67</v>
      </c>
      <c r="P354" s="503">
        <v>0</v>
      </c>
      <c r="Q354" s="436">
        <v>67</v>
      </c>
      <c r="R354" s="297">
        <v>20</v>
      </c>
      <c r="S354" s="297">
        <v>0</v>
      </c>
      <c r="T354" s="291">
        <v>3</v>
      </c>
      <c r="U354" s="62">
        <v>53</v>
      </c>
      <c r="V354" s="243">
        <v>14</v>
      </c>
      <c r="W354" s="73">
        <v>0</v>
      </c>
      <c r="X354" s="72">
        <v>0</v>
      </c>
      <c r="Y354" s="74">
        <v>38</v>
      </c>
      <c r="Z354" s="72">
        <v>2</v>
      </c>
      <c r="AA354" s="73">
        <v>16</v>
      </c>
      <c r="AB354" s="72">
        <v>6</v>
      </c>
      <c r="AC354" s="73">
        <v>37</v>
      </c>
      <c r="AD354" s="382">
        <v>0</v>
      </c>
      <c r="AE354" s="415">
        <v>39.1</v>
      </c>
      <c r="AF354" s="415">
        <v>18.8</v>
      </c>
      <c r="AG354" s="75">
        <v>20</v>
      </c>
      <c r="AH354" s="76">
        <v>250</v>
      </c>
      <c r="AI354" s="428">
        <v>97.6</v>
      </c>
      <c r="AJ354" s="249">
        <v>1</v>
      </c>
      <c r="AK354" s="367">
        <v>0</v>
      </c>
      <c r="AL354" s="257">
        <v>0</v>
      </c>
      <c r="AM354" s="62">
        <v>1</v>
      </c>
      <c r="AN354" s="202">
        <v>0</v>
      </c>
      <c r="AO354" s="62">
        <v>0</v>
      </c>
      <c r="AP354" s="62">
        <v>0</v>
      </c>
    </row>
    <row r="355" spans="1:42" ht="18" hidden="1" customHeight="1" outlineLevel="1" thickBot="1" x14ac:dyDescent="0.3">
      <c r="A355" s="696"/>
      <c r="B355" s="698"/>
      <c r="C355" s="609"/>
      <c r="D355" s="692"/>
      <c r="E355" s="615"/>
      <c r="F355" s="618"/>
      <c r="G355" s="20" t="s">
        <v>18</v>
      </c>
      <c r="H355" s="245"/>
      <c r="I355" s="450"/>
      <c r="J355" s="449"/>
      <c r="K355" s="451"/>
      <c r="L355" s="497">
        <v>0</v>
      </c>
      <c r="M355" s="497">
        <v>0</v>
      </c>
      <c r="N355" s="497">
        <v>0</v>
      </c>
      <c r="O355" s="497">
        <v>82</v>
      </c>
      <c r="P355" s="497">
        <v>0</v>
      </c>
      <c r="Q355" s="18">
        <v>82</v>
      </c>
      <c r="R355" s="18">
        <v>27</v>
      </c>
      <c r="S355" s="18">
        <v>0</v>
      </c>
      <c r="T355" s="18">
        <v>3</v>
      </c>
      <c r="U355" s="18">
        <v>67</v>
      </c>
      <c r="V355" s="18">
        <v>15</v>
      </c>
      <c r="W355" s="18">
        <v>0</v>
      </c>
      <c r="X355" s="18">
        <v>0</v>
      </c>
      <c r="Y355" s="18">
        <v>44</v>
      </c>
      <c r="Z355" s="18">
        <v>3</v>
      </c>
      <c r="AA355" s="18">
        <v>21</v>
      </c>
      <c r="AB355" s="18">
        <v>6</v>
      </c>
      <c r="AC355" s="18">
        <v>43</v>
      </c>
      <c r="AD355" s="29">
        <v>0</v>
      </c>
      <c r="AE355" s="394"/>
      <c r="AF355" s="389"/>
      <c r="AG355" s="18"/>
      <c r="AH355" s="21"/>
      <c r="AI355" s="413"/>
      <c r="AJ355" s="18">
        <v>1</v>
      </c>
      <c r="AK355" s="18">
        <v>0</v>
      </c>
      <c r="AL355" s="18">
        <v>0</v>
      </c>
      <c r="AM355" s="18">
        <v>1</v>
      </c>
      <c r="AN355" s="18">
        <v>0</v>
      </c>
      <c r="AO355" s="18">
        <v>0</v>
      </c>
      <c r="AP355" s="18">
        <v>0</v>
      </c>
    </row>
    <row r="356" spans="1:42" ht="15.95" hidden="1" customHeight="1" outlineLevel="1" thickBot="1" x14ac:dyDescent="0.3">
      <c r="A356" s="696"/>
      <c r="B356" s="698"/>
      <c r="C356" s="607">
        <v>104</v>
      </c>
      <c r="D356" s="686" t="s">
        <v>406</v>
      </c>
      <c r="E356" s="613"/>
      <c r="F356" s="616" t="s">
        <v>190</v>
      </c>
      <c r="G356" s="83" t="s">
        <v>16</v>
      </c>
      <c r="H356" s="87"/>
      <c r="I356" s="328"/>
      <c r="J356" s="51"/>
      <c r="K356" s="140"/>
      <c r="L356" s="503">
        <v>0</v>
      </c>
      <c r="M356" s="503">
        <v>0</v>
      </c>
      <c r="N356" s="503">
        <v>0</v>
      </c>
      <c r="O356" s="503">
        <v>0</v>
      </c>
      <c r="P356" s="503"/>
      <c r="Q356" s="436">
        <v>0</v>
      </c>
      <c r="R356" s="297">
        <v>0</v>
      </c>
      <c r="S356" s="297">
        <v>0</v>
      </c>
      <c r="T356" s="298">
        <v>0</v>
      </c>
      <c r="U356" s="25">
        <v>0</v>
      </c>
      <c r="V356" s="242">
        <v>0</v>
      </c>
      <c r="W356" s="148">
        <v>0</v>
      </c>
      <c r="X356" s="13">
        <v>0</v>
      </c>
      <c r="Y356" s="156">
        <v>0</v>
      </c>
      <c r="Z356" s="13">
        <v>0</v>
      </c>
      <c r="AA356" s="148">
        <v>0</v>
      </c>
      <c r="AB356" s="13">
        <v>0</v>
      </c>
      <c r="AC356" s="148">
        <v>0</v>
      </c>
      <c r="AD356" s="13">
        <v>0</v>
      </c>
      <c r="AE356" s="404">
        <v>0</v>
      </c>
      <c r="AF356" s="405">
        <v>0</v>
      </c>
      <c r="AG356" s="155">
        <v>0</v>
      </c>
      <c r="AH356" s="176">
        <v>0</v>
      </c>
      <c r="AI356" s="427">
        <v>0</v>
      </c>
      <c r="AJ356" s="249">
        <v>0</v>
      </c>
      <c r="AK356" s="200">
        <v>0</v>
      </c>
      <c r="AL356" s="24">
        <v>0</v>
      </c>
      <c r="AM356" s="25">
        <v>0</v>
      </c>
      <c r="AN356" s="23">
        <v>0</v>
      </c>
      <c r="AO356" s="25">
        <v>0</v>
      </c>
      <c r="AP356" s="25">
        <v>0</v>
      </c>
    </row>
    <row r="357" spans="1:42" ht="15.95" hidden="1" customHeight="1" outlineLevel="1" thickBot="1" x14ac:dyDescent="0.3">
      <c r="A357" s="696"/>
      <c r="B357" s="698"/>
      <c r="C357" s="608"/>
      <c r="D357" s="687"/>
      <c r="E357" s="614"/>
      <c r="F357" s="617"/>
      <c r="G357" s="40" t="s">
        <v>17</v>
      </c>
      <c r="H357" s="90"/>
      <c r="I357" s="323"/>
      <c r="J357" s="50"/>
      <c r="K357" s="138"/>
      <c r="L357" s="496">
        <v>0</v>
      </c>
      <c r="M357" s="496">
        <v>0</v>
      </c>
      <c r="N357" s="496">
        <v>0</v>
      </c>
      <c r="O357" s="496">
        <v>120</v>
      </c>
      <c r="P357" s="496">
        <v>0</v>
      </c>
      <c r="Q357" s="436">
        <v>120</v>
      </c>
      <c r="R357" s="288">
        <v>41</v>
      </c>
      <c r="S357" s="288">
        <v>0</v>
      </c>
      <c r="T357" s="291">
        <v>1</v>
      </c>
      <c r="U357" s="62">
        <v>88</v>
      </c>
      <c r="V357" s="243">
        <v>32</v>
      </c>
      <c r="W357" s="73">
        <v>0</v>
      </c>
      <c r="X357" s="72">
        <v>0</v>
      </c>
      <c r="Y357" s="74">
        <v>43</v>
      </c>
      <c r="Z357" s="72">
        <v>5</v>
      </c>
      <c r="AA357" s="73">
        <v>76</v>
      </c>
      <c r="AB357" s="72">
        <v>13</v>
      </c>
      <c r="AC357" s="73">
        <v>33</v>
      </c>
      <c r="AD357" s="72">
        <v>0</v>
      </c>
      <c r="AE357" s="404">
        <v>36.74</v>
      </c>
      <c r="AF357" s="407">
        <v>17.07</v>
      </c>
      <c r="AG357" s="76">
        <v>20</v>
      </c>
      <c r="AH357" s="177">
        <v>200</v>
      </c>
      <c r="AI357" s="424">
        <v>89.78</v>
      </c>
      <c r="AJ357" s="249">
        <v>1</v>
      </c>
      <c r="AK357" s="367">
        <v>0</v>
      </c>
      <c r="AL357" s="257">
        <v>0</v>
      </c>
      <c r="AM357" s="62">
        <v>0</v>
      </c>
      <c r="AN357" s="202">
        <v>1</v>
      </c>
      <c r="AO357" s="62">
        <v>0</v>
      </c>
      <c r="AP357" s="62">
        <v>0</v>
      </c>
    </row>
    <row r="358" spans="1:42" ht="15.95" hidden="1" customHeight="1" outlineLevel="1" thickBot="1" x14ac:dyDescent="0.3">
      <c r="A358" s="696"/>
      <c r="B358" s="698"/>
      <c r="C358" s="609"/>
      <c r="D358" s="688"/>
      <c r="E358" s="615"/>
      <c r="F358" s="618"/>
      <c r="G358" s="18" t="s">
        <v>18</v>
      </c>
      <c r="H358" s="21"/>
      <c r="I358" s="19"/>
      <c r="J358" s="20"/>
      <c r="K358" s="44"/>
      <c r="L358" s="497">
        <v>0</v>
      </c>
      <c r="M358" s="497">
        <v>0</v>
      </c>
      <c r="N358" s="497">
        <v>0</v>
      </c>
      <c r="O358" s="497">
        <v>120</v>
      </c>
      <c r="P358" s="497">
        <v>0</v>
      </c>
      <c r="Q358" s="18">
        <v>120</v>
      </c>
      <c r="R358" s="18">
        <v>41</v>
      </c>
      <c r="S358" s="18">
        <v>0</v>
      </c>
      <c r="T358" s="18">
        <v>1</v>
      </c>
      <c r="U358" s="18">
        <v>88</v>
      </c>
      <c r="V358" s="18">
        <v>32</v>
      </c>
      <c r="W358" s="18">
        <v>0</v>
      </c>
      <c r="X358" s="18">
        <v>0</v>
      </c>
      <c r="Y358" s="18">
        <v>43</v>
      </c>
      <c r="Z358" s="18">
        <v>5</v>
      </c>
      <c r="AA358" s="18">
        <v>76</v>
      </c>
      <c r="AB358" s="18">
        <v>13</v>
      </c>
      <c r="AC358" s="18">
        <v>33</v>
      </c>
      <c r="AD358" s="18">
        <v>0</v>
      </c>
      <c r="AE358" s="394"/>
      <c r="AF358" s="389"/>
      <c r="AG358" s="18"/>
      <c r="AH358" s="21"/>
      <c r="AI358" s="413"/>
      <c r="AJ358" s="18">
        <v>1</v>
      </c>
      <c r="AK358" s="18">
        <v>0</v>
      </c>
      <c r="AL358" s="18">
        <v>0</v>
      </c>
      <c r="AM358" s="18">
        <v>0</v>
      </c>
      <c r="AN358" s="18">
        <v>1</v>
      </c>
      <c r="AO358" s="18">
        <v>0</v>
      </c>
      <c r="AP358" s="18">
        <v>0</v>
      </c>
    </row>
    <row r="359" spans="1:42" ht="15.95" customHeight="1" collapsed="1" thickBot="1" x14ac:dyDescent="0.3">
      <c r="A359" s="696"/>
      <c r="B359" s="699"/>
      <c r="C359" s="667" t="s">
        <v>139</v>
      </c>
      <c r="D359" s="668"/>
      <c r="E359" s="634" t="s">
        <v>320</v>
      </c>
      <c r="F359" s="640"/>
      <c r="G359" s="59" t="s">
        <v>162</v>
      </c>
      <c r="H359" s="99"/>
      <c r="I359" s="324">
        <v>15</v>
      </c>
      <c r="J359" s="39"/>
      <c r="K359" s="139"/>
      <c r="L359" s="497">
        <v>0</v>
      </c>
      <c r="M359" s="497">
        <v>0</v>
      </c>
      <c r="N359" s="497">
        <v>0</v>
      </c>
      <c r="O359" s="497">
        <v>15</v>
      </c>
      <c r="P359" s="495">
        <v>0</v>
      </c>
      <c r="Q359" s="436">
        <v>15</v>
      </c>
      <c r="R359" s="296">
        <v>7</v>
      </c>
      <c r="S359" s="296">
        <v>0</v>
      </c>
      <c r="T359" s="296">
        <v>0</v>
      </c>
      <c r="U359" s="59">
        <v>14</v>
      </c>
      <c r="V359" s="99">
        <v>1</v>
      </c>
      <c r="W359" s="232">
        <v>0</v>
      </c>
      <c r="X359" s="232">
        <v>0</v>
      </c>
      <c r="Y359" s="43">
        <v>6</v>
      </c>
      <c r="Z359" s="232">
        <v>1</v>
      </c>
      <c r="AA359" s="232">
        <v>5</v>
      </c>
      <c r="AB359" s="232">
        <v>0</v>
      </c>
      <c r="AC359" s="232">
        <v>6</v>
      </c>
      <c r="AD359" s="232">
        <v>0</v>
      </c>
      <c r="AE359" s="403">
        <v>35.9</v>
      </c>
      <c r="AF359" s="403">
        <v>16.5</v>
      </c>
      <c r="AG359" s="403"/>
      <c r="AH359" s="403"/>
      <c r="AI359" s="413">
        <v>9.6</v>
      </c>
      <c r="AJ359" s="18">
        <v>0</v>
      </c>
      <c r="AK359" s="368">
        <v>0</v>
      </c>
      <c r="AL359" s="99">
        <v>0</v>
      </c>
      <c r="AM359" s="59">
        <v>0</v>
      </c>
      <c r="AN359" s="232">
        <v>0</v>
      </c>
      <c r="AO359" s="59">
        <v>0</v>
      </c>
      <c r="AP359" s="59">
        <v>0</v>
      </c>
    </row>
    <row r="360" spans="1:42" ht="15.95" customHeight="1" thickBot="1" x14ac:dyDescent="0.3">
      <c r="A360" s="696"/>
      <c r="B360" s="699"/>
      <c r="C360" s="669"/>
      <c r="D360" s="670"/>
      <c r="E360" s="635"/>
      <c r="F360" s="641"/>
      <c r="G360" s="59" t="s">
        <v>17</v>
      </c>
      <c r="H360" s="99"/>
      <c r="I360" s="324">
        <v>430</v>
      </c>
      <c r="J360" s="39"/>
      <c r="K360" s="139"/>
      <c r="L360" s="497">
        <v>0</v>
      </c>
      <c r="M360" s="497">
        <v>0</v>
      </c>
      <c r="N360" s="497">
        <v>0</v>
      </c>
      <c r="O360" s="497">
        <v>293</v>
      </c>
      <c r="P360" s="495">
        <v>0</v>
      </c>
      <c r="Q360" s="436">
        <v>293</v>
      </c>
      <c r="R360" s="360">
        <v>112</v>
      </c>
      <c r="S360" s="360">
        <v>0</v>
      </c>
      <c r="T360" s="360">
        <v>6</v>
      </c>
      <c r="U360" s="536">
        <v>231</v>
      </c>
      <c r="V360" s="536">
        <v>62</v>
      </c>
      <c r="W360" s="536">
        <v>0</v>
      </c>
      <c r="X360" s="536">
        <v>0</v>
      </c>
      <c r="Y360" s="43">
        <v>106</v>
      </c>
      <c r="Z360" s="536">
        <v>16</v>
      </c>
      <c r="AA360" s="536">
        <v>174</v>
      </c>
      <c r="AB360" s="536">
        <v>34</v>
      </c>
      <c r="AC360" s="536">
        <v>88</v>
      </c>
      <c r="AD360" s="536">
        <v>0</v>
      </c>
      <c r="AE360" s="403">
        <v>37.37372013651877</v>
      </c>
      <c r="AF360" s="403">
        <v>15.414334470989759</v>
      </c>
      <c r="AG360" s="403"/>
      <c r="AH360" s="403"/>
      <c r="AI360" s="413">
        <v>93.384300341296921</v>
      </c>
      <c r="AJ360" s="18">
        <v>1</v>
      </c>
      <c r="AK360" s="368">
        <v>0</v>
      </c>
      <c r="AL360" s="99">
        <v>0</v>
      </c>
      <c r="AM360" s="59">
        <v>0</v>
      </c>
      <c r="AN360" s="232">
        <v>1</v>
      </c>
      <c r="AO360" s="59">
        <v>0</v>
      </c>
      <c r="AP360" s="59">
        <v>0</v>
      </c>
    </row>
    <row r="361" spans="1:42" ht="15.95" customHeight="1" thickBot="1" x14ac:dyDescent="0.3">
      <c r="A361" s="697"/>
      <c r="B361" s="719"/>
      <c r="C361" s="671"/>
      <c r="D361" s="672"/>
      <c r="E361" s="636"/>
      <c r="F361" s="642"/>
      <c r="G361" s="163" t="s">
        <v>18</v>
      </c>
      <c r="H361" s="164"/>
      <c r="I361" s="166">
        <v>445</v>
      </c>
      <c r="J361" s="165"/>
      <c r="K361" s="167"/>
      <c r="L361" s="163">
        <v>0</v>
      </c>
      <c r="M361" s="163">
        <v>0</v>
      </c>
      <c r="N361" s="163">
        <v>0</v>
      </c>
      <c r="O361" s="163">
        <v>308</v>
      </c>
      <c r="P361" s="163">
        <v>0</v>
      </c>
      <c r="Q361" s="163">
        <v>308</v>
      </c>
      <c r="R361" s="213">
        <v>119</v>
      </c>
      <c r="S361" s="213">
        <v>0</v>
      </c>
      <c r="T361" s="213">
        <v>6</v>
      </c>
      <c r="U361" s="213">
        <v>245</v>
      </c>
      <c r="V361" s="213">
        <v>63</v>
      </c>
      <c r="W361" s="213">
        <v>0</v>
      </c>
      <c r="X361" s="213">
        <v>0</v>
      </c>
      <c r="Y361" s="213">
        <v>112</v>
      </c>
      <c r="Z361" s="213">
        <v>17</v>
      </c>
      <c r="AA361" s="213">
        <v>179</v>
      </c>
      <c r="AB361" s="213">
        <v>34</v>
      </c>
      <c r="AC361" s="213">
        <v>94</v>
      </c>
      <c r="AD361" s="213">
        <v>0</v>
      </c>
      <c r="AE361" s="547"/>
      <c r="AF361" s="547"/>
      <c r="AG361" s="547"/>
      <c r="AH361" s="166"/>
      <c r="AI361" s="412"/>
      <c r="AJ361" s="213">
        <v>1</v>
      </c>
      <c r="AK361" s="213">
        <v>0</v>
      </c>
      <c r="AL361" s="213">
        <v>0</v>
      </c>
      <c r="AM361" s="213">
        <v>0</v>
      </c>
      <c r="AN361" s="213">
        <v>1</v>
      </c>
      <c r="AO361" s="213">
        <v>0</v>
      </c>
      <c r="AP361" s="213">
        <v>0</v>
      </c>
    </row>
    <row r="362" spans="1:42" ht="15.95" hidden="1" customHeight="1" outlineLevel="1" thickBot="1" x14ac:dyDescent="0.3">
      <c r="A362" s="706">
        <v>13</v>
      </c>
      <c r="B362" s="712" t="s">
        <v>91</v>
      </c>
      <c r="C362" s="607">
        <v>105</v>
      </c>
      <c r="D362" s="664" t="s">
        <v>337</v>
      </c>
      <c r="E362" s="613"/>
      <c r="F362" s="622" t="s">
        <v>189</v>
      </c>
      <c r="G362" s="98" t="s">
        <v>16</v>
      </c>
      <c r="H362" s="131"/>
      <c r="I362" s="318">
        <v>21</v>
      </c>
      <c r="J362" s="117"/>
      <c r="K362" s="121"/>
      <c r="L362" s="503">
        <v>0</v>
      </c>
      <c r="M362" s="503">
        <v>9</v>
      </c>
      <c r="N362" s="503">
        <v>0</v>
      </c>
      <c r="O362" s="503">
        <v>14</v>
      </c>
      <c r="P362" s="503">
        <v>0</v>
      </c>
      <c r="Q362" s="436">
        <v>23</v>
      </c>
      <c r="R362" s="297">
        <v>9</v>
      </c>
      <c r="S362" s="297">
        <v>9</v>
      </c>
      <c r="T362" s="298">
        <v>0</v>
      </c>
      <c r="U362" s="25">
        <v>21</v>
      </c>
      <c r="V362" s="242">
        <v>2</v>
      </c>
      <c r="W362" s="148">
        <v>0</v>
      </c>
      <c r="X362" s="13">
        <v>0</v>
      </c>
      <c r="Y362" s="156">
        <v>3</v>
      </c>
      <c r="Z362" s="13">
        <v>0</v>
      </c>
      <c r="AA362" s="148">
        <v>5</v>
      </c>
      <c r="AB362" s="13">
        <v>0</v>
      </c>
      <c r="AC362" s="148">
        <v>3</v>
      </c>
      <c r="AD362" s="13">
        <v>0</v>
      </c>
      <c r="AE362" s="404">
        <v>0</v>
      </c>
      <c r="AF362" s="405">
        <v>0</v>
      </c>
      <c r="AG362" s="155">
        <v>0</v>
      </c>
      <c r="AH362" s="176">
        <v>0</v>
      </c>
      <c r="AI362" s="427">
        <v>0</v>
      </c>
      <c r="AJ362" s="249">
        <v>0</v>
      </c>
      <c r="AK362" s="200">
        <v>0</v>
      </c>
      <c r="AL362" s="24">
        <v>0</v>
      </c>
      <c r="AM362" s="25">
        <v>0</v>
      </c>
      <c r="AN362" s="23">
        <v>0</v>
      </c>
      <c r="AO362" s="25">
        <v>0</v>
      </c>
      <c r="AP362" s="25">
        <v>0</v>
      </c>
    </row>
    <row r="363" spans="1:42" ht="15.95" hidden="1" customHeight="1" outlineLevel="1" thickBot="1" x14ac:dyDescent="0.3">
      <c r="A363" s="696"/>
      <c r="B363" s="698"/>
      <c r="C363" s="608"/>
      <c r="D363" s="665"/>
      <c r="E363" s="614"/>
      <c r="F363" s="623"/>
      <c r="G363" s="40" t="s">
        <v>17</v>
      </c>
      <c r="H363" s="82"/>
      <c r="I363" s="319">
        <v>54</v>
      </c>
      <c r="J363" s="42"/>
      <c r="K363" s="41"/>
      <c r="L363" s="496">
        <v>0</v>
      </c>
      <c r="M363" s="503">
        <v>0</v>
      </c>
      <c r="N363" s="503">
        <v>0</v>
      </c>
      <c r="O363" s="503">
        <v>85</v>
      </c>
      <c r="P363" s="503">
        <v>0</v>
      </c>
      <c r="Q363" s="436">
        <v>85</v>
      </c>
      <c r="R363" s="297">
        <v>65</v>
      </c>
      <c r="S363" s="297">
        <v>8</v>
      </c>
      <c r="T363" s="291">
        <v>8</v>
      </c>
      <c r="U363" s="62">
        <v>75</v>
      </c>
      <c r="V363" s="243">
        <v>10</v>
      </c>
      <c r="W363" s="73">
        <v>0</v>
      </c>
      <c r="X363" s="72">
        <v>1</v>
      </c>
      <c r="Y363" s="74">
        <v>8</v>
      </c>
      <c r="Z363" s="72">
        <v>0</v>
      </c>
      <c r="AA363" s="73">
        <v>27</v>
      </c>
      <c r="AB363" s="72">
        <v>4</v>
      </c>
      <c r="AC363" s="73">
        <v>6</v>
      </c>
      <c r="AD363" s="72">
        <v>1</v>
      </c>
      <c r="AE363" s="406">
        <v>39.1</v>
      </c>
      <c r="AF363" s="407">
        <v>16.399999999999999</v>
      </c>
      <c r="AG363" s="76">
        <v>5</v>
      </c>
      <c r="AH363" s="179">
        <v>175</v>
      </c>
      <c r="AI363" s="424">
        <v>102.5</v>
      </c>
      <c r="AJ363" s="249">
        <v>4</v>
      </c>
      <c r="AK363" s="367">
        <v>0</v>
      </c>
      <c r="AL363" s="257">
        <v>2</v>
      </c>
      <c r="AM363" s="62">
        <v>1</v>
      </c>
      <c r="AN363" s="202">
        <v>0</v>
      </c>
      <c r="AO363" s="62">
        <v>0</v>
      </c>
      <c r="AP363" s="62">
        <v>1</v>
      </c>
    </row>
    <row r="364" spans="1:42" ht="15.95" hidden="1" customHeight="1" outlineLevel="1" thickBot="1" x14ac:dyDescent="0.3">
      <c r="A364" s="696"/>
      <c r="B364" s="698"/>
      <c r="C364" s="609"/>
      <c r="D364" s="666"/>
      <c r="E364" s="615"/>
      <c r="F364" s="624"/>
      <c r="G364" s="18" t="s">
        <v>18</v>
      </c>
      <c r="H364" s="21"/>
      <c r="I364" s="19">
        <v>75</v>
      </c>
      <c r="J364" s="20"/>
      <c r="K364" s="44"/>
      <c r="L364" s="497">
        <v>0</v>
      </c>
      <c r="M364" s="497">
        <v>9</v>
      </c>
      <c r="N364" s="497">
        <v>0</v>
      </c>
      <c r="O364" s="497">
        <v>99</v>
      </c>
      <c r="P364" s="497">
        <v>0</v>
      </c>
      <c r="Q364" s="18">
        <v>108</v>
      </c>
      <c r="R364" s="18">
        <v>74</v>
      </c>
      <c r="S364" s="18">
        <v>17</v>
      </c>
      <c r="T364" s="18">
        <v>8</v>
      </c>
      <c r="U364" s="18">
        <v>96</v>
      </c>
      <c r="V364" s="18">
        <v>12</v>
      </c>
      <c r="W364" s="18">
        <v>0</v>
      </c>
      <c r="X364" s="18">
        <v>1</v>
      </c>
      <c r="Y364" s="18">
        <v>11</v>
      </c>
      <c r="Z364" s="18">
        <v>0</v>
      </c>
      <c r="AA364" s="18">
        <v>32</v>
      </c>
      <c r="AB364" s="18">
        <v>4</v>
      </c>
      <c r="AC364" s="18">
        <v>9</v>
      </c>
      <c r="AD364" s="18">
        <v>1</v>
      </c>
      <c r="AE364" s="388"/>
      <c r="AF364" s="548"/>
      <c r="AG364" s="29"/>
      <c r="AH364" s="21"/>
      <c r="AI364" s="413"/>
      <c r="AJ364" s="18">
        <v>4</v>
      </c>
      <c r="AK364" s="18">
        <v>0</v>
      </c>
      <c r="AL364" s="18">
        <v>2</v>
      </c>
      <c r="AM364" s="18">
        <v>1</v>
      </c>
      <c r="AN364" s="18">
        <v>0</v>
      </c>
      <c r="AO364" s="18">
        <v>0</v>
      </c>
      <c r="AP364" s="18">
        <v>1</v>
      </c>
    </row>
    <row r="365" spans="1:42" ht="15.95" hidden="1" customHeight="1" outlineLevel="1" thickBot="1" x14ac:dyDescent="0.3">
      <c r="A365" s="696"/>
      <c r="B365" s="698"/>
      <c r="C365" s="607">
        <v>106</v>
      </c>
      <c r="D365" s="685" t="s">
        <v>338</v>
      </c>
      <c r="E365" s="625"/>
      <c r="F365" s="622" t="s">
        <v>191</v>
      </c>
      <c r="G365" s="98" t="s">
        <v>16</v>
      </c>
      <c r="H365" s="84"/>
      <c r="I365" s="329"/>
      <c r="J365" s="89"/>
      <c r="K365" s="88"/>
      <c r="L365" s="503">
        <v>0</v>
      </c>
      <c r="M365" s="503">
        <v>0</v>
      </c>
      <c r="N365" s="503">
        <v>0</v>
      </c>
      <c r="O365" s="503">
        <v>0</v>
      </c>
      <c r="P365" s="503">
        <v>0</v>
      </c>
      <c r="Q365" s="436">
        <v>0</v>
      </c>
      <c r="R365" s="297">
        <v>0</v>
      </c>
      <c r="S365" s="297">
        <v>0</v>
      </c>
      <c r="T365" s="298">
        <v>0</v>
      </c>
      <c r="U365" s="25">
        <v>0</v>
      </c>
      <c r="V365" s="242">
        <v>0</v>
      </c>
      <c r="W365" s="148">
        <v>0</v>
      </c>
      <c r="X365" s="13">
        <v>0</v>
      </c>
      <c r="Y365" s="156">
        <v>0</v>
      </c>
      <c r="Z365" s="13">
        <v>0</v>
      </c>
      <c r="AA365" s="148">
        <v>0</v>
      </c>
      <c r="AB365" s="13">
        <v>0</v>
      </c>
      <c r="AC365" s="148">
        <v>0</v>
      </c>
      <c r="AD365" s="13">
        <v>0</v>
      </c>
      <c r="AE365" s="404">
        <v>0</v>
      </c>
      <c r="AF365" s="405">
        <v>0</v>
      </c>
      <c r="AG365" s="155">
        <v>0</v>
      </c>
      <c r="AH365" s="176">
        <v>0</v>
      </c>
      <c r="AI365" s="427">
        <v>0</v>
      </c>
      <c r="AJ365" s="249">
        <v>0</v>
      </c>
      <c r="AK365" s="200">
        <v>0</v>
      </c>
      <c r="AL365" s="24">
        <v>0</v>
      </c>
      <c r="AM365" s="25">
        <v>0</v>
      </c>
      <c r="AN365" s="23">
        <v>0</v>
      </c>
      <c r="AO365" s="25">
        <v>0</v>
      </c>
      <c r="AP365" s="25">
        <v>0</v>
      </c>
    </row>
    <row r="366" spans="1:42" ht="15.95" hidden="1" customHeight="1" outlineLevel="1" thickBot="1" x14ac:dyDescent="0.3">
      <c r="A366" s="696"/>
      <c r="B366" s="698"/>
      <c r="C366" s="608"/>
      <c r="D366" s="665"/>
      <c r="E366" s="626"/>
      <c r="F366" s="623"/>
      <c r="G366" s="40" t="s">
        <v>17</v>
      </c>
      <c r="H366" s="82"/>
      <c r="I366" s="319"/>
      <c r="J366" s="42"/>
      <c r="K366" s="41"/>
      <c r="L366" s="496">
        <v>0</v>
      </c>
      <c r="M366" s="503">
        <v>0</v>
      </c>
      <c r="N366" s="503">
        <v>0</v>
      </c>
      <c r="O366" s="503">
        <v>71</v>
      </c>
      <c r="P366" s="503">
        <v>0</v>
      </c>
      <c r="Q366" s="436">
        <v>71</v>
      </c>
      <c r="R366" s="297">
        <v>29</v>
      </c>
      <c r="S366" s="297">
        <v>0</v>
      </c>
      <c r="T366" s="291">
        <v>1</v>
      </c>
      <c r="U366" s="62">
        <v>55</v>
      </c>
      <c r="V366" s="243">
        <v>16</v>
      </c>
      <c r="W366" s="73">
        <v>0</v>
      </c>
      <c r="X366" s="72">
        <v>0</v>
      </c>
      <c r="Y366" s="74">
        <v>59</v>
      </c>
      <c r="Z366" s="72">
        <v>22</v>
      </c>
      <c r="AA366" s="73">
        <v>44</v>
      </c>
      <c r="AB366" s="72">
        <v>41</v>
      </c>
      <c r="AC366" s="73">
        <v>50</v>
      </c>
      <c r="AD366" s="72">
        <v>0</v>
      </c>
      <c r="AE366" s="406">
        <v>0</v>
      </c>
      <c r="AF366" s="407">
        <v>0</v>
      </c>
      <c r="AG366" s="76">
        <v>0</v>
      </c>
      <c r="AH366" s="179">
        <v>0</v>
      </c>
      <c r="AI366" s="424">
        <v>0</v>
      </c>
      <c r="AJ366" s="249">
        <v>0</v>
      </c>
      <c r="AK366" s="367">
        <v>0</v>
      </c>
      <c r="AL366" s="257">
        <v>0</v>
      </c>
      <c r="AM366" s="62">
        <v>0</v>
      </c>
      <c r="AN366" s="202">
        <v>0</v>
      </c>
      <c r="AO366" s="62">
        <v>0</v>
      </c>
      <c r="AP366" s="62">
        <v>0</v>
      </c>
    </row>
    <row r="367" spans="1:42" ht="15.95" hidden="1" customHeight="1" outlineLevel="1" thickBot="1" x14ac:dyDescent="0.3">
      <c r="A367" s="696"/>
      <c r="B367" s="698"/>
      <c r="C367" s="609"/>
      <c r="D367" s="666"/>
      <c r="E367" s="627"/>
      <c r="F367" s="624"/>
      <c r="G367" s="18" t="s">
        <v>18</v>
      </c>
      <c r="H367" s="21"/>
      <c r="I367" s="19">
        <v>57</v>
      </c>
      <c r="J367" s="20"/>
      <c r="K367" s="44"/>
      <c r="L367" s="497">
        <v>0</v>
      </c>
      <c r="M367" s="497">
        <v>0</v>
      </c>
      <c r="N367" s="497">
        <v>0</v>
      </c>
      <c r="O367" s="497">
        <v>71</v>
      </c>
      <c r="P367" s="497">
        <v>0</v>
      </c>
      <c r="Q367" s="18">
        <v>71</v>
      </c>
      <c r="R367" s="18">
        <v>29</v>
      </c>
      <c r="S367" s="18">
        <v>0</v>
      </c>
      <c r="T367" s="18">
        <v>1</v>
      </c>
      <c r="U367" s="18">
        <v>55</v>
      </c>
      <c r="V367" s="18">
        <v>16</v>
      </c>
      <c r="W367" s="18">
        <v>0</v>
      </c>
      <c r="X367" s="18">
        <v>0</v>
      </c>
      <c r="Y367" s="18">
        <v>59</v>
      </c>
      <c r="Z367" s="18">
        <v>22</v>
      </c>
      <c r="AA367" s="18">
        <v>44</v>
      </c>
      <c r="AB367" s="18">
        <v>41</v>
      </c>
      <c r="AC367" s="18">
        <v>50</v>
      </c>
      <c r="AD367" s="18">
        <v>0</v>
      </c>
      <c r="AE367" s="394"/>
      <c r="AF367" s="389"/>
      <c r="AG367" s="18"/>
      <c r="AH367" s="21"/>
      <c r="AI367" s="413"/>
      <c r="AJ367" s="18"/>
      <c r="AK367" s="18"/>
      <c r="AL367" s="18"/>
      <c r="AM367" s="18"/>
      <c r="AN367" s="18"/>
      <c r="AO367" s="18"/>
      <c r="AP367" s="18"/>
    </row>
    <row r="368" spans="1:42" ht="15.95" hidden="1" customHeight="1" outlineLevel="1" thickBot="1" x14ac:dyDescent="0.3">
      <c r="A368" s="696"/>
      <c r="B368" s="698"/>
      <c r="C368" s="607">
        <v>107</v>
      </c>
      <c r="D368" s="676" t="s">
        <v>94</v>
      </c>
      <c r="E368" s="613"/>
      <c r="F368" s="616" t="s">
        <v>235</v>
      </c>
      <c r="G368" s="98" t="s">
        <v>16</v>
      </c>
      <c r="H368" s="84"/>
      <c r="I368" s="329"/>
      <c r="J368" s="89"/>
      <c r="K368" s="88"/>
      <c r="L368" s="503">
        <v>0</v>
      </c>
      <c r="M368" s="503">
        <v>0</v>
      </c>
      <c r="N368" s="503">
        <v>0</v>
      </c>
      <c r="O368" s="503">
        <v>0</v>
      </c>
      <c r="P368" s="503">
        <v>0</v>
      </c>
      <c r="Q368" s="436">
        <v>0</v>
      </c>
      <c r="R368" s="297">
        <v>0</v>
      </c>
      <c r="S368" s="297">
        <v>0</v>
      </c>
      <c r="T368" s="298">
        <v>0</v>
      </c>
      <c r="U368" s="25">
        <v>0</v>
      </c>
      <c r="V368" s="242">
        <v>0</v>
      </c>
      <c r="W368" s="148">
        <v>0</v>
      </c>
      <c r="X368" s="13">
        <v>0</v>
      </c>
      <c r="Y368" s="156">
        <v>0</v>
      </c>
      <c r="Z368" s="13">
        <v>0</v>
      </c>
      <c r="AA368" s="148">
        <v>0</v>
      </c>
      <c r="AB368" s="13">
        <v>0</v>
      </c>
      <c r="AC368" s="148">
        <v>0</v>
      </c>
      <c r="AD368" s="13">
        <v>0</v>
      </c>
      <c r="AE368" s="404">
        <v>0</v>
      </c>
      <c r="AF368" s="405">
        <v>0</v>
      </c>
      <c r="AG368" s="155">
        <v>0</v>
      </c>
      <c r="AH368" s="176">
        <v>0</v>
      </c>
      <c r="AI368" s="427">
        <v>0</v>
      </c>
      <c r="AJ368" s="249">
        <v>0</v>
      </c>
      <c r="AK368" s="200">
        <v>0</v>
      </c>
      <c r="AL368" s="24">
        <v>0</v>
      </c>
      <c r="AM368" s="25">
        <v>0</v>
      </c>
      <c r="AN368" s="23">
        <v>0</v>
      </c>
      <c r="AO368" s="25">
        <v>0</v>
      </c>
      <c r="AP368" s="25">
        <v>0</v>
      </c>
    </row>
    <row r="369" spans="1:42" ht="15.95" hidden="1" customHeight="1" outlineLevel="1" thickBot="1" x14ac:dyDescent="0.3">
      <c r="A369" s="696"/>
      <c r="B369" s="698"/>
      <c r="C369" s="608"/>
      <c r="D369" s="677"/>
      <c r="E369" s="614"/>
      <c r="F369" s="617"/>
      <c r="G369" s="40" t="s">
        <v>17</v>
      </c>
      <c r="H369" s="82"/>
      <c r="I369" s="319"/>
      <c r="J369" s="42"/>
      <c r="K369" s="41"/>
      <c r="L369" s="496">
        <v>0</v>
      </c>
      <c r="M369" s="503">
        <v>0</v>
      </c>
      <c r="N369" s="503">
        <v>0</v>
      </c>
      <c r="O369" s="503">
        <v>40</v>
      </c>
      <c r="P369" s="503">
        <v>0</v>
      </c>
      <c r="Q369" s="436">
        <v>40</v>
      </c>
      <c r="R369" s="297">
        <v>0</v>
      </c>
      <c r="S369" s="297">
        <v>0</v>
      </c>
      <c r="T369" s="298">
        <v>10</v>
      </c>
      <c r="U369" s="25">
        <v>39</v>
      </c>
      <c r="V369" s="242">
        <v>1</v>
      </c>
      <c r="W369" s="148">
        <v>0</v>
      </c>
      <c r="X369" s="13">
        <v>0</v>
      </c>
      <c r="Y369" s="156">
        <v>19</v>
      </c>
      <c r="Z369" s="13">
        <v>5</v>
      </c>
      <c r="AA369" s="148">
        <v>31</v>
      </c>
      <c r="AB369" s="13">
        <v>8</v>
      </c>
      <c r="AC369" s="73">
        <v>16</v>
      </c>
      <c r="AD369" s="72">
        <v>0</v>
      </c>
      <c r="AE369" s="406">
        <v>0</v>
      </c>
      <c r="AF369" s="407">
        <v>0</v>
      </c>
      <c r="AG369" s="76">
        <v>0</v>
      </c>
      <c r="AH369" s="177">
        <v>0</v>
      </c>
      <c r="AI369" s="424">
        <v>0</v>
      </c>
      <c r="AJ369" s="249">
        <v>1</v>
      </c>
      <c r="AK369" s="367">
        <v>0</v>
      </c>
      <c r="AL369" s="257">
        <v>0</v>
      </c>
      <c r="AM369" s="62">
        <v>1</v>
      </c>
      <c r="AN369" s="202">
        <v>0</v>
      </c>
      <c r="AO369" s="62">
        <v>0</v>
      </c>
      <c r="AP369" s="62">
        <v>0</v>
      </c>
    </row>
    <row r="370" spans="1:42" ht="15.95" hidden="1" customHeight="1" outlineLevel="1" thickBot="1" x14ac:dyDescent="0.3">
      <c r="A370" s="696"/>
      <c r="B370" s="698"/>
      <c r="C370" s="609"/>
      <c r="D370" s="678"/>
      <c r="E370" s="615"/>
      <c r="F370" s="618"/>
      <c r="G370" s="18" t="s">
        <v>18</v>
      </c>
      <c r="H370" s="21"/>
      <c r="I370" s="19">
        <v>40</v>
      </c>
      <c r="J370" s="20"/>
      <c r="K370" s="44"/>
      <c r="L370" s="497">
        <v>0</v>
      </c>
      <c r="M370" s="497">
        <v>0</v>
      </c>
      <c r="N370" s="497">
        <v>0</v>
      </c>
      <c r="O370" s="497">
        <v>40</v>
      </c>
      <c r="P370" s="497">
        <v>0</v>
      </c>
      <c r="Q370" s="18">
        <v>40</v>
      </c>
      <c r="R370" s="18">
        <v>0</v>
      </c>
      <c r="S370" s="18">
        <v>0</v>
      </c>
      <c r="T370" s="18">
        <v>10</v>
      </c>
      <c r="U370" s="18">
        <v>39</v>
      </c>
      <c r="V370" s="18">
        <v>1</v>
      </c>
      <c r="W370" s="18">
        <v>0</v>
      </c>
      <c r="X370" s="18">
        <v>0</v>
      </c>
      <c r="Y370" s="18">
        <v>19</v>
      </c>
      <c r="Z370" s="18">
        <v>5</v>
      </c>
      <c r="AA370" s="18">
        <v>31</v>
      </c>
      <c r="AB370" s="18">
        <v>8</v>
      </c>
      <c r="AC370" s="18">
        <v>16</v>
      </c>
      <c r="AD370" s="18">
        <v>0</v>
      </c>
      <c r="AE370" s="394"/>
      <c r="AF370" s="389"/>
      <c r="AG370" s="18"/>
      <c r="AH370" s="21"/>
      <c r="AI370" s="413"/>
      <c r="AJ370" s="18">
        <v>1</v>
      </c>
      <c r="AK370" s="18">
        <v>0</v>
      </c>
      <c r="AL370" s="18">
        <v>0</v>
      </c>
      <c r="AM370" s="18">
        <v>1</v>
      </c>
      <c r="AN370" s="18">
        <v>0</v>
      </c>
      <c r="AO370" s="18">
        <v>0</v>
      </c>
      <c r="AP370" s="18">
        <v>0</v>
      </c>
    </row>
    <row r="371" spans="1:42" ht="15.95" hidden="1" customHeight="1" outlineLevel="1" thickBot="1" x14ac:dyDescent="0.3">
      <c r="A371" s="696"/>
      <c r="B371" s="698"/>
      <c r="C371" s="607">
        <v>108</v>
      </c>
      <c r="D371" s="610" t="s">
        <v>407</v>
      </c>
      <c r="E371" s="613"/>
      <c r="F371" s="622" t="s">
        <v>192</v>
      </c>
      <c r="G371" s="83" t="s">
        <v>16</v>
      </c>
      <c r="H371" s="84"/>
      <c r="I371" s="329"/>
      <c r="J371" s="89"/>
      <c r="K371" s="88"/>
      <c r="L371" s="503">
        <v>0</v>
      </c>
      <c r="M371" s="503">
        <v>0</v>
      </c>
      <c r="N371" s="503">
        <v>0</v>
      </c>
      <c r="O371" s="503">
        <v>0</v>
      </c>
      <c r="P371" s="503">
        <v>0</v>
      </c>
      <c r="Q371" s="436">
        <v>0</v>
      </c>
      <c r="R371" s="297">
        <v>0</v>
      </c>
      <c r="S371" s="297">
        <v>0</v>
      </c>
      <c r="T371" s="298">
        <v>0</v>
      </c>
      <c r="U371" s="25">
        <v>0</v>
      </c>
      <c r="V371" s="242">
        <v>0</v>
      </c>
      <c r="W371" s="148">
        <v>0</v>
      </c>
      <c r="X371" s="13">
        <v>0</v>
      </c>
      <c r="Y371" s="156">
        <v>0</v>
      </c>
      <c r="Z371" s="13">
        <v>0</v>
      </c>
      <c r="AA371" s="148">
        <v>0</v>
      </c>
      <c r="AB371" s="13">
        <v>0</v>
      </c>
      <c r="AC371" s="148">
        <v>0</v>
      </c>
      <c r="AD371" s="13">
        <v>0</v>
      </c>
      <c r="AE371" s="404">
        <v>0</v>
      </c>
      <c r="AF371" s="405">
        <v>0</v>
      </c>
      <c r="AG371" s="155">
        <v>0</v>
      </c>
      <c r="AH371" s="176">
        <v>0</v>
      </c>
      <c r="AI371" s="427">
        <v>0</v>
      </c>
      <c r="AJ371" s="249">
        <v>0</v>
      </c>
      <c r="AK371" s="200">
        <v>0</v>
      </c>
      <c r="AL371" s="24">
        <v>0</v>
      </c>
      <c r="AM371" s="25">
        <v>0</v>
      </c>
      <c r="AN371" s="23">
        <v>0</v>
      </c>
      <c r="AO371" s="25">
        <v>0</v>
      </c>
      <c r="AP371" s="25">
        <v>0</v>
      </c>
    </row>
    <row r="372" spans="1:42" ht="15.95" hidden="1" customHeight="1" outlineLevel="1" thickBot="1" x14ac:dyDescent="0.3">
      <c r="A372" s="696"/>
      <c r="B372" s="698"/>
      <c r="C372" s="608"/>
      <c r="D372" s="611"/>
      <c r="E372" s="614"/>
      <c r="F372" s="623"/>
      <c r="G372" s="40" t="s">
        <v>17</v>
      </c>
      <c r="H372" s="82"/>
      <c r="I372" s="319">
        <v>7</v>
      </c>
      <c r="J372" s="42"/>
      <c r="K372" s="41"/>
      <c r="L372" s="496">
        <v>0</v>
      </c>
      <c r="M372" s="503">
        <v>0</v>
      </c>
      <c r="N372" s="503">
        <v>0</v>
      </c>
      <c r="O372" s="503">
        <v>5</v>
      </c>
      <c r="P372" s="503">
        <v>0</v>
      </c>
      <c r="Q372" s="436">
        <v>5</v>
      </c>
      <c r="R372" s="297">
        <v>0</v>
      </c>
      <c r="S372" s="297">
        <v>0</v>
      </c>
      <c r="T372" s="291">
        <v>0</v>
      </c>
      <c r="U372" s="62">
        <v>5</v>
      </c>
      <c r="V372" s="243">
        <v>0</v>
      </c>
      <c r="W372" s="73">
        <v>0</v>
      </c>
      <c r="X372" s="72">
        <v>0</v>
      </c>
      <c r="Y372" s="74">
        <v>2</v>
      </c>
      <c r="Z372" s="72">
        <v>1</v>
      </c>
      <c r="AA372" s="73">
        <v>3</v>
      </c>
      <c r="AB372" s="72">
        <v>5</v>
      </c>
      <c r="AC372" s="73">
        <v>1</v>
      </c>
      <c r="AD372" s="72">
        <v>1</v>
      </c>
      <c r="AE372" s="406">
        <v>37</v>
      </c>
      <c r="AF372" s="407">
        <v>18</v>
      </c>
      <c r="AG372" s="76">
        <v>25</v>
      </c>
      <c r="AH372" s="177">
        <v>100</v>
      </c>
      <c r="AI372" s="424">
        <v>50</v>
      </c>
      <c r="AJ372" s="249">
        <v>0</v>
      </c>
      <c r="AK372" s="367">
        <v>0</v>
      </c>
      <c r="AL372" s="257">
        <v>0</v>
      </c>
      <c r="AM372" s="62">
        <v>0</v>
      </c>
      <c r="AN372" s="202">
        <v>0</v>
      </c>
      <c r="AO372" s="62">
        <v>0</v>
      </c>
      <c r="AP372" s="62">
        <v>0</v>
      </c>
    </row>
    <row r="373" spans="1:42" ht="17.25" hidden="1" customHeight="1" outlineLevel="1" thickBot="1" x14ac:dyDescent="0.3">
      <c r="A373" s="696"/>
      <c r="B373" s="698"/>
      <c r="C373" s="609"/>
      <c r="D373" s="612"/>
      <c r="E373" s="615"/>
      <c r="F373" s="624"/>
      <c r="G373" s="18" t="s">
        <v>18</v>
      </c>
      <c r="H373" s="21"/>
      <c r="I373" s="19">
        <v>7</v>
      </c>
      <c r="J373" s="20"/>
      <c r="K373" s="44"/>
      <c r="L373" s="497">
        <v>0</v>
      </c>
      <c r="M373" s="497">
        <v>0</v>
      </c>
      <c r="N373" s="497">
        <v>0</v>
      </c>
      <c r="O373" s="497">
        <v>5</v>
      </c>
      <c r="P373" s="497">
        <v>0</v>
      </c>
      <c r="Q373" s="18">
        <v>5</v>
      </c>
      <c r="R373" s="18">
        <v>0</v>
      </c>
      <c r="S373" s="18">
        <v>0</v>
      </c>
      <c r="T373" s="18">
        <v>0</v>
      </c>
      <c r="U373" s="18">
        <v>5</v>
      </c>
      <c r="V373" s="18">
        <v>0</v>
      </c>
      <c r="W373" s="18">
        <v>0</v>
      </c>
      <c r="X373" s="18">
        <v>0</v>
      </c>
      <c r="Y373" s="18">
        <v>2</v>
      </c>
      <c r="Z373" s="18">
        <v>1</v>
      </c>
      <c r="AA373" s="18">
        <v>3</v>
      </c>
      <c r="AB373" s="18">
        <v>5</v>
      </c>
      <c r="AC373" s="18">
        <v>1</v>
      </c>
      <c r="AD373" s="18">
        <v>1</v>
      </c>
      <c r="AE373" s="394"/>
      <c r="AF373" s="389"/>
      <c r="AG373" s="18"/>
      <c r="AH373" s="21"/>
      <c r="AI373" s="413"/>
      <c r="AJ373" s="18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</row>
    <row r="374" spans="1:42" ht="15.95" hidden="1" customHeight="1" outlineLevel="1" thickBot="1" x14ac:dyDescent="0.3">
      <c r="A374" s="696"/>
      <c r="B374" s="698"/>
      <c r="C374" s="607">
        <v>109</v>
      </c>
      <c r="D374" s="676" t="s">
        <v>92</v>
      </c>
      <c r="E374" s="613"/>
      <c r="F374" s="616" t="s">
        <v>235</v>
      </c>
      <c r="G374" s="83" t="s">
        <v>16</v>
      </c>
      <c r="H374" s="84"/>
      <c r="I374" s="329"/>
      <c r="J374" s="89"/>
      <c r="K374" s="88"/>
      <c r="L374" s="503">
        <v>0</v>
      </c>
      <c r="M374" s="503">
        <v>0</v>
      </c>
      <c r="N374" s="503">
        <v>0</v>
      </c>
      <c r="O374" s="503">
        <v>0</v>
      </c>
      <c r="P374" s="503">
        <v>0</v>
      </c>
      <c r="Q374" s="436">
        <v>0</v>
      </c>
      <c r="R374" s="297">
        <v>0</v>
      </c>
      <c r="S374" s="297">
        <v>0</v>
      </c>
      <c r="T374" s="298">
        <v>0</v>
      </c>
      <c r="U374" s="25">
        <v>0</v>
      </c>
      <c r="V374" s="242">
        <v>0</v>
      </c>
      <c r="W374" s="148">
        <v>0</v>
      </c>
      <c r="X374" s="13">
        <v>0</v>
      </c>
      <c r="Y374" s="156">
        <v>0</v>
      </c>
      <c r="Z374" s="13">
        <v>0</v>
      </c>
      <c r="AA374" s="148">
        <v>0</v>
      </c>
      <c r="AB374" s="13">
        <v>0</v>
      </c>
      <c r="AC374" s="148">
        <v>0</v>
      </c>
      <c r="AD374" s="13">
        <v>0</v>
      </c>
      <c r="AE374" s="404">
        <v>0</v>
      </c>
      <c r="AF374" s="405">
        <v>0</v>
      </c>
      <c r="AG374" s="155">
        <v>0</v>
      </c>
      <c r="AH374" s="176">
        <v>0</v>
      </c>
      <c r="AI374" s="427">
        <v>0</v>
      </c>
      <c r="AJ374" s="249">
        <v>0</v>
      </c>
      <c r="AK374" s="200">
        <v>0</v>
      </c>
      <c r="AL374" s="24">
        <v>0</v>
      </c>
      <c r="AM374" s="25">
        <v>0</v>
      </c>
      <c r="AN374" s="23">
        <v>0</v>
      </c>
      <c r="AO374" s="25">
        <v>0</v>
      </c>
      <c r="AP374" s="25">
        <v>0</v>
      </c>
    </row>
    <row r="375" spans="1:42" ht="15.95" hidden="1" customHeight="1" outlineLevel="1" thickBot="1" x14ac:dyDescent="0.3">
      <c r="A375" s="696"/>
      <c r="B375" s="698"/>
      <c r="C375" s="608"/>
      <c r="D375" s="677"/>
      <c r="E375" s="614"/>
      <c r="F375" s="617"/>
      <c r="G375" s="40" t="s">
        <v>17</v>
      </c>
      <c r="H375" s="82"/>
      <c r="I375" s="319">
        <v>34</v>
      </c>
      <c r="J375" s="42"/>
      <c r="K375" s="41"/>
      <c r="L375" s="496">
        <v>0</v>
      </c>
      <c r="M375" s="503">
        <v>0</v>
      </c>
      <c r="N375" s="503">
        <v>0</v>
      </c>
      <c r="O375" s="503">
        <v>62</v>
      </c>
      <c r="P375" s="503">
        <v>0</v>
      </c>
      <c r="Q375" s="436">
        <v>62</v>
      </c>
      <c r="R375" s="297">
        <v>0</v>
      </c>
      <c r="S375" s="297">
        <v>0</v>
      </c>
      <c r="T375" s="291">
        <v>0</v>
      </c>
      <c r="U375" s="62">
        <v>52</v>
      </c>
      <c r="V375" s="243">
        <v>10</v>
      </c>
      <c r="W375" s="73">
        <v>0</v>
      </c>
      <c r="X375" s="72">
        <v>0</v>
      </c>
      <c r="Y375" s="74">
        <v>30</v>
      </c>
      <c r="Z375" s="72">
        <v>12</v>
      </c>
      <c r="AA375" s="73">
        <v>18</v>
      </c>
      <c r="AB375" s="72">
        <v>9</v>
      </c>
      <c r="AC375" s="73">
        <v>9</v>
      </c>
      <c r="AD375" s="72">
        <v>0</v>
      </c>
      <c r="AE375" s="406">
        <v>0</v>
      </c>
      <c r="AF375" s="407">
        <v>0</v>
      </c>
      <c r="AG375" s="76">
        <v>0</v>
      </c>
      <c r="AH375" s="177">
        <v>0</v>
      </c>
      <c r="AI375" s="424">
        <v>0</v>
      </c>
      <c r="AJ375" s="249">
        <v>0</v>
      </c>
      <c r="AK375" s="367">
        <v>0</v>
      </c>
      <c r="AL375" s="257">
        <v>0</v>
      </c>
      <c r="AM375" s="62">
        <v>0</v>
      </c>
      <c r="AN375" s="202">
        <v>0</v>
      </c>
      <c r="AO375" s="62">
        <v>0</v>
      </c>
      <c r="AP375" s="62">
        <v>0</v>
      </c>
    </row>
    <row r="376" spans="1:42" ht="15" hidden="1" customHeight="1" outlineLevel="1" thickBot="1" x14ac:dyDescent="0.3">
      <c r="A376" s="696"/>
      <c r="B376" s="698"/>
      <c r="C376" s="609"/>
      <c r="D376" s="678"/>
      <c r="E376" s="615"/>
      <c r="F376" s="618"/>
      <c r="G376" s="18" t="s">
        <v>18</v>
      </c>
      <c r="H376" s="21"/>
      <c r="I376" s="19">
        <v>34</v>
      </c>
      <c r="J376" s="20"/>
      <c r="K376" s="44"/>
      <c r="L376" s="497">
        <v>0</v>
      </c>
      <c r="M376" s="497">
        <v>0</v>
      </c>
      <c r="N376" s="497">
        <v>0</v>
      </c>
      <c r="O376" s="497">
        <v>62</v>
      </c>
      <c r="P376" s="497">
        <v>0</v>
      </c>
      <c r="Q376" s="18">
        <v>62</v>
      </c>
      <c r="R376" s="18">
        <v>0</v>
      </c>
      <c r="S376" s="18">
        <v>0</v>
      </c>
      <c r="T376" s="18">
        <v>0</v>
      </c>
      <c r="U376" s="18">
        <v>52</v>
      </c>
      <c r="V376" s="18">
        <v>10</v>
      </c>
      <c r="W376" s="18">
        <v>0</v>
      </c>
      <c r="X376" s="18">
        <v>0</v>
      </c>
      <c r="Y376" s="18">
        <v>30</v>
      </c>
      <c r="Z376" s="18">
        <v>12</v>
      </c>
      <c r="AA376" s="18">
        <v>18</v>
      </c>
      <c r="AB376" s="18">
        <v>9</v>
      </c>
      <c r="AC376" s="18">
        <v>9</v>
      </c>
      <c r="AD376" s="18">
        <v>0</v>
      </c>
      <c r="AE376" s="394"/>
      <c r="AF376" s="389"/>
      <c r="AG376" s="18"/>
      <c r="AH376" s="21"/>
      <c r="AI376" s="413"/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</row>
    <row r="377" spans="1:42" ht="17.25" hidden="1" customHeight="1" outlineLevel="1" thickBot="1" x14ac:dyDescent="0.3">
      <c r="A377" s="696"/>
      <c r="B377" s="698"/>
      <c r="C377" s="607">
        <v>110</v>
      </c>
      <c r="D377" s="676" t="s">
        <v>408</v>
      </c>
      <c r="E377" s="625"/>
      <c r="F377" s="616" t="s">
        <v>235</v>
      </c>
      <c r="G377" s="83" t="s">
        <v>16</v>
      </c>
      <c r="H377" s="84"/>
      <c r="I377" s="329"/>
      <c r="J377" s="89"/>
      <c r="K377" s="88"/>
      <c r="L377" s="503">
        <v>0</v>
      </c>
      <c r="M377" s="503">
        <v>0</v>
      </c>
      <c r="N377" s="503">
        <v>0</v>
      </c>
      <c r="O377" s="503">
        <v>0</v>
      </c>
      <c r="P377" s="503">
        <v>0</v>
      </c>
      <c r="Q377" s="436">
        <v>0</v>
      </c>
      <c r="R377" s="297">
        <v>0</v>
      </c>
      <c r="S377" s="297">
        <v>0</v>
      </c>
      <c r="T377" s="298">
        <v>0</v>
      </c>
      <c r="U377" s="25">
        <v>0</v>
      </c>
      <c r="V377" s="242">
        <v>0</v>
      </c>
      <c r="W377" s="148">
        <v>0</v>
      </c>
      <c r="X377" s="13">
        <v>0</v>
      </c>
      <c r="Y377" s="156">
        <v>0</v>
      </c>
      <c r="Z377" s="13">
        <v>0</v>
      </c>
      <c r="AA377" s="148">
        <v>0</v>
      </c>
      <c r="AB377" s="13">
        <v>0</v>
      </c>
      <c r="AC377" s="148">
        <v>0</v>
      </c>
      <c r="AD377" s="13">
        <v>0</v>
      </c>
      <c r="AE377" s="404">
        <v>0</v>
      </c>
      <c r="AF377" s="405">
        <v>0</v>
      </c>
      <c r="AG377" s="155">
        <v>0</v>
      </c>
      <c r="AH377" s="176">
        <v>0</v>
      </c>
      <c r="AI377" s="427">
        <v>0</v>
      </c>
      <c r="AJ377" s="249">
        <v>0</v>
      </c>
      <c r="AK377" s="200">
        <v>0</v>
      </c>
      <c r="AL377" s="24">
        <v>0</v>
      </c>
      <c r="AM377" s="25">
        <v>0</v>
      </c>
      <c r="AN377" s="23">
        <v>0</v>
      </c>
      <c r="AO377" s="25">
        <v>0</v>
      </c>
      <c r="AP377" s="25">
        <v>0</v>
      </c>
    </row>
    <row r="378" spans="1:42" ht="15.95" hidden="1" customHeight="1" outlineLevel="1" thickBot="1" x14ac:dyDescent="0.3">
      <c r="A378" s="696"/>
      <c r="B378" s="698"/>
      <c r="C378" s="608"/>
      <c r="D378" s="677"/>
      <c r="E378" s="626"/>
      <c r="F378" s="617"/>
      <c r="G378" s="40" t="s">
        <v>17</v>
      </c>
      <c r="H378" s="82"/>
      <c r="I378" s="319">
        <v>28</v>
      </c>
      <c r="J378" s="42"/>
      <c r="K378" s="41"/>
      <c r="L378" s="496">
        <v>0</v>
      </c>
      <c r="M378" s="503">
        <v>0</v>
      </c>
      <c r="N378" s="503">
        <v>0</v>
      </c>
      <c r="O378" s="503">
        <v>39</v>
      </c>
      <c r="P378" s="503">
        <v>0</v>
      </c>
      <c r="Q378" s="436">
        <v>39</v>
      </c>
      <c r="R378" s="297">
        <v>12</v>
      </c>
      <c r="S378" s="297">
        <v>0</v>
      </c>
      <c r="T378" s="291">
        <v>2</v>
      </c>
      <c r="U378" s="62">
        <v>37</v>
      </c>
      <c r="V378" s="243">
        <v>2</v>
      </c>
      <c r="W378" s="73">
        <v>0</v>
      </c>
      <c r="X378" s="72">
        <v>0</v>
      </c>
      <c r="Y378" s="74">
        <v>14</v>
      </c>
      <c r="Z378" s="72">
        <v>6</v>
      </c>
      <c r="AA378" s="73">
        <v>2</v>
      </c>
      <c r="AB378" s="72">
        <v>1</v>
      </c>
      <c r="AC378" s="73">
        <v>7</v>
      </c>
      <c r="AD378" s="72">
        <v>0</v>
      </c>
      <c r="AE378" s="406">
        <v>0</v>
      </c>
      <c r="AF378" s="407">
        <v>0</v>
      </c>
      <c r="AG378" s="76">
        <v>0</v>
      </c>
      <c r="AH378" s="177">
        <v>0</v>
      </c>
      <c r="AI378" s="424">
        <v>0</v>
      </c>
      <c r="AJ378" s="249">
        <v>1</v>
      </c>
      <c r="AK378" s="367">
        <v>0</v>
      </c>
      <c r="AL378" s="257">
        <v>0</v>
      </c>
      <c r="AM378" s="62">
        <v>0</v>
      </c>
      <c r="AN378" s="202">
        <v>1</v>
      </c>
      <c r="AO378" s="62">
        <v>0</v>
      </c>
      <c r="AP378" s="62">
        <v>0</v>
      </c>
    </row>
    <row r="379" spans="1:42" ht="18.75" hidden="1" customHeight="1" outlineLevel="1" thickBot="1" x14ac:dyDescent="0.3">
      <c r="A379" s="696"/>
      <c r="B379" s="698"/>
      <c r="C379" s="609"/>
      <c r="D379" s="678"/>
      <c r="E379" s="627"/>
      <c r="F379" s="618"/>
      <c r="G379" s="18" t="s">
        <v>18</v>
      </c>
      <c r="H379" s="21"/>
      <c r="I379" s="19">
        <v>28</v>
      </c>
      <c r="J379" s="20"/>
      <c r="K379" s="44"/>
      <c r="L379" s="497">
        <v>0</v>
      </c>
      <c r="M379" s="497">
        <v>0</v>
      </c>
      <c r="N379" s="497">
        <v>0</v>
      </c>
      <c r="O379" s="497">
        <v>39</v>
      </c>
      <c r="P379" s="497">
        <v>0</v>
      </c>
      <c r="Q379" s="18">
        <v>39</v>
      </c>
      <c r="R379" s="18">
        <v>12</v>
      </c>
      <c r="S379" s="18">
        <v>0</v>
      </c>
      <c r="T379" s="18">
        <v>2</v>
      </c>
      <c r="U379" s="18">
        <v>37</v>
      </c>
      <c r="V379" s="18">
        <v>2</v>
      </c>
      <c r="W379" s="18">
        <v>0</v>
      </c>
      <c r="X379" s="18">
        <v>0</v>
      </c>
      <c r="Y379" s="18">
        <v>14</v>
      </c>
      <c r="Z379" s="18">
        <v>6</v>
      </c>
      <c r="AA379" s="18">
        <v>2</v>
      </c>
      <c r="AB379" s="18">
        <v>1</v>
      </c>
      <c r="AC379" s="18">
        <v>7</v>
      </c>
      <c r="AD379" s="18">
        <v>0</v>
      </c>
      <c r="AE379" s="394"/>
      <c r="AF379" s="389"/>
      <c r="AG379" s="18"/>
      <c r="AH379" s="21"/>
      <c r="AI379" s="413"/>
      <c r="AJ379" s="18">
        <v>1</v>
      </c>
      <c r="AK379" s="18">
        <v>0</v>
      </c>
      <c r="AL379" s="18">
        <v>0</v>
      </c>
      <c r="AM379" s="18">
        <v>0</v>
      </c>
      <c r="AN379" s="18">
        <v>1</v>
      </c>
      <c r="AO379" s="18">
        <v>0</v>
      </c>
      <c r="AP379" s="18">
        <v>0</v>
      </c>
    </row>
    <row r="380" spans="1:42" ht="15.95" customHeight="1" collapsed="1" thickBot="1" x14ac:dyDescent="0.3">
      <c r="A380" s="696"/>
      <c r="B380" s="699"/>
      <c r="C380" s="667" t="s">
        <v>140</v>
      </c>
      <c r="D380" s="668"/>
      <c r="E380" s="634" t="s">
        <v>320</v>
      </c>
      <c r="F380" s="748"/>
      <c r="G380" s="59" t="s">
        <v>16</v>
      </c>
      <c r="H380" s="99"/>
      <c r="I380" s="232">
        <v>21</v>
      </c>
      <c r="J380" s="59"/>
      <c r="K380" s="99"/>
      <c r="L380" s="506">
        <v>0</v>
      </c>
      <c r="M380" s="506">
        <v>9</v>
      </c>
      <c r="N380" s="506">
        <v>0</v>
      </c>
      <c r="O380" s="506">
        <v>14</v>
      </c>
      <c r="P380" s="501">
        <v>0</v>
      </c>
      <c r="Q380" s="436">
        <v>23</v>
      </c>
      <c r="R380" s="301">
        <v>9</v>
      </c>
      <c r="S380" s="301">
        <v>9</v>
      </c>
      <c r="T380" s="301">
        <v>0</v>
      </c>
      <c r="U380" s="36">
        <v>21</v>
      </c>
      <c r="V380" s="86">
        <v>2</v>
      </c>
      <c r="W380" s="315">
        <v>0</v>
      </c>
      <c r="X380" s="315">
        <v>0</v>
      </c>
      <c r="Y380" s="19">
        <v>3</v>
      </c>
      <c r="Z380" s="235">
        <v>0</v>
      </c>
      <c r="AA380" s="235">
        <v>5</v>
      </c>
      <c r="AB380" s="235">
        <v>0</v>
      </c>
      <c r="AC380" s="235">
        <v>3</v>
      </c>
      <c r="AD380" s="235">
        <v>0</v>
      </c>
      <c r="AE380" s="403">
        <v>0</v>
      </c>
      <c r="AF380" s="403">
        <v>0</v>
      </c>
      <c r="AG380" s="235"/>
      <c r="AH380" s="235"/>
      <c r="AI380" s="470">
        <v>0</v>
      </c>
      <c r="AJ380" s="20">
        <v>0</v>
      </c>
      <c r="AK380" s="373">
        <v>0</v>
      </c>
      <c r="AL380" s="94">
        <v>0</v>
      </c>
      <c r="AM380" s="33">
        <v>0</v>
      </c>
      <c r="AN380" s="235">
        <v>0</v>
      </c>
      <c r="AO380" s="33">
        <v>0</v>
      </c>
      <c r="AP380" s="33">
        <v>0</v>
      </c>
    </row>
    <row r="381" spans="1:42" ht="15.95" customHeight="1" thickBot="1" x14ac:dyDescent="0.3">
      <c r="A381" s="696"/>
      <c r="B381" s="699"/>
      <c r="C381" s="669"/>
      <c r="D381" s="670"/>
      <c r="E381" s="635"/>
      <c r="F381" s="749"/>
      <c r="G381" s="59" t="s">
        <v>17</v>
      </c>
      <c r="H381" s="99"/>
      <c r="I381" s="235">
        <v>220</v>
      </c>
      <c r="J381" s="33"/>
      <c r="K381" s="94"/>
      <c r="L381" s="506">
        <v>0</v>
      </c>
      <c r="M381" s="506">
        <v>0</v>
      </c>
      <c r="N381" s="506">
        <v>0</v>
      </c>
      <c r="O381" s="506">
        <v>302</v>
      </c>
      <c r="P381" s="501">
        <v>0</v>
      </c>
      <c r="Q381" s="436">
        <v>302</v>
      </c>
      <c r="R381" s="363">
        <v>106</v>
      </c>
      <c r="S381" s="363">
        <v>8</v>
      </c>
      <c r="T381" s="363">
        <v>21</v>
      </c>
      <c r="U381" s="315">
        <v>263</v>
      </c>
      <c r="V381" s="315">
        <v>39</v>
      </c>
      <c r="W381" s="315">
        <v>0</v>
      </c>
      <c r="X381" s="315">
        <v>1</v>
      </c>
      <c r="Y381" s="19">
        <v>132</v>
      </c>
      <c r="Z381" s="315">
        <v>46</v>
      </c>
      <c r="AA381" s="315">
        <v>125</v>
      </c>
      <c r="AB381" s="315">
        <v>68</v>
      </c>
      <c r="AC381" s="315">
        <v>89</v>
      </c>
      <c r="AD381" s="315">
        <v>2</v>
      </c>
      <c r="AE381" s="403">
        <v>11.617549668874172</v>
      </c>
      <c r="AF381" s="403">
        <v>0.7324503311258278</v>
      </c>
      <c r="AG381" s="469"/>
      <c r="AH381" s="469"/>
      <c r="AI381" s="470">
        <v>4.2218543046357615</v>
      </c>
      <c r="AJ381" s="20">
        <v>6</v>
      </c>
      <c r="AK381" s="373">
        <v>0</v>
      </c>
      <c r="AL381" s="94">
        <v>2</v>
      </c>
      <c r="AM381" s="33">
        <v>2</v>
      </c>
      <c r="AN381" s="235">
        <v>1</v>
      </c>
      <c r="AO381" s="33">
        <v>0</v>
      </c>
      <c r="AP381" s="33">
        <v>1</v>
      </c>
    </row>
    <row r="382" spans="1:42" ht="18.75" customHeight="1" thickBot="1" x14ac:dyDescent="0.3">
      <c r="A382" s="697"/>
      <c r="B382" s="719"/>
      <c r="C382" s="671"/>
      <c r="D382" s="672"/>
      <c r="E382" s="636"/>
      <c r="F382" s="750"/>
      <c r="G382" s="163" t="s">
        <v>18</v>
      </c>
      <c r="H382" s="164"/>
      <c r="I382" s="166">
        <v>241</v>
      </c>
      <c r="J382" s="165"/>
      <c r="K382" s="167"/>
      <c r="L382" s="163">
        <v>0</v>
      </c>
      <c r="M382" s="163">
        <v>9</v>
      </c>
      <c r="N382" s="163">
        <v>0</v>
      </c>
      <c r="O382" s="163">
        <v>316</v>
      </c>
      <c r="P382" s="163">
        <v>0</v>
      </c>
      <c r="Q382" s="163">
        <v>325</v>
      </c>
      <c r="R382" s="213">
        <v>115</v>
      </c>
      <c r="S382" s="213">
        <v>17</v>
      </c>
      <c r="T382" s="213">
        <v>21</v>
      </c>
      <c r="U382" s="213">
        <v>284</v>
      </c>
      <c r="V382" s="213">
        <v>41</v>
      </c>
      <c r="W382" s="213">
        <v>0</v>
      </c>
      <c r="X382" s="213">
        <v>1</v>
      </c>
      <c r="Y382" s="213">
        <v>135</v>
      </c>
      <c r="Z382" s="213">
        <v>46</v>
      </c>
      <c r="AA382" s="213">
        <v>130</v>
      </c>
      <c r="AB382" s="213">
        <v>68</v>
      </c>
      <c r="AC382" s="213">
        <v>92</v>
      </c>
      <c r="AD382" s="213">
        <v>2</v>
      </c>
      <c r="AE382" s="165"/>
      <c r="AF382" s="165"/>
      <c r="AG382" s="165"/>
      <c r="AH382" s="166"/>
      <c r="AI382" s="412"/>
      <c r="AJ382" s="213">
        <v>6</v>
      </c>
      <c r="AK382" s="213">
        <v>0</v>
      </c>
      <c r="AL382" s="213">
        <v>2</v>
      </c>
      <c r="AM382" s="213">
        <v>2</v>
      </c>
      <c r="AN382" s="213">
        <v>1</v>
      </c>
      <c r="AO382" s="213">
        <v>0</v>
      </c>
      <c r="AP382" s="213">
        <v>1</v>
      </c>
    </row>
    <row r="383" spans="1:42" ht="15.95" hidden="1" customHeight="1" outlineLevel="1" thickBot="1" x14ac:dyDescent="0.3">
      <c r="A383" s="706">
        <v>14</v>
      </c>
      <c r="B383" s="726" t="s">
        <v>46</v>
      </c>
      <c r="C383" s="607">
        <v>111</v>
      </c>
      <c r="D383" s="610" t="s">
        <v>47</v>
      </c>
      <c r="E383" s="613"/>
      <c r="F383" s="622" t="s">
        <v>189</v>
      </c>
      <c r="G383" s="102" t="s">
        <v>16</v>
      </c>
      <c r="H383" s="134"/>
      <c r="I383" s="318">
        <v>57</v>
      </c>
      <c r="J383" s="117">
        <v>57</v>
      </c>
      <c r="K383" s="121"/>
      <c r="L383" s="503">
        <v>0</v>
      </c>
      <c r="M383" s="503">
        <v>4</v>
      </c>
      <c r="N383" s="503">
        <v>0</v>
      </c>
      <c r="O383" s="503">
        <v>59</v>
      </c>
      <c r="P383" s="503">
        <v>0</v>
      </c>
      <c r="Q383" s="436">
        <v>63</v>
      </c>
      <c r="R383" s="314">
        <v>50</v>
      </c>
      <c r="S383" s="314">
        <v>4</v>
      </c>
      <c r="T383" s="304">
        <v>0</v>
      </c>
      <c r="U383" s="140">
        <v>51</v>
      </c>
      <c r="V383" s="251">
        <v>12</v>
      </c>
      <c r="W383" s="251">
        <v>0</v>
      </c>
      <c r="X383" s="242">
        <v>0</v>
      </c>
      <c r="Y383" s="19">
        <v>35</v>
      </c>
      <c r="Z383" s="235">
        <v>19</v>
      </c>
      <c r="AA383" s="235">
        <v>24</v>
      </c>
      <c r="AB383" s="235">
        <v>12</v>
      </c>
      <c r="AC383" s="235">
        <v>29</v>
      </c>
      <c r="AD383" s="235">
        <v>0</v>
      </c>
      <c r="AE383" s="416">
        <v>43</v>
      </c>
      <c r="AF383" s="405">
        <v>15</v>
      </c>
      <c r="AG383" s="155">
        <v>2</v>
      </c>
      <c r="AH383" s="176">
        <v>16</v>
      </c>
      <c r="AI383" s="427">
        <v>8</v>
      </c>
      <c r="AJ383" s="253">
        <v>0</v>
      </c>
      <c r="AK383" s="200">
        <v>0</v>
      </c>
      <c r="AL383" s="24">
        <v>0</v>
      </c>
      <c r="AM383" s="25">
        <v>0</v>
      </c>
      <c r="AN383" s="23">
        <v>0</v>
      </c>
      <c r="AO383" s="25">
        <v>0</v>
      </c>
      <c r="AP383" s="25">
        <v>0</v>
      </c>
    </row>
    <row r="384" spans="1:42" ht="15.95" hidden="1" customHeight="1" outlineLevel="1" thickBot="1" x14ac:dyDescent="0.3">
      <c r="A384" s="696"/>
      <c r="B384" s="727"/>
      <c r="C384" s="608"/>
      <c r="D384" s="611"/>
      <c r="E384" s="614"/>
      <c r="F384" s="623"/>
      <c r="G384" s="40" t="s">
        <v>17</v>
      </c>
      <c r="H384" s="90"/>
      <c r="I384" s="319">
        <v>185</v>
      </c>
      <c r="J384" s="42">
        <v>185</v>
      </c>
      <c r="K384" s="41"/>
      <c r="L384" s="496">
        <v>32</v>
      </c>
      <c r="M384" s="503">
        <v>62</v>
      </c>
      <c r="N384" s="503">
        <v>0</v>
      </c>
      <c r="O384" s="503">
        <v>137</v>
      </c>
      <c r="P384" s="503">
        <v>0</v>
      </c>
      <c r="Q384" s="436">
        <v>231</v>
      </c>
      <c r="R384" s="314">
        <v>52</v>
      </c>
      <c r="S384" s="314">
        <v>62</v>
      </c>
      <c r="T384" s="305">
        <v>0</v>
      </c>
      <c r="U384" s="50">
        <v>203</v>
      </c>
      <c r="V384" s="138">
        <v>28</v>
      </c>
      <c r="W384" s="72">
        <v>1</v>
      </c>
      <c r="X384" s="243">
        <v>0</v>
      </c>
      <c r="Y384" s="19">
        <v>95</v>
      </c>
      <c r="Z384" s="235">
        <v>57</v>
      </c>
      <c r="AA384" s="235">
        <v>142</v>
      </c>
      <c r="AB384" s="235">
        <v>57</v>
      </c>
      <c r="AC384" s="235">
        <v>81</v>
      </c>
      <c r="AD384" s="235">
        <v>0</v>
      </c>
      <c r="AE384" s="407">
        <v>40</v>
      </c>
      <c r="AF384" s="407">
        <v>15</v>
      </c>
      <c r="AG384" s="76">
        <v>5</v>
      </c>
      <c r="AH384" s="177">
        <v>250</v>
      </c>
      <c r="AI384" s="424">
        <v>77</v>
      </c>
      <c r="AJ384" s="249">
        <v>18</v>
      </c>
      <c r="AK384" s="367">
        <v>0</v>
      </c>
      <c r="AL384" s="257">
        <v>1</v>
      </c>
      <c r="AM384" s="62">
        <v>3</v>
      </c>
      <c r="AN384" s="202">
        <v>3</v>
      </c>
      <c r="AO384" s="62">
        <v>4</v>
      </c>
      <c r="AP384" s="62">
        <v>7</v>
      </c>
    </row>
    <row r="385" spans="1:42" ht="18.75" hidden="1" customHeight="1" outlineLevel="1" thickBot="1" x14ac:dyDescent="0.3">
      <c r="A385" s="696"/>
      <c r="B385" s="727"/>
      <c r="C385" s="609"/>
      <c r="D385" s="612"/>
      <c r="E385" s="615"/>
      <c r="F385" s="624"/>
      <c r="G385" s="18" t="s">
        <v>18</v>
      </c>
      <c r="H385" s="21"/>
      <c r="I385" s="19">
        <v>242</v>
      </c>
      <c r="J385" s="20"/>
      <c r="K385" s="21"/>
      <c r="L385" s="497">
        <v>32</v>
      </c>
      <c r="M385" s="497">
        <v>66</v>
      </c>
      <c r="N385" s="497">
        <v>0</v>
      </c>
      <c r="O385" s="497">
        <v>196</v>
      </c>
      <c r="P385" s="497">
        <v>0</v>
      </c>
      <c r="Q385" s="18">
        <v>294</v>
      </c>
      <c r="R385" s="18">
        <v>102</v>
      </c>
      <c r="S385" s="18">
        <v>66</v>
      </c>
      <c r="T385" s="18">
        <v>0</v>
      </c>
      <c r="U385" s="18">
        <v>254</v>
      </c>
      <c r="V385" s="18">
        <v>40</v>
      </c>
      <c r="W385" s="18">
        <v>1</v>
      </c>
      <c r="X385" s="18">
        <v>0</v>
      </c>
      <c r="Y385" s="18">
        <v>130</v>
      </c>
      <c r="Z385" s="18">
        <v>76</v>
      </c>
      <c r="AA385" s="18">
        <v>166</v>
      </c>
      <c r="AB385" s="18">
        <v>69</v>
      </c>
      <c r="AC385" s="18">
        <v>110</v>
      </c>
      <c r="AD385" s="18">
        <v>0</v>
      </c>
      <c r="AE385" s="394"/>
      <c r="AF385" s="389"/>
      <c r="AG385" s="18"/>
      <c r="AH385" s="21"/>
      <c r="AI385" s="413"/>
      <c r="AJ385" s="18">
        <v>18</v>
      </c>
      <c r="AK385" s="18">
        <v>0</v>
      </c>
      <c r="AL385" s="18">
        <v>1</v>
      </c>
      <c r="AM385" s="18">
        <v>3</v>
      </c>
      <c r="AN385" s="18">
        <v>3</v>
      </c>
      <c r="AO385" s="18">
        <v>4</v>
      </c>
      <c r="AP385" s="18">
        <v>7</v>
      </c>
    </row>
    <row r="386" spans="1:42" ht="15.95" hidden="1" customHeight="1" outlineLevel="1" thickBot="1" x14ac:dyDescent="0.3">
      <c r="A386" s="696"/>
      <c r="B386" s="727"/>
      <c r="C386" s="607">
        <v>112</v>
      </c>
      <c r="D386" s="610" t="s">
        <v>48</v>
      </c>
      <c r="E386" s="613"/>
      <c r="F386" s="622" t="s">
        <v>192</v>
      </c>
      <c r="G386" s="83" t="s">
        <v>16</v>
      </c>
      <c r="H386" s="87"/>
      <c r="I386" s="329"/>
      <c r="J386" s="89"/>
      <c r="K386" s="88"/>
      <c r="L386" s="503">
        <v>0</v>
      </c>
      <c r="M386" s="503">
        <v>0</v>
      </c>
      <c r="N386" s="503">
        <v>0</v>
      </c>
      <c r="O386" s="503">
        <v>0</v>
      </c>
      <c r="P386" s="503">
        <v>0</v>
      </c>
      <c r="Q386" s="436">
        <v>0</v>
      </c>
      <c r="R386" s="306">
        <v>0</v>
      </c>
      <c r="S386" s="306">
        <v>0</v>
      </c>
      <c r="T386" s="307">
        <v>0</v>
      </c>
      <c r="U386" s="25">
        <v>0</v>
      </c>
      <c r="V386" s="242">
        <v>0</v>
      </c>
      <c r="W386" s="148">
        <v>0</v>
      </c>
      <c r="X386" s="13">
        <v>0</v>
      </c>
      <c r="Y386" s="156">
        <v>0</v>
      </c>
      <c r="Z386" s="13">
        <v>0</v>
      </c>
      <c r="AA386" s="148">
        <v>0</v>
      </c>
      <c r="AB386" s="13">
        <v>0</v>
      </c>
      <c r="AC386" s="148">
        <v>0</v>
      </c>
      <c r="AD386" s="13">
        <v>0</v>
      </c>
      <c r="AE386" s="404">
        <v>0</v>
      </c>
      <c r="AF386" s="405">
        <v>0</v>
      </c>
      <c r="AG386" s="155">
        <v>0</v>
      </c>
      <c r="AH386" s="176">
        <v>0</v>
      </c>
      <c r="AI386" s="427">
        <v>0</v>
      </c>
      <c r="AJ386" s="249">
        <v>0</v>
      </c>
      <c r="AK386" s="200">
        <v>0</v>
      </c>
      <c r="AL386" s="24">
        <v>0</v>
      </c>
      <c r="AM386" s="25">
        <v>0</v>
      </c>
      <c r="AN386" s="23">
        <v>0</v>
      </c>
      <c r="AO386" s="25">
        <v>0</v>
      </c>
      <c r="AP386" s="25">
        <v>0</v>
      </c>
    </row>
    <row r="387" spans="1:42" ht="15.95" hidden="1" customHeight="1" outlineLevel="1" thickBot="1" x14ac:dyDescent="0.3">
      <c r="A387" s="696"/>
      <c r="B387" s="727"/>
      <c r="C387" s="608"/>
      <c r="D387" s="611"/>
      <c r="E387" s="614"/>
      <c r="F387" s="623"/>
      <c r="G387" s="40" t="s">
        <v>17</v>
      </c>
      <c r="H387" s="90"/>
      <c r="I387" s="319">
        <v>20</v>
      </c>
      <c r="J387" s="42">
        <v>20</v>
      </c>
      <c r="K387" s="41"/>
      <c r="L387" s="496">
        <v>0</v>
      </c>
      <c r="M387" s="503">
        <v>0</v>
      </c>
      <c r="N387" s="503">
        <v>0</v>
      </c>
      <c r="O387" s="503">
        <v>11</v>
      </c>
      <c r="P387" s="503">
        <v>0</v>
      </c>
      <c r="Q387" s="436">
        <v>11</v>
      </c>
      <c r="R387" s="306">
        <v>0</v>
      </c>
      <c r="S387" s="306">
        <v>0</v>
      </c>
      <c r="T387" s="289">
        <v>0</v>
      </c>
      <c r="U387" s="62">
        <v>10</v>
      </c>
      <c r="V387" s="243">
        <v>1</v>
      </c>
      <c r="W387" s="73">
        <v>0</v>
      </c>
      <c r="X387" s="72">
        <v>0</v>
      </c>
      <c r="Y387" s="74">
        <v>9</v>
      </c>
      <c r="Z387" s="72">
        <v>1</v>
      </c>
      <c r="AA387" s="73">
        <v>5</v>
      </c>
      <c r="AB387" s="72">
        <v>11</v>
      </c>
      <c r="AC387" s="73">
        <v>8</v>
      </c>
      <c r="AD387" s="72">
        <v>1</v>
      </c>
      <c r="AE387" s="406">
        <v>40</v>
      </c>
      <c r="AF387" s="407">
        <v>20</v>
      </c>
      <c r="AG387" s="76">
        <v>50</v>
      </c>
      <c r="AH387" s="179">
        <v>125</v>
      </c>
      <c r="AI387" s="424">
        <v>74</v>
      </c>
      <c r="AJ387" s="249">
        <v>8</v>
      </c>
      <c r="AK387" s="367">
        <v>0</v>
      </c>
      <c r="AL387" s="257">
        <v>0</v>
      </c>
      <c r="AM387" s="62">
        <v>0</v>
      </c>
      <c r="AN387" s="202">
        <v>3</v>
      </c>
      <c r="AO387" s="62">
        <v>0</v>
      </c>
      <c r="AP387" s="62">
        <v>5</v>
      </c>
    </row>
    <row r="388" spans="1:42" ht="15.95" hidden="1" customHeight="1" outlineLevel="1" thickBot="1" x14ac:dyDescent="0.3">
      <c r="A388" s="696"/>
      <c r="B388" s="727"/>
      <c r="C388" s="609"/>
      <c r="D388" s="612"/>
      <c r="E388" s="615"/>
      <c r="F388" s="624"/>
      <c r="G388" s="18" t="s">
        <v>18</v>
      </c>
      <c r="H388" s="21"/>
      <c r="I388" s="19">
        <v>20</v>
      </c>
      <c r="J388" s="20"/>
      <c r="K388" s="21"/>
      <c r="L388" s="497">
        <v>0</v>
      </c>
      <c r="M388" s="497">
        <v>0</v>
      </c>
      <c r="N388" s="497">
        <v>0</v>
      </c>
      <c r="O388" s="497">
        <v>11</v>
      </c>
      <c r="P388" s="497">
        <v>0</v>
      </c>
      <c r="Q388" s="18">
        <v>11</v>
      </c>
      <c r="R388" s="18">
        <v>0</v>
      </c>
      <c r="S388" s="18">
        <v>0</v>
      </c>
      <c r="T388" s="18">
        <v>0</v>
      </c>
      <c r="U388" s="18">
        <v>10</v>
      </c>
      <c r="V388" s="18">
        <v>1</v>
      </c>
      <c r="W388" s="18">
        <v>0</v>
      </c>
      <c r="X388" s="18">
        <v>0</v>
      </c>
      <c r="Y388" s="18">
        <v>9</v>
      </c>
      <c r="Z388" s="18">
        <v>1</v>
      </c>
      <c r="AA388" s="18">
        <v>5</v>
      </c>
      <c r="AB388" s="18">
        <v>11</v>
      </c>
      <c r="AC388" s="18">
        <v>8</v>
      </c>
      <c r="AD388" s="18">
        <v>1</v>
      </c>
      <c r="AE388" s="394"/>
      <c r="AF388" s="389"/>
      <c r="AG388" s="18"/>
      <c r="AH388" s="21"/>
      <c r="AI388" s="413"/>
      <c r="AJ388" s="18">
        <v>8</v>
      </c>
      <c r="AK388" s="18">
        <v>0</v>
      </c>
      <c r="AL388" s="18">
        <v>0</v>
      </c>
      <c r="AM388" s="18">
        <v>0</v>
      </c>
      <c r="AN388" s="18">
        <v>3</v>
      </c>
      <c r="AO388" s="18">
        <v>0</v>
      </c>
      <c r="AP388" s="18">
        <v>5</v>
      </c>
    </row>
    <row r="389" spans="1:42" ht="15.95" hidden="1" customHeight="1" outlineLevel="1" thickBot="1" x14ac:dyDescent="0.3">
      <c r="A389" s="696"/>
      <c r="B389" s="727"/>
      <c r="C389" s="607">
        <v>113</v>
      </c>
      <c r="D389" s="610" t="s">
        <v>49</v>
      </c>
      <c r="E389" s="613"/>
      <c r="F389" s="616" t="s">
        <v>234</v>
      </c>
      <c r="G389" s="83" t="s">
        <v>16</v>
      </c>
      <c r="H389" s="87"/>
      <c r="I389" s="329"/>
      <c r="J389" s="89"/>
      <c r="K389" s="88"/>
      <c r="L389" s="503">
        <v>0</v>
      </c>
      <c r="M389" s="503">
        <v>0</v>
      </c>
      <c r="N389" s="503">
        <v>0</v>
      </c>
      <c r="O389" s="503">
        <v>0</v>
      </c>
      <c r="P389" s="503">
        <v>0</v>
      </c>
      <c r="Q389" s="436">
        <v>0</v>
      </c>
      <c r="R389" s="297">
        <v>0</v>
      </c>
      <c r="S389" s="297">
        <v>0</v>
      </c>
      <c r="T389" s="298">
        <v>0</v>
      </c>
      <c r="U389" s="25">
        <v>0</v>
      </c>
      <c r="V389" s="242">
        <v>0</v>
      </c>
      <c r="W389" s="148">
        <v>0</v>
      </c>
      <c r="X389" s="13">
        <v>0</v>
      </c>
      <c r="Y389" s="156">
        <v>0</v>
      </c>
      <c r="Z389" s="13">
        <v>0</v>
      </c>
      <c r="AA389" s="148">
        <v>0</v>
      </c>
      <c r="AB389" s="13">
        <v>0</v>
      </c>
      <c r="AC389" s="148">
        <v>0</v>
      </c>
      <c r="AD389" s="13">
        <v>0</v>
      </c>
      <c r="AE389" s="404">
        <v>0</v>
      </c>
      <c r="AF389" s="405">
        <v>0</v>
      </c>
      <c r="AG389" s="155">
        <v>0</v>
      </c>
      <c r="AH389" s="176">
        <v>0</v>
      </c>
      <c r="AI389" s="427">
        <v>0</v>
      </c>
      <c r="AJ389" s="249">
        <v>0</v>
      </c>
      <c r="AK389" s="200">
        <v>0</v>
      </c>
      <c r="AL389" s="24">
        <v>0</v>
      </c>
      <c r="AM389" s="25">
        <v>0</v>
      </c>
      <c r="AN389" s="23">
        <v>0</v>
      </c>
      <c r="AO389" s="25">
        <v>0</v>
      </c>
      <c r="AP389" s="25">
        <v>0</v>
      </c>
    </row>
    <row r="390" spans="1:42" ht="15.95" hidden="1" customHeight="1" outlineLevel="1" thickBot="1" x14ac:dyDescent="0.3">
      <c r="A390" s="696"/>
      <c r="B390" s="727"/>
      <c r="C390" s="608"/>
      <c r="D390" s="611"/>
      <c r="E390" s="614"/>
      <c r="F390" s="617"/>
      <c r="G390" s="40" t="s">
        <v>17</v>
      </c>
      <c r="H390" s="90"/>
      <c r="I390" s="319">
        <v>130</v>
      </c>
      <c r="J390" s="42">
        <v>130</v>
      </c>
      <c r="K390" s="41"/>
      <c r="L390" s="496">
        <v>0</v>
      </c>
      <c r="M390" s="503">
        <v>56</v>
      </c>
      <c r="N390" s="503">
        <v>0</v>
      </c>
      <c r="O390" s="503">
        <v>83</v>
      </c>
      <c r="P390" s="503">
        <v>0</v>
      </c>
      <c r="Q390" s="436">
        <v>139</v>
      </c>
      <c r="R390" s="297">
        <v>15</v>
      </c>
      <c r="S390" s="297">
        <v>56</v>
      </c>
      <c r="T390" s="291">
        <v>0</v>
      </c>
      <c r="U390" s="62">
        <v>109</v>
      </c>
      <c r="V390" s="243">
        <v>30</v>
      </c>
      <c r="W390" s="73">
        <v>0</v>
      </c>
      <c r="X390" s="72">
        <v>0</v>
      </c>
      <c r="Y390" s="74">
        <v>31</v>
      </c>
      <c r="Z390" s="72">
        <v>7</v>
      </c>
      <c r="AA390" s="73">
        <v>18</v>
      </c>
      <c r="AB390" s="72">
        <v>20</v>
      </c>
      <c r="AC390" s="73">
        <v>20</v>
      </c>
      <c r="AD390" s="72">
        <v>0</v>
      </c>
      <c r="AE390" s="406">
        <v>41</v>
      </c>
      <c r="AF390" s="407">
        <v>20</v>
      </c>
      <c r="AG390" s="76">
        <v>10</v>
      </c>
      <c r="AH390" s="177">
        <v>225</v>
      </c>
      <c r="AI390" s="424">
        <v>118</v>
      </c>
      <c r="AJ390" s="249">
        <v>2</v>
      </c>
      <c r="AK390" s="367">
        <v>0</v>
      </c>
      <c r="AL390" s="257">
        <v>2</v>
      </c>
      <c r="AM390" s="62">
        <v>0</v>
      </c>
      <c r="AN390" s="202">
        <v>0</v>
      </c>
      <c r="AO390" s="62">
        <v>0</v>
      </c>
      <c r="AP390" s="62">
        <v>0</v>
      </c>
    </row>
    <row r="391" spans="1:42" ht="18.75" hidden="1" customHeight="1" outlineLevel="1" thickBot="1" x14ac:dyDescent="0.3">
      <c r="A391" s="696"/>
      <c r="B391" s="727"/>
      <c r="C391" s="609"/>
      <c r="D391" s="612"/>
      <c r="E391" s="615"/>
      <c r="F391" s="618"/>
      <c r="G391" s="18" t="s">
        <v>18</v>
      </c>
      <c r="H391" s="21"/>
      <c r="I391" s="19">
        <v>130</v>
      </c>
      <c r="J391" s="20"/>
      <c r="K391" s="21"/>
      <c r="L391" s="497">
        <v>0</v>
      </c>
      <c r="M391" s="497">
        <v>56</v>
      </c>
      <c r="N391" s="497">
        <v>0</v>
      </c>
      <c r="O391" s="497">
        <v>83</v>
      </c>
      <c r="P391" s="497">
        <v>0</v>
      </c>
      <c r="Q391" s="18">
        <v>139</v>
      </c>
      <c r="R391" s="18">
        <v>15</v>
      </c>
      <c r="S391" s="18">
        <v>56</v>
      </c>
      <c r="T391" s="18">
        <v>0</v>
      </c>
      <c r="U391" s="18">
        <v>109</v>
      </c>
      <c r="V391" s="18">
        <v>30</v>
      </c>
      <c r="W391" s="18">
        <v>0</v>
      </c>
      <c r="X391" s="18">
        <v>0</v>
      </c>
      <c r="Y391" s="18">
        <v>31</v>
      </c>
      <c r="Z391" s="18">
        <v>7</v>
      </c>
      <c r="AA391" s="18">
        <v>18</v>
      </c>
      <c r="AB391" s="18">
        <v>20</v>
      </c>
      <c r="AC391" s="18">
        <v>20</v>
      </c>
      <c r="AD391" s="18">
        <v>0</v>
      </c>
      <c r="AE391" s="394"/>
      <c r="AF391" s="389"/>
      <c r="AG391" s="18"/>
      <c r="AH391" s="21"/>
      <c r="AI391" s="413"/>
      <c r="AJ391" s="18">
        <v>2</v>
      </c>
      <c r="AK391" s="18">
        <v>0</v>
      </c>
      <c r="AL391" s="18">
        <v>2</v>
      </c>
      <c r="AM391" s="18">
        <v>0</v>
      </c>
      <c r="AN391" s="18">
        <v>0</v>
      </c>
      <c r="AO391" s="18">
        <v>0</v>
      </c>
      <c r="AP391" s="18">
        <v>0</v>
      </c>
    </row>
    <row r="392" spans="1:42" ht="15.95" hidden="1" customHeight="1" outlineLevel="1" thickBot="1" x14ac:dyDescent="0.3">
      <c r="A392" s="696"/>
      <c r="B392" s="727"/>
      <c r="C392" s="607">
        <v>114</v>
      </c>
      <c r="D392" s="610" t="s">
        <v>409</v>
      </c>
      <c r="E392" s="613"/>
      <c r="F392" s="616" t="s">
        <v>190</v>
      </c>
      <c r="G392" s="83" t="s">
        <v>16</v>
      </c>
      <c r="H392" s="87"/>
      <c r="I392" s="329"/>
      <c r="J392" s="89"/>
      <c r="K392" s="88"/>
      <c r="L392" s="503">
        <v>0</v>
      </c>
      <c r="M392" s="503">
        <v>0</v>
      </c>
      <c r="N392" s="503">
        <v>0</v>
      </c>
      <c r="O392" s="503">
        <v>0</v>
      </c>
      <c r="P392" s="503">
        <v>0</v>
      </c>
      <c r="Q392" s="436">
        <v>0</v>
      </c>
      <c r="R392" s="297">
        <v>0</v>
      </c>
      <c r="S392" s="297">
        <v>0</v>
      </c>
      <c r="T392" s="298">
        <v>0</v>
      </c>
      <c r="U392" s="25">
        <v>0</v>
      </c>
      <c r="V392" s="242">
        <v>0</v>
      </c>
      <c r="W392" s="148">
        <v>0</v>
      </c>
      <c r="X392" s="13">
        <v>0</v>
      </c>
      <c r="Y392" s="156">
        <v>0</v>
      </c>
      <c r="Z392" s="13">
        <v>0</v>
      </c>
      <c r="AA392" s="148">
        <v>0</v>
      </c>
      <c r="AB392" s="13">
        <v>0</v>
      </c>
      <c r="AC392" s="148">
        <v>0</v>
      </c>
      <c r="AD392" s="13">
        <v>0</v>
      </c>
      <c r="AE392" s="404">
        <v>0</v>
      </c>
      <c r="AF392" s="405">
        <v>0</v>
      </c>
      <c r="AG392" s="155">
        <v>0</v>
      </c>
      <c r="AH392" s="176">
        <v>0</v>
      </c>
      <c r="AI392" s="427">
        <v>0</v>
      </c>
      <c r="AJ392" s="249">
        <v>0</v>
      </c>
      <c r="AK392" s="200">
        <v>0</v>
      </c>
      <c r="AL392" s="24">
        <v>0</v>
      </c>
      <c r="AM392" s="25">
        <v>0</v>
      </c>
      <c r="AN392" s="23">
        <v>0</v>
      </c>
      <c r="AO392" s="25">
        <v>0</v>
      </c>
      <c r="AP392" s="25">
        <v>0</v>
      </c>
    </row>
    <row r="393" spans="1:42" ht="15.95" hidden="1" customHeight="1" outlineLevel="1" thickBot="1" x14ac:dyDescent="0.3">
      <c r="A393" s="696"/>
      <c r="B393" s="727"/>
      <c r="C393" s="608"/>
      <c r="D393" s="611"/>
      <c r="E393" s="614"/>
      <c r="F393" s="617"/>
      <c r="G393" s="558" t="s">
        <v>17</v>
      </c>
      <c r="H393" s="90"/>
      <c r="I393" s="319">
        <v>40</v>
      </c>
      <c r="J393" s="42">
        <v>40</v>
      </c>
      <c r="K393" s="41"/>
      <c r="L393" s="496">
        <v>0</v>
      </c>
      <c r="M393" s="503">
        <v>0</v>
      </c>
      <c r="N393" s="503">
        <v>0</v>
      </c>
      <c r="O393" s="503">
        <v>45</v>
      </c>
      <c r="P393" s="503">
        <v>0</v>
      </c>
      <c r="Q393" s="436">
        <v>45</v>
      </c>
      <c r="R393" s="297">
        <v>4</v>
      </c>
      <c r="S393" s="297">
        <v>0</v>
      </c>
      <c r="T393" s="291">
        <v>0</v>
      </c>
      <c r="U393" s="62">
        <v>38</v>
      </c>
      <c r="V393" s="243">
        <v>7</v>
      </c>
      <c r="W393" s="73">
        <v>0</v>
      </c>
      <c r="X393" s="72">
        <v>0</v>
      </c>
      <c r="Y393" s="74">
        <v>22</v>
      </c>
      <c r="Z393" s="72">
        <v>8</v>
      </c>
      <c r="AA393" s="73">
        <v>24</v>
      </c>
      <c r="AB393" s="72">
        <v>3</v>
      </c>
      <c r="AC393" s="73">
        <v>18</v>
      </c>
      <c r="AD393" s="72">
        <v>0</v>
      </c>
      <c r="AE393" s="406">
        <v>42</v>
      </c>
      <c r="AF393" s="407">
        <v>18</v>
      </c>
      <c r="AG393" s="76">
        <v>15</v>
      </c>
      <c r="AH393" s="177">
        <v>175</v>
      </c>
      <c r="AI393" s="424">
        <v>77</v>
      </c>
      <c r="AJ393" s="249">
        <v>2</v>
      </c>
      <c r="AK393" s="367">
        <v>0</v>
      </c>
      <c r="AL393" s="257">
        <v>1</v>
      </c>
      <c r="AM393" s="62">
        <v>0</v>
      </c>
      <c r="AN393" s="202">
        <v>0</v>
      </c>
      <c r="AO393" s="62">
        <v>0</v>
      </c>
      <c r="AP393" s="62">
        <v>1</v>
      </c>
    </row>
    <row r="394" spans="1:42" ht="17.25" hidden="1" customHeight="1" outlineLevel="1" thickBot="1" x14ac:dyDescent="0.3">
      <c r="A394" s="696"/>
      <c r="B394" s="727"/>
      <c r="C394" s="609"/>
      <c r="D394" s="612"/>
      <c r="E394" s="615"/>
      <c r="F394" s="618"/>
      <c r="G394" s="18" t="s">
        <v>18</v>
      </c>
      <c r="H394" s="21"/>
      <c r="I394" s="19">
        <v>40</v>
      </c>
      <c r="J394" s="20"/>
      <c r="K394" s="21"/>
      <c r="L394" s="497">
        <v>0</v>
      </c>
      <c r="M394" s="497">
        <v>0</v>
      </c>
      <c r="N394" s="497">
        <v>0</v>
      </c>
      <c r="O394" s="497">
        <v>45</v>
      </c>
      <c r="P394" s="497">
        <v>0</v>
      </c>
      <c r="Q394" s="18">
        <v>45</v>
      </c>
      <c r="R394" s="18">
        <v>4</v>
      </c>
      <c r="S394" s="18">
        <v>0</v>
      </c>
      <c r="T394" s="18">
        <v>0</v>
      </c>
      <c r="U394" s="18">
        <v>38</v>
      </c>
      <c r="V394" s="18">
        <v>7</v>
      </c>
      <c r="W394" s="18">
        <v>0</v>
      </c>
      <c r="X394" s="18">
        <v>0</v>
      </c>
      <c r="Y394" s="18">
        <v>22</v>
      </c>
      <c r="Z394" s="18">
        <v>8</v>
      </c>
      <c r="AA394" s="18">
        <v>24</v>
      </c>
      <c r="AB394" s="18">
        <v>3</v>
      </c>
      <c r="AC394" s="18">
        <v>18</v>
      </c>
      <c r="AD394" s="18">
        <v>0</v>
      </c>
      <c r="AE394" s="394"/>
      <c r="AF394" s="389"/>
      <c r="AG394" s="18"/>
      <c r="AH394" s="21"/>
      <c r="AI394" s="413"/>
      <c r="AJ394" s="18">
        <v>2</v>
      </c>
      <c r="AK394" s="18">
        <v>0</v>
      </c>
      <c r="AL394" s="18">
        <v>1</v>
      </c>
      <c r="AM394" s="18">
        <v>0</v>
      </c>
      <c r="AN394" s="18">
        <v>0</v>
      </c>
      <c r="AO394" s="18">
        <v>0</v>
      </c>
      <c r="AP394" s="18">
        <v>1</v>
      </c>
    </row>
    <row r="395" spans="1:42" ht="15.95" hidden="1" customHeight="1" outlineLevel="1" thickBot="1" x14ac:dyDescent="0.3">
      <c r="A395" s="696"/>
      <c r="B395" s="727"/>
      <c r="C395" s="607">
        <v>115</v>
      </c>
      <c r="D395" s="610" t="s">
        <v>357</v>
      </c>
      <c r="E395" s="613"/>
      <c r="F395" s="616" t="s">
        <v>233</v>
      </c>
      <c r="G395" s="83" t="s">
        <v>16</v>
      </c>
      <c r="H395" s="87"/>
      <c r="I395" s="329"/>
      <c r="J395" s="89"/>
      <c r="K395" s="88"/>
      <c r="L395" s="503">
        <v>0</v>
      </c>
      <c r="M395" s="503">
        <v>0</v>
      </c>
      <c r="N395" s="503">
        <v>0</v>
      </c>
      <c r="O395" s="503">
        <v>0</v>
      </c>
      <c r="P395" s="503">
        <v>0</v>
      </c>
      <c r="Q395" s="436">
        <v>0</v>
      </c>
      <c r="R395" s="297">
        <v>0</v>
      </c>
      <c r="S395" s="297">
        <v>0</v>
      </c>
      <c r="T395" s="298">
        <v>0</v>
      </c>
      <c r="U395" s="25">
        <v>0</v>
      </c>
      <c r="V395" s="242">
        <v>0</v>
      </c>
      <c r="W395" s="148">
        <v>0</v>
      </c>
      <c r="X395" s="13">
        <v>0</v>
      </c>
      <c r="Y395" s="156">
        <v>0</v>
      </c>
      <c r="Z395" s="13">
        <v>0</v>
      </c>
      <c r="AA395" s="148">
        <v>0</v>
      </c>
      <c r="AB395" s="13">
        <v>0</v>
      </c>
      <c r="AC395" s="148">
        <v>0</v>
      </c>
      <c r="AD395" s="13">
        <v>0</v>
      </c>
      <c r="AE395" s="404"/>
      <c r="AF395" s="405"/>
      <c r="AG395" s="155"/>
      <c r="AH395" s="176"/>
      <c r="AI395" s="427"/>
      <c r="AJ395" s="249">
        <v>0</v>
      </c>
      <c r="AK395" s="200">
        <v>0</v>
      </c>
      <c r="AL395" s="24">
        <v>0</v>
      </c>
      <c r="AM395" s="25">
        <v>0</v>
      </c>
      <c r="AN395" s="23">
        <v>0</v>
      </c>
      <c r="AO395" s="25">
        <v>0</v>
      </c>
      <c r="AP395" s="25">
        <v>0</v>
      </c>
    </row>
    <row r="396" spans="1:42" ht="15.95" hidden="1" customHeight="1" outlineLevel="1" thickBot="1" x14ac:dyDescent="0.3">
      <c r="A396" s="696"/>
      <c r="B396" s="727"/>
      <c r="C396" s="608"/>
      <c r="D396" s="611"/>
      <c r="E396" s="614"/>
      <c r="F396" s="617"/>
      <c r="G396" s="40" t="s">
        <v>17</v>
      </c>
      <c r="H396" s="90"/>
      <c r="I396" s="319">
        <v>70</v>
      </c>
      <c r="J396" s="42">
        <v>70</v>
      </c>
      <c r="K396" s="41"/>
      <c r="L396" s="503">
        <v>35</v>
      </c>
      <c r="M396" s="503">
        <v>0</v>
      </c>
      <c r="N396" s="503">
        <v>0</v>
      </c>
      <c r="O396" s="503">
        <v>1</v>
      </c>
      <c r="P396" s="503">
        <v>0</v>
      </c>
      <c r="Q396" s="436">
        <v>36</v>
      </c>
      <c r="R396" s="297">
        <v>7</v>
      </c>
      <c r="S396" s="297">
        <v>0</v>
      </c>
      <c r="T396" s="291">
        <v>0</v>
      </c>
      <c r="U396" s="214">
        <v>31</v>
      </c>
      <c r="V396" s="243">
        <v>5</v>
      </c>
      <c r="W396" s="73">
        <v>0</v>
      </c>
      <c r="X396" s="72">
        <v>0</v>
      </c>
      <c r="Y396" s="74">
        <v>12</v>
      </c>
      <c r="Z396" s="72">
        <v>3</v>
      </c>
      <c r="AA396" s="73">
        <v>19</v>
      </c>
      <c r="AB396" s="72">
        <v>10</v>
      </c>
      <c r="AC396" s="73">
        <v>12</v>
      </c>
      <c r="AD396" s="72">
        <v>0</v>
      </c>
      <c r="AE396" s="406"/>
      <c r="AF396" s="407"/>
      <c r="AG396" s="76"/>
      <c r="AH396" s="177"/>
      <c r="AI396" s="424"/>
      <c r="AJ396" s="249">
        <v>0</v>
      </c>
      <c r="AK396" s="367">
        <v>0</v>
      </c>
      <c r="AL396" s="257">
        <v>0</v>
      </c>
      <c r="AM396" s="62">
        <v>0</v>
      </c>
      <c r="AN396" s="202">
        <v>0</v>
      </c>
      <c r="AO396" s="62">
        <v>0</v>
      </c>
      <c r="AP396" s="62">
        <v>0</v>
      </c>
    </row>
    <row r="397" spans="1:42" ht="15.95" hidden="1" customHeight="1" outlineLevel="1" thickBot="1" x14ac:dyDescent="0.3">
      <c r="A397" s="696"/>
      <c r="B397" s="727"/>
      <c r="C397" s="609"/>
      <c r="D397" s="612"/>
      <c r="E397" s="615"/>
      <c r="F397" s="618"/>
      <c r="G397" s="18" t="s">
        <v>18</v>
      </c>
      <c r="H397" s="21"/>
      <c r="I397" s="19">
        <v>70</v>
      </c>
      <c r="J397" s="20"/>
      <c r="K397" s="21"/>
      <c r="L397" s="497">
        <v>35</v>
      </c>
      <c r="M397" s="497">
        <v>0</v>
      </c>
      <c r="N397" s="497">
        <v>0</v>
      </c>
      <c r="O397" s="497">
        <v>1</v>
      </c>
      <c r="P397" s="497">
        <v>0</v>
      </c>
      <c r="Q397" s="18">
        <v>36</v>
      </c>
      <c r="R397" s="18">
        <v>7</v>
      </c>
      <c r="S397" s="18">
        <v>0</v>
      </c>
      <c r="T397" s="18">
        <v>0</v>
      </c>
      <c r="U397" s="18">
        <v>31</v>
      </c>
      <c r="V397" s="18">
        <v>5</v>
      </c>
      <c r="W397" s="18">
        <v>0</v>
      </c>
      <c r="X397" s="18">
        <v>0</v>
      </c>
      <c r="Y397" s="18">
        <v>12</v>
      </c>
      <c r="Z397" s="18">
        <v>3</v>
      </c>
      <c r="AA397" s="18">
        <v>19</v>
      </c>
      <c r="AB397" s="18">
        <v>10</v>
      </c>
      <c r="AC397" s="18">
        <v>12</v>
      </c>
      <c r="AD397" s="18">
        <v>0</v>
      </c>
      <c r="AE397" s="394"/>
      <c r="AF397" s="389"/>
      <c r="AG397" s="18"/>
      <c r="AH397" s="21"/>
      <c r="AI397" s="413"/>
      <c r="AJ397" s="18">
        <v>0</v>
      </c>
      <c r="AK397" s="18">
        <v>0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</row>
    <row r="398" spans="1:42" ht="15.95" hidden="1" customHeight="1" outlineLevel="1" thickBot="1" x14ac:dyDescent="0.3">
      <c r="A398" s="696"/>
      <c r="B398" s="727"/>
      <c r="C398" s="607">
        <v>116</v>
      </c>
      <c r="D398" s="693" t="s">
        <v>207</v>
      </c>
      <c r="E398" s="613"/>
      <c r="F398" s="622" t="s">
        <v>235</v>
      </c>
      <c r="G398" s="83" t="s">
        <v>16</v>
      </c>
      <c r="H398" s="87"/>
      <c r="I398" s="329"/>
      <c r="J398" s="89"/>
      <c r="K398" s="88"/>
      <c r="L398" s="503">
        <v>0</v>
      </c>
      <c r="M398" s="503">
        <v>0</v>
      </c>
      <c r="N398" s="503">
        <v>0</v>
      </c>
      <c r="O398" s="503">
        <v>0</v>
      </c>
      <c r="P398" s="503">
        <v>0</v>
      </c>
      <c r="Q398" s="436">
        <v>0</v>
      </c>
      <c r="R398" s="297">
        <v>0</v>
      </c>
      <c r="S398" s="297">
        <v>0</v>
      </c>
      <c r="T398" s="298">
        <v>0</v>
      </c>
      <c r="U398" s="25">
        <v>0</v>
      </c>
      <c r="V398" s="242">
        <v>0</v>
      </c>
      <c r="W398" s="148">
        <v>0</v>
      </c>
      <c r="X398" s="13">
        <v>0</v>
      </c>
      <c r="Y398" s="156">
        <v>0</v>
      </c>
      <c r="Z398" s="13">
        <v>0</v>
      </c>
      <c r="AA398" s="148">
        <v>0</v>
      </c>
      <c r="AB398" s="13">
        <v>0</v>
      </c>
      <c r="AC398" s="148">
        <v>0</v>
      </c>
      <c r="AD398" s="13">
        <v>0</v>
      </c>
      <c r="AE398" s="404">
        <v>0</v>
      </c>
      <c r="AF398" s="405">
        <v>0</v>
      </c>
      <c r="AG398" s="155">
        <v>0</v>
      </c>
      <c r="AH398" s="176">
        <v>0</v>
      </c>
      <c r="AI398" s="427">
        <v>0</v>
      </c>
      <c r="AJ398" s="249">
        <v>0</v>
      </c>
      <c r="AK398" s="200">
        <v>0</v>
      </c>
      <c r="AL398" s="24">
        <v>0</v>
      </c>
      <c r="AM398" s="25">
        <v>0</v>
      </c>
      <c r="AN398" s="23">
        <v>0</v>
      </c>
      <c r="AO398" s="25">
        <v>0</v>
      </c>
      <c r="AP398" s="25">
        <v>0</v>
      </c>
    </row>
    <row r="399" spans="1:42" ht="15.95" hidden="1" customHeight="1" outlineLevel="1" thickBot="1" x14ac:dyDescent="0.3">
      <c r="A399" s="696"/>
      <c r="B399" s="727"/>
      <c r="C399" s="608"/>
      <c r="D399" s="611"/>
      <c r="E399" s="614"/>
      <c r="F399" s="623"/>
      <c r="G399" s="40" t="s">
        <v>17</v>
      </c>
      <c r="H399" s="90"/>
      <c r="I399" s="319">
        <v>50</v>
      </c>
      <c r="J399" s="42">
        <v>50</v>
      </c>
      <c r="K399" s="41"/>
      <c r="L399" s="496">
        <v>0</v>
      </c>
      <c r="M399" s="503">
        <v>62</v>
      </c>
      <c r="N399" s="503">
        <v>0</v>
      </c>
      <c r="O399" s="503">
        <v>24</v>
      </c>
      <c r="P399" s="503">
        <v>0</v>
      </c>
      <c r="Q399" s="436">
        <v>86</v>
      </c>
      <c r="R399" s="297">
        <v>0</v>
      </c>
      <c r="S399" s="297">
        <v>62</v>
      </c>
      <c r="T399" s="291">
        <v>4</v>
      </c>
      <c r="U399" s="62">
        <v>74</v>
      </c>
      <c r="V399" s="243">
        <v>12</v>
      </c>
      <c r="W399" s="73">
        <v>0</v>
      </c>
      <c r="X399" s="72">
        <v>0</v>
      </c>
      <c r="Y399" s="74">
        <v>50</v>
      </c>
      <c r="Z399" s="72">
        <v>15</v>
      </c>
      <c r="AA399" s="73">
        <v>68</v>
      </c>
      <c r="AB399" s="72">
        <v>8</v>
      </c>
      <c r="AC399" s="73">
        <v>44</v>
      </c>
      <c r="AD399" s="72">
        <v>0</v>
      </c>
      <c r="AE399" s="406">
        <v>41</v>
      </c>
      <c r="AF399" s="407">
        <v>24</v>
      </c>
      <c r="AG399" s="76">
        <v>5</v>
      </c>
      <c r="AH399" s="179">
        <v>175</v>
      </c>
      <c r="AI399" s="424">
        <v>131</v>
      </c>
      <c r="AJ399" s="249">
        <v>1</v>
      </c>
      <c r="AK399" s="367">
        <v>0</v>
      </c>
      <c r="AL399" s="257">
        <v>0</v>
      </c>
      <c r="AM399" s="62">
        <v>0</v>
      </c>
      <c r="AN399" s="202">
        <v>1</v>
      </c>
      <c r="AO399" s="62">
        <v>0</v>
      </c>
      <c r="AP399" s="62">
        <v>0</v>
      </c>
    </row>
    <row r="400" spans="1:42" ht="15.95" hidden="1" customHeight="1" outlineLevel="1" thickBot="1" x14ac:dyDescent="0.3">
      <c r="A400" s="696"/>
      <c r="B400" s="727"/>
      <c r="C400" s="609"/>
      <c r="D400" s="612"/>
      <c r="E400" s="615"/>
      <c r="F400" s="624"/>
      <c r="G400" s="18" t="s">
        <v>18</v>
      </c>
      <c r="H400" s="21"/>
      <c r="I400" s="19">
        <v>50</v>
      </c>
      <c r="J400" s="20"/>
      <c r="K400" s="21"/>
      <c r="L400" s="497">
        <v>0</v>
      </c>
      <c r="M400" s="497">
        <v>62</v>
      </c>
      <c r="N400" s="497">
        <v>0</v>
      </c>
      <c r="O400" s="497">
        <v>24</v>
      </c>
      <c r="P400" s="497">
        <v>0</v>
      </c>
      <c r="Q400" s="18">
        <v>86</v>
      </c>
      <c r="R400" s="18">
        <v>0</v>
      </c>
      <c r="S400" s="18">
        <v>62</v>
      </c>
      <c r="T400" s="18">
        <v>4</v>
      </c>
      <c r="U400" s="18">
        <v>74</v>
      </c>
      <c r="V400" s="18">
        <v>12</v>
      </c>
      <c r="W400" s="18">
        <v>0</v>
      </c>
      <c r="X400" s="18">
        <v>0</v>
      </c>
      <c r="Y400" s="18">
        <v>50</v>
      </c>
      <c r="Z400" s="18">
        <v>15</v>
      </c>
      <c r="AA400" s="18">
        <v>68</v>
      </c>
      <c r="AB400" s="18">
        <v>8</v>
      </c>
      <c r="AC400" s="18">
        <v>44</v>
      </c>
      <c r="AD400" s="18">
        <v>0</v>
      </c>
      <c r="AE400" s="394"/>
      <c r="AF400" s="389"/>
      <c r="AG400" s="18"/>
      <c r="AH400" s="21"/>
      <c r="AI400" s="413"/>
      <c r="AJ400" s="18">
        <v>1</v>
      </c>
      <c r="AK400" s="18">
        <v>0</v>
      </c>
      <c r="AL400" s="18">
        <v>0</v>
      </c>
      <c r="AM400" s="18">
        <v>0</v>
      </c>
      <c r="AN400" s="18">
        <v>1</v>
      </c>
      <c r="AO400" s="18">
        <v>0</v>
      </c>
      <c r="AP400" s="18">
        <v>0</v>
      </c>
    </row>
    <row r="401" spans="1:42" ht="15.95" hidden="1" customHeight="1" outlineLevel="1" thickBot="1" x14ac:dyDescent="0.3">
      <c r="A401" s="696"/>
      <c r="B401" s="727"/>
      <c r="C401" s="607">
        <v>117</v>
      </c>
      <c r="D401" s="610" t="s">
        <v>410</v>
      </c>
      <c r="E401" s="613"/>
      <c r="F401" s="616" t="s">
        <v>234</v>
      </c>
      <c r="G401" s="83" t="s">
        <v>16</v>
      </c>
      <c r="H401" s="87"/>
      <c r="I401" s="329"/>
      <c r="J401" s="89"/>
      <c r="K401" s="88"/>
      <c r="L401" s="503">
        <v>0</v>
      </c>
      <c r="M401" s="503">
        <v>0</v>
      </c>
      <c r="N401" s="503">
        <v>0</v>
      </c>
      <c r="O401" s="503">
        <v>0</v>
      </c>
      <c r="P401" s="503">
        <v>0</v>
      </c>
      <c r="Q401" s="436">
        <v>0</v>
      </c>
      <c r="R401" s="297">
        <v>0</v>
      </c>
      <c r="S401" s="297">
        <v>0</v>
      </c>
      <c r="T401" s="298">
        <v>0</v>
      </c>
      <c r="U401" s="25">
        <v>0</v>
      </c>
      <c r="V401" s="242">
        <v>0</v>
      </c>
      <c r="W401" s="148">
        <v>0</v>
      </c>
      <c r="X401" s="13">
        <v>0</v>
      </c>
      <c r="Y401" s="156">
        <v>0</v>
      </c>
      <c r="Z401" s="13">
        <v>0</v>
      </c>
      <c r="AA401" s="148">
        <v>0</v>
      </c>
      <c r="AB401" s="13">
        <v>0</v>
      </c>
      <c r="AC401" s="148">
        <v>0</v>
      </c>
      <c r="AD401" s="13">
        <v>0</v>
      </c>
      <c r="AE401" s="404">
        <v>0</v>
      </c>
      <c r="AF401" s="405">
        <v>0</v>
      </c>
      <c r="AG401" s="155">
        <v>0</v>
      </c>
      <c r="AH401" s="176">
        <v>0</v>
      </c>
      <c r="AI401" s="427">
        <v>0</v>
      </c>
      <c r="AJ401" s="249">
        <v>0</v>
      </c>
      <c r="AK401" s="200">
        <v>0</v>
      </c>
      <c r="AL401" s="24">
        <v>0</v>
      </c>
      <c r="AM401" s="25">
        <v>0</v>
      </c>
      <c r="AN401" s="23">
        <v>0</v>
      </c>
      <c r="AO401" s="25">
        <v>0</v>
      </c>
      <c r="AP401" s="25">
        <v>0</v>
      </c>
    </row>
    <row r="402" spans="1:42" ht="15.95" hidden="1" customHeight="1" outlineLevel="1" thickBot="1" x14ac:dyDescent="0.3">
      <c r="A402" s="696"/>
      <c r="B402" s="727"/>
      <c r="C402" s="608"/>
      <c r="D402" s="611"/>
      <c r="E402" s="614"/>
      <c r="F402" s="617"/>
      <c r="G402" s="40" t="s">
        <v>17</v>
      </c>
      <c r="H402" s="90"/>
      <c r="I402" s="319">
        <v>30</v>
      </c>
      <c r="J402" s="42">
        <v>30</v>
      </c>
      <c r="K402" s="41"/>
      <c r="L402" s="496">
        <v>0</v>
      </c>
      <c r="M402" s="503">
        <v>6</v>
      </c>
      <c r="N402" s="503">
        <v>0</v>
      </c>
      <c r="O402" s="503">
        <v>45</v>
      </c>
      <c r="P402" s="503">
        <v>0</v>
      </c>
      <c r="Q402" s="436">
        <v>51</v>
      </c>
      <c r="R402" s="297">
        <v>1</v>
      </c>
      <c r="S402" s="297">
        <v>6</v>
      </c>
      <c r="T402" s="291">
        <v>0</v>
      </c>
      <c r="U402" s="62">
        <v>46</v>
      </c>
      <c r="V402" s="243">
        <v>5</v>
      </c>
      <c r="W402" s="73">
        <v>0</v>
      </c>
      <c r="X402" s="72">
        <v>0</v>
      </c>
      <c r="Y402" s="74">
        <v>22</v>
      </c>
      <c r="Z402" s="72">
        <v>3</v>
      </c>
      <c r="AA402" s="73">
        <v>47</v>
      </c>
      <c r="AB402" s="72">
        <v>9</v>
      </c>
      <c r="AC402" s="73">
        <v>19</v>
      </c>
      <c r="AD402" s="72">
        <v>1</v>
      </c>
      <c r="AE402" s="406">
        <v>39</v>
      </c>
      <c r="AF402" s="407">
        <v>16</v>
      </c>
      <c r="AG402" s="76">
        <v>10</v>
      </c>
      <c r="AH402" s="177">
        <v>150</v>
      </c>
      <c r="AI402" s="424">
        <v>74</v>
      </c>
      <c r="AJ402" s="249">
        <v>5</v>
      </c>
      <c r="AK402" s="367">
        <v>0</v>
      </c>
      <c r="AL402" s="257">
        <v>4</v>
      </c>
      <c r="AM402" s="62">
        <v>0</v>
      </c>
      <c r="AN402" s="202">
        <v>0</v>
      </c>
      <c r="AO402" s="62">
        <v>0</v>
      </c>
      <c r="AP402" s="62">
        <v>1</v>
      </c>
    </row>
    <row r="403" spans="1:42" ht="15.95" hidden="1" customHeight="1" outlineLevel="1" thickBot="1" x14ac:dyDescent="0.3">
      <c r="A403" s="696"/>
      <c r="B403" s="727"/>
      <c r="C403" s="609"/>
      <c r="D403" s="612"/>
      <c r="E403" s="615"/>
      <c r="F403" s="618"/>
      <c r="G403" s="18" t="s">
        <v>18</v>
      </c>
      <c r="H403" s="21"/>
      <c r="I403" s="19">
        <v>30</v>
      </c>
      <c r="J403" s="20"/>
      <c r="K403" s="21"/>
      <c r="L403" s="497">
        <v>0</v>
      </c>
      <c r="M403" s="497">
        <v>6</v>
      </c>
      <c r="N403" s="497">
        <v>0</v>
      </c>
      <c r="O403" s="497">
        <v>45</v>
      </c>
      <c r="P403" s="497">
        <v>0</v>
      </c>
      <c r="Q403" s="18">
        <v>51</v>
      </c>
      <c r="R403" s="18">
        <v>1</v>
      </c>
      <c r="S403" s="18">
        <v>6</v>
      </c>
      <c r="T403" s="18">
        <v>0</v>
      </c>
      <c r="U403" s="18">
        <v>46</v>
      </c>
      <c r="V403" s="18">
        <v>5</v>
      </c>
      <c r="W403" s="18">
        <v>0</v>
      </c>
      <c r="X403" s="18">
        <v>0</v>
      </c>
      <c r="Y403" s="18">
        <v>22</v>
      </c>
      <c r="Z403" s="18">
        <v>3</v>
      </c>
      <c r="AA403" s="18">
        <v>47</v>
      </c>
      <c r="AB403" s="18">
        <v>9</v>
      </c>
      <c r="AC403" s="18">
        <v>19</v>
      </c>
      <c r="AD403" s="18">
        <v>1</v>
      </c>
      <c r="AE403" s="394"/>
      <c r="AF403" s="389"/>
      <c r="AG403" s="18"/>
      <c r="AH403" s="21"/>
      <c r="AI403" s="413"/>
      <c r="AJ403" s="18">
        <v>5</v>
      </c>
      <c r="AK403" s="18">
        <v>0</v>
      </c>
      <c r="AL403" s="18">
        <v>4</v>
      </c>
      <c r="AM403" s="18">
        <v>0</v>
      </c>
      <c r="AN403" s="18">
        <v>0</v>
      </c>
      <c r="AO403" s="18">
        <v>0</v>
      </c>
      <c r="AP403" s="18">
        <v>1</v>
      </c>
    </row>
    <row r="404" spans="1:42" ht="15.95" hidden="1" customHeight="1" outlineLevel="1" thickBot="1" x14ac:dyDescent="0.3">
      <c r="A404" s="696"/>
      <c r="B404" s="727"/>
      <c r="C404" s="607">
        <v>118</v>
      </c>
      <c r="D404" s="610" t="s">
        <v>52</v>
      </c>
      <c r="E404" s="613"/>
      <c r="F404" s="616" t="s">
        <v>234</v>
      </c>
      <c r="G404" s="83" t="s">
        <v>16</v>
      </c>
      <c r="H404" s="87"/>
      <c r="I404" s="329"/>
      <c r="J404" s="89"/>
      <c r="K404" s="88"/>
      <c r="L404" s="503">
        <v>0</v>
      </c>
      <c r="M404" s="503">
        <v>0</v>
      </c>
      <c r="N404" s="503">
        <v>0</v>
      </c>
      <c r="O404" s="503">
        <v>0</v>
      </c>
      <c r="P404" s="503">
        <v>0</v>
      </c>
      <c r="Q404" s="436">
        <v>0</v>
      </c>
      <c r="R404" s="297">
        <v>0</v>
      </c>
      <c r="S404" s="297">
        <v>0</v>
      </c>
      <c r="T404" s="298">
        <v>0</v>
      </c>
      <c r="U404" s="25">
        <v>0</v>
      </c>
      <c r="V404" s="242">
        <v>0</v>
      </c>
      <c r="W404" s="148">
        <v>0</v>
      </c>
      <c r="X404" s="13">
        <v>0</v>
      </c>
      <c r="Y404" s="156">
        <v>0</v>
      </c>
      <c r="Z404" s="13">
        <v>0</v>
      </c>
      <c r="AA404" s="148">
        <v>0</v>
      </c>
      <c r="AB404" s="13">
        <v>0</v>
      </c>
      <c r="AC404" s="148">
        <v>0</v>
      </c>
      <c r="AD404" s="13">
        <v>0</v>
      </c>
      <c r="AE404" s="404">
        <v>0</v>
      </c>
      <c r="AF404" s="405">
        <v>0</v>
      </c>
      <c r="AG404" s="155">
        <v>0</v>
      </c>
      <c r="AH404" s="176">
        <v>0</v>
      </c>
      <c r="AI404" s="427">
        <v>0</v>
      </c>
      <c r="AJ404" s="249">
        <v>0</v>
      </c>
      <c r="AK404" s="200">
        <v>0</v>
      </c>
      <c r="AL404" s="24">
        <v>0</v>
      </c>
      <c r="AM404" s="25">
        <v>0</v>
      </c>
      <c r="AN404" s="23">
        <v>0</v>
      </c>
      <c r="AO404" s="25">
        <v>0</v>
      </c>
      <c r="AP404" s="25">
        <v>0</v>
      </c>
    </row>
    <row r="405" spans="1:42" ht="15.95" hidden="1" customHeight="1" outlineLevel="1" thickBot="1" x14ac:dyDescent="0.3">
      <c r="A405" s="696"/>
      <c r="B405" s="727"/>
      <c r="C405" s="608"/>
      <c r="D405" s="611"/>
      <c r="E405" s="614"/>
      <c r="F405" s="617"/>
      <c r="G405" s="40" t="s">
        <v>17</v>
      </c>
      <c r="H405" s="90"/>
      <c r="I405" s="319">
        <v>20</v>
      </c>
      <c r="J405" s="42">
        <v>20</v>
      </c>
      <c r="K405" s="41"/>
      <c r="L405" s="496">
        <v>0</v>
      </c>
      <c r="M405" s="503">
        <v>0</v>
      </c>
      <c r="N405" s="503">
        <v>0</v>
      </c>
      <c r="O405" s="503">
        <v>23</v>
      </c>
      <c r="P405" s="503">
        <v>0</v>
      </c>
      <c r="Q405" s="436">
        <v>23</v>
      </c>
      <c r="R405" s="297">
        <v>11</v>
      </c>
      <c r="S405" s="297">
        <v>0</v>
      </c>
      <c r="T405" s="291">
        <v>8</v>
      </c>
      <c r="U405" s="62">
        <v>21</v>
      </c>
      <c r="V405" s="243">
        <v>2</v>
      </c>
      <c r="W405" s="73">
        <v>0</v>
      </c>
      <c r="X405" s="72">
        <v>0</v>
      </c>
      <c r="Y405" s="74">
        <v>10</v>
      </c>
      <c r="Z405" s="72">
        <v>3</v>
      </c>
      <c r="AA405" s="73">
        <v>17</v>
      </c>
      <c r="AB405" s="72">
        <v>3</v>
      </c>
      <c r="AC405" s="73">
        <v>10</v>
      </c>
      <c r="AD405" s="72">
        <v>0</v>
      </c>
      <c r="AE405" s="406">
        <v>41</v>
      </c>
      <c r="AF405" s="407">
        <v>18</v>
      </c>
      <c r="AG405" s="76">
        <v>55</v>
      </c>
      <c r="AH405" s="177">
        <v>220</v>
      </c>
      <c r="AI405" s="424">
        <v>124</v>
      </c>
      <c r="AJ405" s="249">
        <v>0</v>
      </c>
      <c r="AK405" s="367">
        <v>0</v>
      </c>
      <c r="AL405" s="257">
        <v>0</v>
      </c>
      <c r="AM405" s="62">
        <v>0</v>
      </c>
      <c r="AN405" s="202">
        <v>0</v>
      </c>
      <c r="AO405" s="62">
        <v>0</v>
      </c>
      <c r="AP405" s="62">
        <v>0</v>
      </c>
    </row>
    <row r="406" spans="1:42" ht="15.95" hidden="1" customHeight="1" outlineLevel="1" thickBot="1" x14ac:dyDescent="0.3">
      <c r="A406" s="696"/>
      <c r="B406" s="727"/>
      <c r="C406" s="609"/>
      <c r="D406" s="612"/>
      <c r="E406" s="615"/>
      <c r="F406" s="618"/>
      <c r="G406" s="18" t="s">
        <v>18</v>
      </c>
      <c r="H406" s="21"/>
      <c r="I406" s="19">
        <v>20</v>
      </c>
      <c r="J406" s="20"/>
      <c r="K406" s="21"/>
      <c r="L406" s="497">
        <v>0</v>
      </c>
      <c r="M406" s="497">
        <v>0</v>
      </c>
      <c r="N406" s="497">
        <v>0</v>
      </c>
      <c r="O406" s="497">
        <v>23</v>
      </c>
      <c r="P406" s="497">
        <v>0</v>
      </c>
      <c r="Q406" s="18">
        <v>23</v>
      </c>
      <c r="R406" s="18">
        <v>11</v>
      </c>
      <c r="S406" s="18">
        <v>0</v>
      </c>
      <c r="T406" s="18">
        <v>8</v>
      </c>
      <c r="U406" s="18">
        <v>21</v>
      </c>
      <c r="V406" s="18">
        <v>2</v>
      </c>
      <c r="W406" s="18">
        <v>0</v>
      </c>
      <c r="X406" s="18">
        <v>0</v>
      </c>
      <c r="Y406" s="18">
        <v>10</v>
      </c>
      <c r="Z406" s="18">
        <v>3</v>
      </c>
      <c r="AA406" s="18">
        <v>17</v>
      </c>
      <c r="AB406" s="18">
        <v>3</v>
      </c>
      <c r="AC406" s="18">
        <v>10</v>
      </c>
      <c r="AD406" s="18">
        <v>0</v>
      </c>
      <c r="AE406" s="394"/>
      <c r="AF406" s="389"/>
      <c r="AG406" s="18"/>
      <c r="AH406" s="21"/>
      <c r="AI406" s="413"/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</row>
    <row r="407" spans="1:42" ht="15.95" hidden="1" customHeight="1" outlineLevel="1" thickBot="1" x14ac:dyDescent="0.3">
      <c r="A407" s="696"/>
      <c r="B407" s="727"/>
      <c r="C407" s="607">
        <v>119</v>
      </c>
      <c r="D407" s="610" t="s">
        <v>411</v>
      </c>
      <c r="E407" s="613"/>
      <c r="F407" s="616" t="s">
        <v>234</v>
      </c>
      <c r="G407" s="83" t="s">
        <v>16</v>
      </c>
      <c r="H407" s="87"/>
      <c r="I407" s="329"/>
      <c r="J407" s="89"/>
      <c r="K407" s="88"/>
      <c r="L407" s="503">
        <v>0</v>
      </c>
      <c r="M407" s="503">
        <v>0</v>
      </c>
      <c r="N407" s="503">
        <v>0</v>
      </c>
      <c r="O407" s="503">
        <v>0</v>
      </c>
      <c r="P407" s="503">
        <v>0</v>
      </c>
      <c r="Q407" s="436">
        <v>0</v>
      </c>
      <c r="R407" s="297">
        <v>0</v>
      </c>
      <c r="S407" s="297">
        <v>0</v>
      </c>
      <c r="T407" s="298">
        <v>0</v>
      </c>
      <c r="U407" s="25">
        <v>0</v>
      </c>
      <c r="V407" s="242">
        <v>0</v>
      </c>
      <c r="W407" s="148">
        <v>0</v>
      </c>
      <c r="X407" s="13">
        <v>0</v>
      </c>
      <c r="Y407" s="156">
        <v>0</v>
      </c>
      <c r="Z407" s="13">
        <v>0</v>
      </c>
      <c r="AA407" s="148">
        <v>0</v>
      </c>
      <c r="AB407" s="13">
        <v>0</v>
      </c>
      <c r="AC407" s="148">
        <v>0</v>
      </c>
      <c r="AD407" s="13">
        <v>0</v>
      </c>
      <c r="AE407" s="404">
        <v>0</v>
      </c>
      <c r="AF407" s="405">
        <v>0</v>
      </c>
      <c r="AG407" s="155">
        <v>0</v>
      </c>
      <c r="AH407" s="176">
        <v>0</v>
      </c>
      <c r="AI407" s="427">
        <v>0</v>
      </c>
      <c r="AJ407" s="249">
        <v>0</v>
      </c>
      <c r="AK407" s="200">
        <v>0</v>
      </c>
      <c r="AL407" s="24">
        <v>0</v>
      </c>
      <c r="AM407" s="25">
        <v>0</v>
      </c>
      <c r="AN407" s="23">
        <v>0</v>
      </c>
      <c r="AO407" s="25">
        <v>0</v>
      </c>
      <c r="AP407" s="25">
        <v>0</v>
      </c>
    </row>
    <row r="408" spans="1:42" ht="15.95" hidden="1" customHeight="1" outlineLevel="1" thickBot="1" x14ac:dyDescent="0.3">
      <c r="A408" s="696"/>
      <c r="B408" s="727"/>
      <c r="C408" s="608"/>
      <c r="D408" s="611"/>
      <c r="E408" s="614"/>
      <c r="F408" s="617"/>
      <c r="G408" s="40" t="s">
        <v>17</v>
      </c>
      <c r="H408" s="90"/>
      <c r="I408" s="319">
        <v>5</v>
      </c>
      <c r="J408" s="42">
        <v>5</v>
      </c>
      <c r="K408" s="41"/>
      <c r="L408" s="496">
        <v>0</v>
      </c>
      <c r="M408" s="503">
        <v>0</v>
      </c>
      <c r="N408" s="503">
        <v>0</v>
      </c>
      <c r="O408" s="503">
        <v>6</v>
      </c>
      <c r="P408" s="503">
        <v>0</v>
      </c>
      <c r="Q408" s="436">
        <v>6</v>
      </c>
      <c r="R408" s="297">
        <v>0</v>
      </c>
      <c r="S408" s="297">
        <v>0</v>
      </c>
      <c r="T408" s="291">
        <v>0</v>
      </c>
      <c r="U408" s="62">
        <v>5</v>
      </c>
      <c r="V408" s="243">
        <v>1</v>
      </c>
      <c r="W408" s="73">
        <v>0</v>
      </c>
      <c r="X408" s="72">
        <v>0</v>
      </c>
      <c r="Y408" s="74">
        <v>2</v>
      </c>
      <c r="Z408" s="72">
        <v>0</v>
      </c>
      <c r="AA408" s="73">
        <v>2</v>
      </c>
      <c r="AB408" s="72">
        <v>2</v>
      </c>
      <c r="AC408" s="73">
        <v>2</v>
      </c>
      <c r="AD408" s="72">
        <v>0</v>
      </c>
      <c r="AE408" s="406">
        <v>44</v>
      </c>
      <c r="AF408" s="407">
        <v>20</v>
      </c>
      <c r="AG408" s="76">
        <v>45</v>
      </c>
      <c r="AH408" s="177">
        <v>120</v>
      </c>
      <c r="AI408" s="424">
        <v>83</v>
      </c>
      <c r="AJ408" s="249">
        <v>0</v>
      </c>
      <c r="AK408" s="367">
        <v>0</v>
      </c>
      <c r="AL408" s="257">
        <v>0</v>
      </c>
      <c r="AM408" s="62">
        <v>0</v>
      </c>
      <c r="AN408" s="202">
        <v>0</v>
      </c>
      <c r="AO408" s="62">
        <v>0</v>
      </c>
      <c r="AP408" s="62">
        <v>0</v>
      </c>
    </row>
    <row r="409" spans="1:42" ht="15.95" hidden="1" customHeight="1" outlineLevel="1" thickBot="1" x14ac:dyDescent="0.3">
      <c r="A409" s="696"/>
      <c r="B409" s="727"/>
      <c r="C409" s="609"/>
      <c r="D409" s="612"/>
      <c r="E409" s="615"/>
      <c r="F409" s="618"/>
      <c r="G409" s="18" t="s">
        <v>18</v>
      </c>
      <c r="H409" s="21"/>
      <c r="I409" s="19">
        <v>5</v>
      </c>
      <c r="J409" s="20"/>
      <c r="K409" s="21"/>
      <c r="L409" s="497">
        <v>0</v>
      </c>
      <c r="M409" s="497">
        <v>0</v>
      </c>
      <c r="N409" s="497">
        <v>0</v>
      </c>
      <c r="O409" s="497">
        <v>6</v>
      </c>
      <c r="P409" s="497">
        <v>0</v>
      </c>
      <c r="Q409" s="18">
        <v>6</v>
      </c>
      <c r="R409" s="18">
        <v>0</v>
      </c>
      <c r="S409" s="18">
        <v>0</v>
      </c>
      <c r="T409" s="18">
        <v>0</v>
      </c>
      <c r="U409" s="18">
        <v>5</v>
      </c>
      <c r="V409" s="18">
        <v>1</v>
      </c>
      <c r="W409" s="18">
        <v>0</v>
      </c>
      <c r="X409" s="18">
        <v>0</v>
      </c>
      <c r="Y409" s="18">
        <v>2</v>
      </c>
      <c r="Z409" s="18">
        <v>0</v>
      </c>
      <c r="AA409" s="18">
        <v>2</v>
      </c>
      <c r="AB409" s="18">
        <v>2</v>
      </c>
      <c r="AC409" s="18">
        <v>2</v>
      </c>
      <c r="AD409" s="18">
        <v>0</v>
      </c>
      <c r="AE409" s="394"/>
      <c r="AF409" s="389"/>
      <c r="AG409" s="18"/>
      <c r="AH409" s="21"/>
      <c r="AI409" s="413"/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</row>
    <row r="410" spans="1:42" ht="15.95" hidden="1" customHeight="1" outlineLevel="1" thickBot="1" x14ac:dyDescent="0.3">
      <c r="A410" s="696"/>
      <c r="B410" s="727"/>
      <c r="C410" s="607">
        <v>120</v>
      </c>
      <c r="D410" s="619" t="s">
        <v>126</v>
      </c>
      <c r="E410" s="613"/>
      <c r="F410" s="616" t="s">
        <v>234</v>
      </c>
      <c r="G410" s="83" t="s">
        <v>16</v>
      </c>
      <c r="H410" s="87"/>
      <c r="I410" s="329"/>
      <c r="J410" s="89"/>
      <c r="K410" s="88"/>
      <c r="L410" s="503">
        <v>0</v>
      </c>
      <c r="M410" s="503">
        <v>0</v>
      </c>
      <c r="N410" s="503">
        <v>0</v>
      </c>
      <c r="O410" s="503">
        <v>0</v>
      </c>
      <c r="P410" s="503">
        <v>0</v>
      </c>
      <c r="Q410" s="436">
        <v>0</v>
      </c>
      <c r="R410" s="297">
        <v>0</v>
      </c>
      <c r="S410" s="297">
        <v>0</v>
      </c>
      <c r="T410" s="298">
        <v>0</v>
      </c>
      <c r="U410" s="25">
        <v>0</v>
      </c>
      <c r="V410" s="242">
        <v>0</v>
      </c>
      <c r="W410" s="148">
        <v>0</v>
      </c>
      <c r="X410" s="13">
        <v>0</v>
      </c>
      <c r="Y410" s="156">
        <v>0</v>
      </c>
      <c r="Z410" s="13">
        <v>0</v>
      </c>
      <c r="AA410" s="148">
        <v>0</v>
      </c>
      <c r="AB410" s="13">
        <v>0</v>
      </c>
      <c r="AC410" s="148">
        <v>0</v>
      </c>
      <c r="AD410" s="13">
        <v>0</v>
      </c>
      <c r="AE410" s="404">
        <v>0</v>
      </c>
      <c r="AF410" s="405">
        <v>0</v>
      </c>
      <c r="AG410" s="155">
        <v>0</v>
      </c>
      <c r="AH410" s="176">
        <v>0</v>
      </c>
      <c r="AI410" s="427">
        <v>0</v>
      </c>
      <c r="AJ410" s="249">
        <v>0</v>
      </c>
      <c r="AK410" s="200">
        <v>0</v>
      </c>
      <c r="AL410" s="24">
        <v>0</v>
      </c>
      <c r="AM410" s="25">
        <v>0</v>
      </c>
      <c r="AN410" s="23">
        <v>0</v>
      </c>
      <c r="AO410" s="25">
        <v>0</v>
      </c>
      <c r="AP410" s="25">
        <v>0</v>
      </c>
    </row>
    <row r="411" spans="1:42" ht="15.95" hidden="1" customHeight="1" outlineLevel="1" thickBot="1" x14ac:dyDescent="0.3">
      <c r="A411" s="696"/>
      <c r="B411" s="727"/>
      <c r="C411" s="608"/>
      <c r="D411" s="620"/>
      <c r="E411" s="614"/>
      <c r="F411" s="617"/>
      <c r="G411" s="40" t="s">
        <v>17</v>
      </c>
      <c r="H411" s="187"/>
      <c r="I411" s="319">
        <v>20</v>
      </c>
      <c r="J411" s="42">
        <v>20</v>
      </c>
      <c r="K411" s="41"/>
      <c r="L411" s="496">
        <v>0</v>
      </c>
      <c r="M411" s="503">
        <v>12</v>
      </c>
      <c r="N411" s="503">
        <v>0</v>
      </c>
      <c r="O411" s="503">
        <v>5</v>
      </c>
      <c r="P411" s="503">
        <v>0</v>
      </c>
      <c r="Q411" s="436">
        <v>17</v>
      </c>
      <c r="R411" s="297">
        <v>1</v>
      </c>
      <c r="S411" s="297">
        <v>12</v>
      </c>
      <c r="T411" s="291">
        <v>0</v>
      </c>
      <c r="U411" s="62">
        <v>16</v>
      </c>
      <c r="V411" s="243">
        <v>1</v>
      </c>
      <c r="W411" s="73">
        <v>0</v>
      </c>
      <c r="X411" s="72">
        <v>0</v>
      </c>
      <c r="Y411" s="74">
        <v>4</v>
      </c>
      <c r="Z411" s="72">
        <v>2</v>
      </c>
      <c r="AA411" s="73">
        <v>7</v>
      </c>
      <c r="AB411" s="72">
        <v>2</v>
      </c>
      <c r="AC411" s="73">
        <v>4</v>
      </c>
      <c r="AD411" s="72">
        <v>0</v>
      </c>
      <c r="AE411" s="406">
        <v>41</v>
      </c>
      <c r="AF411" s="407">
        <v>21</v>
      </c>
      <c r="AG411" s="76">
        <v>20</v>
      </c>
      <c r="AH411" s="179">
        <v>175</v>
      </c>
      <c r="AI411" s="424">
        <v>75</v>
      </c>
      <c r="AJ411" s="249">
        <v>0</v>
      </c>
      <c r="AK411" s="367">
        <v>0</v>
      </c>
      <c r="AL411" s="257">
        <v>0</v>
      </c>
      <c r="AM411" s="62">
        <v>0</v>
      </c>
      <c r="AN411" s="202">
        <v>0</v>
      </c>
      <c r="AO411" s="62">
        <v>0</v>
      </c>
      <c r="AP411" s="62">
        <v>0</v>
      </c>
    </row>
    <row r="412" spans="1:42" ht="15.95" hidden="1" customHeight="1" outlineLevel="1" thickBot="1" x14ac:dyDescent="0.3">
      <c r="A412" s="696"/>
      <c r="B412" s="727"/>
      <c r="C412" s="609"/>
      <c r="D412" s="621"/>
      <c r="E412" s="615"/>
      <c r="F412" s="618"/>
      <c r="G412" s="18" t="s">
        <v>18</v>
      </c>
      <c r="H412" s="21"/>
      <c r="I412" s="19">
        <v>20</v>
      </c>
      <c r="J412" s="20"/>
      <c r="K412" s="21"/>
      <c r="L412" s="497">
        <v>0</v>
      </c>
      <c r="M412" s="497">
        <v>12</v>
      </c>
      <c r="N412" s="497">
        <v>0</v>
      </c>
      <c r="O412" s="497">
        <v>5</v>
      </c>
      <c r="P412" s="497">
        <v>0</v>
      </c>
      <c r="Q412" s="18">
        <v>17</v>
      </c>
      <c r="R412" s="18">
        <v>1</v>
      </c>
      <c r="S412" s="18">
        <v>12</v>
      </c>
      <c r="T412" s="18">
        <v>0</v>
      </c>
      <c r="U412" s="18">
        <v>16</v>
      </c>
      <c r="V412" s="18">
        <v>1</v>
      </c>
      <c r="W412" s="18">
        <v>0</v>
      </c>
      <c r="X412" s="18">
        <v>0</v>
      </c>
      <c r="Y412" s="18">
        <v>4</v>
      </c>
      <c r="Z412" s="18">
        <v>2</v>
      </c>
      <c r="AA412" s="18">
        <v>7</v>
      </c>
      <c r="AB412" s="18">
        <v>2</v>
      </c>
      <c r="AC412" s="18">
        <v>4</v>
      </c>
      <c r="AD412" s="18">
        <v>0</v>
      </c>
      <c r="AE412" s="394"/>
      <c r="AF412" s="389"/>
      <c r="AG412" s="18"/>
      <c r="AH412" s="21"/>
      <c r="AI412" s="413"/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</row>
    <row r="413" spans="1:42" ht="15.95" hidden="1" customHeight="1" outlineLevel="1" thickBot="1" x14ac:dyDescent="0.3">
      <c r="A413" s="696"/>
      <c r="B413" s="727"/>
      <c r="C413" s="607">
        <v>121</v>
      </c>
      <c r="D413" s="610" t="s">
        <v>54</v>
      </c>
      <c r="E413" s="613"/>
      <c r="F413" s="616" t="s">
        <v>234</v>
      </c>
      <c r="G413" s="83" t="s">
        <v>16</v>
      </c>
      <c r="H413" s="87"/>
      <c r="I413" s="325"/>
      <c r="J413" s="83"/>
      <c r="K413" s="84"/>
      <c r="L413" s="503">
        <v>0</v>
      </c>
      <c r="M413" s="503">
        <v>0</v>
      </c>
      <c r="N413" s="503">
        <v>0</v>
      </c>
      <c r="O413" s="503">
        <v>0</v>
      </c>
      <c r="P413" s="503">
        <v>0</v>
      </c>
      <c r="Q413" s="436">
        <v>0</v>
      </c>
      <c r="R413" s="297">
        <v>0</v>
      </c>
      <c r="S413" s="297">
        <v>0</v>
      </c>
      <c r="T413" s="298">
        <v>0</v>
      </c>
      <c r="U413" s="25">
        <v>0</v>
      </c>
      <c r="V413" s="242">
        <v>0</v>
      </c>
      <c r="W413" s="148">
        <v>0</v>
      </c>
      <c r="X413" s="13">
        <v>0</v>
      </c>
      <c r="Y413" s="156">
        <v>0</v>
      </c>
      <c r="Z413" s="13">
        <v>0</v>
      </c>
      <c r="AA413" s="148">
        <v>0</v>
      </c>
      <c r="AB413" s="13">
        <v>0</v>
      </c>
      <c r="AC413" s="148">
        <v>0</v>
      </c>
      <c r="AD413" s="13">
        <v>0</v>
      </c>
      <c r="AE413" s="404">
        <v>0</v>
      </c>
      <c r="AF413" s="405">
        <v>0</v>
      </c>
      <c r="AG413" s="155">
        <v>0</v>
      </c>
      <c r="AH413" s="176">
        <v>0</v>
      </c>
      <c r="AI413" s="427">
        <v>0</v>
      </c>
      <c r="AJ413" s="249">
        <v>0</v>
      </c>
      <c r="AK413" s="200">
        <v>0</v>
      </c>
      <c r="AL413" s="24">
        <v>0</v>
      </c>
      <c r="AM413" s="25">
        <v>0</v>
      </c>
      <c r="AN413" s="23">
        <v>0</v>
      </c>
      <c r="AO413" s="25">
        <v>0</v>
      </c>
      <c r="AP413" s="25">
        <v>0</v>
      </c>
    </row>
    <row r="414" spans="1:42" ht="15.95" hidden="1" customHeight="1" outlineLevel="1" thickBot="1" x14ac:dyDescent="0.3">
      <c r="A414" s="696"/>
      <c r="B414" s="727"/>
      <c r="C414" s="608"/>
      <c r="D414" s="611"/>
      <c r="E414" s="614"/>
      <c r="F414" s="617"/>
      <c r="G414" s="40" t="s">
        <v>17</v>
      </c>
      <c r="H414" s="90"/>
      <c r="I414" s="204">
        <v>5</v>
      </c>
      <c r="J414" s="40">
        <v>5</v>
      </c>
      <c r="K414" s="82"/>
      <c r="L414" s="496">
        <v>0</v>
      </c>
      <c r="M414" s="503">
        <v>0</v>
      </c>
      <c r="N414" s="503">
        <v>0</v>
      </c>
      <c r="O414" s="503">
        <v>2</v>
      </c>
      <c r="P414" s="503">
        <v>0</v>
      </c>
      <c r="Q414" s="436">
        <v>2</v>
      </c>
      <c r="R414" s="297">
        <v>1</v>
      </c>
      <c r="S414" s="297">
        <v>0</v>
      </c>
      <c r="T414" s="291">
        <v>0</v>
      </c>
      <c r="U414" s="62">
        <v>2</v>
      </c>
      <c r="V414" s="243">
        <v>0</v>
      </c>
      <c r="W414" s="73">
        <v>0</v>
      </c>
      <c r="X414" s="72">
        <v>0</v>
      </c>
      <c r="Y414" s="74">
        <v>1</v>
      </c>
      <c r="Z414" s="72">
        <v>1</v>
      </c>
      <c r="AA414" s="73">
        <v>2</v>
      </c>
      <c r="AB414" s="72">
        <v>0</v>
      </c>
      <c r="AC414" s="73">
        <v>1</v>
      </c>
      <c r="AD414" s="72">
        <v>0</v>
      </c>
      <c r="AE414" s="406">
        <v>41</v>
      </c>
      <c r="AF414" s="407">
        <v>18</v>
      </c>
      <c r="AG414" s="76">
        <v>75</v>
      </c>
      <c r="AH414" s="177">
        <v>85</v>
      </c>
      <c r="AI414" s="424">
        <v>80</v>
      </c>
      <c r="AJ414" s="249">
        <v>0</v>
      </c>
      <c r="AK414" s="367">
        <v>0</v>
      </c>
      <c r="AL414" s="257">
        <v>0</v>
      </c>
      <c r="AM414" s="62">
        <v>0</v>
      </c>
      <c r="AN414" s="202">
        <v>0</v>
      </c>
      <c r="AO414" s="62">
        <v>0</v>
      </c>
      <c r="AP414" s="62">
        <v>0</v>
      </c>
    </row>
    <row r="415" spans="1:42" ht="15.95" hidden="1" customHeight="1" outlineLevel="1" thickBot="1" x14ac:dyDescent="0.3">
      <c r="A415" s="696"/>
      <c r="B415" s="727"/>
      <c r="C415" s="609"/>
      <c r="D415" s="612"/>
      <c r="E415" s="615"/>
      <c r="F415" s="618"/>
      <c r="G415" s="18" t="s">
        <v>18</v>
      </c>
      <c r="H415" s="21"/>
      <c r="I415" s="43">
        <v>5</v>
      </c>
      <c r="J415" s="18"/>
      <c r="K415" s="21"/>
      <c r="L415" s="497">
        <v>0</v>
      </c>
      <c r="M415" s="497">
        <v>0</v>
      </c>
      <c r="N415" s="497">
        <v>0</v>
      </c>
      <c r="O415" s="497">
        <v>2</v>
      </c>
      <c r="P415" s="497">
        <v>0</v>
      </c>
      <c r="Q415" s="18">
        <v>2</v>
      </c>
      <c r="R415" s="18">
        <v>1</v>
      </c>
      <c r="S415" s="18">
        <v>0</v>
      </c>
      <c r="T415" s="18">
        <v>0</v>
      </c>
      <c r="U415" s="18">
        <v>2</v>
      </c>
      <c r="V415" s="18">
        <v>0</v>
      </c>
      <c r="W415" s="18">
        <v>0</v>
      </c>
      <c r="X415" s="18">
        <v>0</v>
      </c>
      <c r="Y415" s="18">
        <v>1</v>
      </c>
      <c r="Z415" s="18">
        <v>1</v>
      </c>
      <c r="AA415" s="18">
        <v>2</v>
      </c>
      <c r="AB415" s="18">
        <v>0</v>
      </c>
      <c r="AC415" s="18">
        <v>1</v>
      </c>
      <c r="AD415" s="18">
        <v>0</v>
      </c>
      <c r="AE415" s="394"/>
      <c r="AF415" s="389"/>
      <c r="AG415" s="18"/>
      <c r="AH415" s="21"/>
      <c r="AI415" s="413"/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</row>
    <row r="416" spans="1:42" ht="15.95" hidden="1" customHeight="1" outlineLevel="1" thickBot="1" x14ac:dyDescent="0.3">
      <c r="A416" s="696"/>
      <c r="B416" s="728"/>
      <c r="C416" s="607">
        <v>122</v>
      </c>
      <c r="D416" s="610" t="s">
        <v>171</v>
      </c>
      <c r="E416" s="613"/>
      <c r="F416" s="616" t="s">
        <v>234</v>
      </c>
      <c r="G416" s="83" t="s">
        <v>16</v>
      </c>
      <c r="H416" s="87"/>
      <c r="I416" s="329"/>
      <c r="J416" s="89"/>
      <c r="K416" s="88"/>
      <c r="L416" s="503">
        <v>0</v>
      </c>
      <c r="M416" s="503">
        <v>0</v>
      </c>
      <c r="N416" s="503">
        <v>0</v>
      </c>
      <c r="O416" s="503">
        <v>0</v>
      </c>
      <c r="P416" s="503">
        <v>0</v>
      </c>
      <c r="Q416" s="436">
        <v>0</v>
      </c>
      <c r="R416" s="297">
        <v>0</v>
      </c>
      <c r="S416" s="297">
        <v>0</v>
      </c>
      <c r="T416" s="298">
        <v>0</v>
      </c>
      <c r="U416" s="25">
        <v>0</v>
      </c>
      <c r="V416" s="242">
        <v>0</v>
      </c>
      <c r="W416" s="148">
        <v>0</v>
      </c>
      <c r="X416" s="13">
        <v>0</v>
      </c>
      <c r="Y416" s="156">
        <v>0</v>
      </c>
      <c r="Z416" s="13">
        <v>0</v>
      </c>
      <c r="AA416" s="148">
        <v>0</v>
      </c>
      <c r="AB416" s="13">
        <v>0</v>
      </c>
      <c r="AC416" s="148">
        <v>0</v>
      </c>
      <c r="AD416" s="13">
        <v>0</v>
      </c>
      <c r="AE416" s="404">
        <v>0</v>
      </c>
      <c r="AF416" s="405">
        <v>0</v>
      </c>
      <c r="AG416" s="155">
        <v>0</v>
      </c>
      <c r="AH416" s="176">
        <v>0</v>
      </c>
      <c r="AI416" s="427">
        <v>0</v>
      </c>
      <c r="AJ416" s="249">
        <v>0</v>
      </c>
      <c r="AK416" s="200">
        <v>0</v>
      </c>
      <c r="AL416" s="24">
        <v>0</v>
      </c>
      <c r="AM416" s="25">
        <v>0</v>
      </c>
      <c r="AN416" s="23">
        <v>0</v>
      </c>
      <c r="AO416" s="25">
        <v>0</v>
      </c>
      <c r="AP416" s="25">
        <v>0</v>
      </c>
    </row>
    <row r="417" spans="1:42" ht="15.95" hidden="1" customHeight="1" outlineLevel="1" thickBot="1" x14ac:dyDescent="0.3">
      <c r="A417" s="696"/>
      <c r="B417" s="728"/>
      <c r="C417" s="608"/>
      <c r="D417" s="611"/>
      <c r="E417" s="614"/>
      <c r="F417" s="617"/>
      <c r="G417" s="40" t="s">
        <v>17</v>
      </c>
      <c r="H417" s="187"/>
      <c r="I417" s="319">
        <v>15</v>
      </c>
      <c r="J417" s="42">
        <v>15</v>
      </c>
      <c r="K417" s="41"/>
      <c r="L417" s="496">
        <v>0</v>
      </c>
      <c r="M417" s="503">
        <v>10</v>
      </c>
      <c r="N417" s="503">
        <v>0</v>
      </c>
      <c r="O417" s="503">
        <v>13</v>
      </c>
      <c r="P417" s="503">
        <v>0</v>
      </c>
      <c r="Q417" s="436">
        <v>23</v>
      </c>
      <c r="R417" s="297">
        <v>11</v>
      </c>
      <c r="S417" s="297">
        <v>10</v>
      </c>
      <c r="T417" s="291">
        <v>0</v>
      </c>
      <c r="U417" s="62">
        <v>18</v>
      </c>
      <c r="V417" s="243">
        <v>5</v>
      </c>
      <c r="W417" s="73">
        <v>0</v>
      </c>
      <c r="X417" s="72">
        <v>0</v>
      </c>
      <c r="Y417" s="74">
        <v>11</v>
      </c>
      <c r="Z417" s="72">
        <v>7</v>
      </c>
      <c r="AA417" s="73">
        <v>9</v>
      </c>
      <c r="AB417" s="72">
        <v>3</v>
      </c>
      <c r="AC417" s="73">
        <v>11</v>
      </c>
      <c r="AD417" s="72">
        <v>0</v>
      </c>
      <c r="AE417" s="406">
        <v>43</v>
      </c>
      <c r="AF417" s="407">
        <v>19</v>
      </c>
      <c r="AG417" s="76">
        <v>35</v>
      </c>
      <c r="AH417" s="177">
        <v>175</v>
      </c>
      <c r="AI417" s="424">
        <v>95</v>
      </c>
      <c r="AJ417" s="249">
        <v>1</v>
      </c>
      <c r="AK417" s="367">
        <v>0</v>
      </c>
      <c r="AL417" s="257">
        <v>0</v>
      </c>
      <c r="AM417" s="62">
        <v>0</v>
      </c>
      <c r="AN417" s="202">
        <v>0</v>
      </c>
      <c r="AO417" s="62">
        <v>0</v>
      </c>
      <c r="AP417" s="62">
        <v>1</v>
      </c>
    </row>
    <row r="418" spans="1:42" ht="15.95" hidden="1" customHeight="1" outlineLevel="1" thickBot="1" x14ac:dyDescent="0.3">
      <c r="A418" s="696"/>
      <c r="B418" s="728"/>
      <c r="C418" s="609"/>
      <c r="D418" s="612"/>
      <c r="E418" s="615"/>
      <c r="F418" s="618"/>
      <c r="G418" s="18" t="s">
        <v>18</v>
      </c>
      <c r="H418" s="21"/>
      <c r="I418" s="19">
        <v>15</v>
      </c>
      <c r="J418" s="20"/>
      <c r="K418" s="44"/>
      <c r="L418" s="497">
        <v>0</v>
      </c>
      <c r="M418" s="497">
        <v>10</v>
      </c>
      <c r="N418" s="497">
        <v>0</v>
      </c>
      <c r="O418" s="497">
        <v>13</v>
      </c>
      <c r="P418" s="497">
        <v>0</v>
      </c>
      <c r="Q418" s="18">
        <v>23</v>
      </c>
      <c r="R418" s="18">
        <v>11</v>
      </c>
      <c r="S418" s="18">
        <v>10</v>
      </c>
      <c r="T418" s="18">
        <v>0</v>
      </c>
      <c r="U418" s="18">
        <v>18</v>
      </c>
      <c r="V418" s="18">
        <v>5</v>
      </c>
      <c r="W418" s="18">
        <v>0</v>
      </c>
      <c r="X418" s="18">
        <v>0</v>
      </c>
      <c r="Y418" s="18">
        <v>11</v>
      </c>
      <c r="Z418" s="18">
        <v>7</v>
      </c>
      <c r="AA418" s="18">
        <v>9</v>
      </c>
      <c r="AB418" s="18">
        <v>3</v>
      </c>
      <c r="AC418" s="18">
        <v>11</v>
      </c>
      <c r="AD418" s="18">
        <v>0</v>
      </c>
      <c r="AE418" s="394"/>
      <c r="AF418" s="389"/>
      <c r="AG418" s="18"/>
      <c r="AH418" s="21"/>
      <c r="AI418" s="413"/>
      <c r="AJ418" s="18">
        <v>1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1</v>
      </c>
    </row>
    <row r="419" spans="1:42" ht="15.95" hidden="1" customHeight="1" outlineLevel="1" thickBot="1" x14ac:dyDescent="0.3">
      <c r="A419" s="696"/>
      <c r="B419" s="728"/>
      <c r="C419" s="607">
        <v>123</v>
      </c>
      <c r="D419" s="610" t="s">
        <v>339</v>
      </c>
      <c r="E419" s="613"/>
      <c r="F419" s="622" t="s">
        <v>235</v>
      </c>
      <c r="G419" s="83" t="s">
        <v>16</v>
      </c>
      <c r="H419" s="87"/>
      <c r="I419" s="329"/>
      <c r="J419" s="89"/>
      <c r="K419" s="88"/>
      <c r="L419" s="503">
        <v>0</v>
      </c>
      <c r="M419" s="503">
        <v>0</v>
      </c>
      <c r="N419" s="503">
        <v>0</v>
      </c>
      <c r="O419" s="503">
        <v>0</v>
      </c>
      <c r="P419" s="503">
        <v>0</v>
      </c>
      <c r="Q419" s="436">
        <v>0</v>
      </c>
      <c r="R419" s="297">
        <v>0</v>
      </c>
      <c r="S419" s="297">
        <v>0</v>
      </c>
      <c r="T419" s="298">
        <v>0</v>
      </c>
      <c r="U419" s="25">
        <v>0</v>
      </c>
      <c r="V419" s="242">
        <v>0</v>
      </c>
      <c r="W419" s="148">
        <v>0</v>
      </c>
      <c r="X419" s="13">
        <v>0</v>
      </c>
      <c r="Y419" s="156">
        <v>0</v>
      </c>
      <c r="Z419" s="13">
        <v>0</v>
      </c>
      <c r="AA419" s="148">
        <v>0</v>
      </c>
      <c r="AB419" s="13">
        <v>0</v>
      </c>
      <c r="AC419" s="148">
        <v>0</v>
      </c>
      <c r="AD419" s="13">
        <v>0</v>
      </c>
      <c r="AE419" s="404">
        <v>0</v>
      </c>
      <c r="AF419" s="405">
        <v>0</v>
      </c>
      <c r="AG419" s="155">
        <v>0</v>
      </c>
      <c r="AH419" s="176">
        <v>0</v>
      </c>
      <c r="AI419" s="427">
        <v>0</v>
      </c>
      <c r="AJ419" s="249">
        <v>0</v>
      </c>
      <c r="AK419" s="200">
        <v>0</v>
      </c>
      <c r="AL419" s="24">
        <v>0</v>
      </c>
      <c r="AM419" s="25">
        <v>0</v>
      </c>
      <c r="AN419" s="23">
        <v>0</v>
      </c>
      <c r="AO419" s="25">
        <v>0</v>
      </c>
      <c r="AP419" s="25">
        <v>0</v>
      </c>
    </row>
    <row r="420" spans="1:42" ht="15.95" hidden="1" customHeight="1" outlineLevel="1" thickBot="1" x14ac:dyDescent="0.3">
      <c r="A420" s="696"/>
      <c r="B420" s="728"/>
      <c r="C420" s="608"/>
      <c r="D420" s="611"/>
      <c r="E420" s="614"/>
      <c r="F420" s="623"/>
      <c r="G420" s="40" t="s">
        <v>17</v>
      </c>
      <c r="H420" s="187"/>
      <c r="I420" s="319">
        <v>15</v>
      </c>
      <c r="J420" s="42">
        <v>15</v>
      </c>
      <c r="K420" s="41"/>
      <c r="L420" s="496">
        <v>0</v>
      </c>
      <c r="M420" s="503">
        <v>26</v>
      </c>
      <c r="N420" s="503">
        <v>0</v>
      </c>
      <c r="O420" s="503">
        <v>54</v>
      </c>
      <c r="P420" s="503">
        <v>0</v>
      </c>
      <c r="Q420" s="436">
        <v>80</v>
      </c>
      <c r="R420" s="297">
        <v>0</v>
      </c>
      <c r="S420" s="297">
        <v>26</v>
      </c>
      <c r="T420" s="291">
        <v>23</v>
      </c>
      <c r="U420" s="62">
        <v>62</v>
      </c>
      <c r="V420" s="243">
        <v>18</v>
      </c>
      <c r="W420" s="73">
        <v>0</v>
      </c>
      <c r="X420" s="72">
        <v>0</v>
      </c>
      <c r="Y420" s="74">
        <v>45</v>
      </c>
      <c r="Z420" s="72">
        <v>33</v>
      </c>
      <c r="AA420" s="73">
        <v>33</v>
      </c>
      <c r="AB420" s="72">
        <v>9</v>
      </c>
      <c r="AC420" s="73">
        <v>36</v>
      </c>
      <c r="AD420" s="72">
        <v>2</v>
      </c>
      <c r="AE420" s="406">
        <v>33</v>
      </c>
      <c r="AF420" s="407">
        <v>10</v>
      </c>
      <c r="AG420" s="76">
        <v>10</v>
      </c>
      <c r="AH420" s="177">
        <v>300</v>
      </c>
      <c r="AI420" s="424">
        <v>125</v>
      </c>
      <c r="AJ420" s="249">
        <v>0</v>
      </c>
      <c r="AK420" s="367">
        <v>0</v>
      </c>
      <c r="AL420" s="257">
        <v>0</v>
      </c>
      <c r="AM420" s="62">
        <v>0</v>
      </c>
      <c r="AN420" s="202">
        <v>0</v>
      </c>
      <c r="AO420" s="62">
        <v>0</v>
      </c>
      <c r="AP420" s="62">
        <v>0</v>
      </c>
    </row>
    <row r="421" spans="1:42" ht="15.95" hidden="1" customHeight="1" outlineLevel="1" thickBot="1" x14ac:dyDescent="0.3">
      <c r="A421" s="696"/>
      <c r="B421" s="728"/>
      <c r="C421" s="609"/>
      <c r="D421" s="612"/>
      <c r="E421" s="615"/>
      <c r="F421" s="624"/>
      <c r="G421" s="18" t="s">
        <v>18</v>
      </c>
      <c r="H421" s="21"/>
      <c r="I421" s="19">
        <v>15</v>
      </c>
      <c r="J421" s="20"/>
      <c r="K421" s="44"/>
      <c r="L421" s="497">
        <v>0</v>
      </c>
      <c r="M421" s="497">
        <v>26</v>
      </c>
      <c r="N421" s="497">
        <v>0</v>
      </c>
      <c r="O421" s="497">
        <v>54</v>
      </c>
      <c r="P421" s="497">
        <v>0</v>
      </c>
      <c r="Q421" s="18">
        <v>80</v>
      </c>
      <c r="R421" s="18">
        <v>0</v>
      </c>
      <c r="S421" s="18">
        <v>26</v>
      </c>
      <c r="T421" s="18">
        <v>23</v>
      </c>
      <c r="U421" s="18">
        <v>62</v>
      </c>
      <c r="V421" s="18">
        <v>18</v>
      </c>
      <c r="W421" s="18">
        <v>0</v>
      </c>
      <c r="X421" s="18">
        <v>0</v>
      </c>
      <c r="Y421" s="18">
        <v>45</v>
      </c>
      <c r="Z421" s="18">
        <v>33</v>
      </c>
      <c r="AA421" s="18">
        <v>33</v>
      </c>
      <c r="AB421" s="18">
        <v>9</v>
      </c>
      <c r="AC421" s="18">
        <v>36</v>
      </c>
      <c r="AD421" s="18">
        <v>2</v>
      </c>
      <c r="AE421" s="394"/>
      <c r="AF421" s="389"/>
      <c r="AG421" s="18"/>
      <c r="AH421" s="21"/>
      <c r="AI421" s="413"/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</row>
    <row r="422" spans="1:42" ht="15.95" hidden="1" customHeight="1" outlineLevel="1" thickBot="1" x14ac:dyDescent="0.3">
      <c r="A422" s="696"/>
      <c r="B422" s="728"/>
      <c r="C422" s="607">
        <v>124</v>
      </c>
      <c r="D422" s="610" t="s">
        <v>340</v>
      </c>
      <c r="E422" s="613"/>
      <c r="F422" s="616" t="s">
        <v>190</v>
      </c>
      <c r="G422" s="83" t="s">
        <v>16</v>
      </c>
      <c r="H422" s="87"/>
      <c r="I422" s="329"/>
      <c r="J422" s="89"/>
      <c r="K422" s="88"/>
      <c r="L422" s="503">
        <v>0</v>
      </c>
      <c r="M422" s="496">
        <v>0</v>
      </c>
      <c r="N422" s="496">
        <v>0</v>
      </c>
      <c r="O422" s="503">
        <v>0</v>
      </c>
      <c r="P422" s="503">
        <v>0</v>
      </c>
      <c r="Q422" s="436">
        <v>0</v>
      </c>
      <c r="R422" s="297">
        <v>0</v>
      </c>
      <c r="S422" s="297">
        <v>0</v>
      </c>
      <c r="T422" s="298">
        <v>0</v>
      </c>
      <c r="U422" s="25">
        <v>0</v>
      </c>
      <c r="V422" s="242">
        <v>0</v>
      </c>
      <c r="W422" s="148">
        <v>0</v>
      </c>
      <c r="X422" s="13">
        <v>0</v>
      </c>
      <c r="Y422" s="156">
        <v>0</v>
      </c>
      <c r="Z422" s="13">
        <v>0</v>
      </c>
      <c r="AA422" s="148">
        <v>0</v>
      </c>
      <c r="AB422" s="13">
        <v>0</v>
      </c>
      <c r="AC422" s="148">
        <v>0</v>
      </c>
      <c r="AD422" s="13">
        <v>0</v>
      </c>
      <c r="AE422" s="404">
        <v>0</v>
      </c>
      <c r="AF422" s="405">
        <v>0</v>
      </c>
      <c r="AG422" s="155">
        <v>0</v>
      </c>
      <c r="AH422" s="176">
        <v>0</v>
      </c>
      <c r="AI422" s="427">
        <v>0</v>
      </c>
      <c r="AJ422" s="249">
        <v>0</v>
      </c>
      <c r="AK422" s="200">
        <v>0</v>
      </c>
      <c r="AL422" s="24">
        <v>0</v>
      </c>
      <c r="AM422" s="25">
        <v>0</v>
      </c>
      <c r="AN422" s="23">
        <v>0</v>
      </c>
      <c r="AO422" s="25">
        <v>0</v>
      </c>
      <c r="AP422" s="25">
        <v>0</v>
      </c>
    </row>
    <row r="423" spans="1:42" ht="15.95" hidden="1" customHeight="1" outlineLevel="1" thickBot="1" x14ac:dyDescent="0.3">
      <c r="A423" s="696"/>
      <c r="B423" s="728"/>
      <c r="C423" s="608"/>
      <c r="D423" s="611"/>
      <c r="E423" s="614"/>
      <c r="F423" s="617"/>
      <c r="G423" s="40" t="s">
        <v>17</v>
      </c>
      <c r="H423" s="187"/>
      <c r="I423" s="319">
        <v>15</v>
      </c>
      <c r="J423" s="42">
        <v>15</v>
      </c>
      <c r="K423" s="41"/>
      <c r="L423" s="496">
        <v>0</v>
      </c>
      <c r="M423" s="496">
        <v>0</v>
      </c>
      <c r="N423" s="496">
        <v>0</v>
      </c>
      <c r="O423" s="503">
        <v>26</v>
      </c>
      <c r="P423" s="503">
        <v>0</v>
      </c>
      <c r="Q423" s="436">
        <v>26</v>
      </c>
      <c r="R423" s="297">
        <v>0</v>
      </c>
      <c r="S423" s="297">
        <v>0</v>
      </c>
      <c r="T423" s="291">
        <v>0</v>
      </c>
      <c r="U423" s="62">
        <v>21</v>
      </c>
      <c r="V423" s="243">
        <v>5</v>
      </c>
      <c r="W423" s="73">
        <v>0</v>
      </c>
      <c r="X423" s="72">
        <v>0</v>
      </c>
      <c r="Y423" s="74">
        <v>26</v>
      </c>
      <c r="Z423" s="72">
        <v>21</v>
      </c>
      <c r="AA423" s="73">
        <v>24</v>
      </c>
      <c r="AB423" s="72">
        <v>8</v>
      </c>
      <c r="AC423" s="73">
        <v>20</v>
      </c>
      <c r="AD423" s="72">
        <v>6</v>
      </c>
      <c r="AE423" s="406">
        <v>44</v>
      </c>
      <c r="AF423" s="407">
        <v>24</v>
      </c>
      <c r="AG423" s="76">
        <v>30</v>
      </c>
      <c r="AH423" s="177">
        <v>250</v>
      </c>
      <c r="AI423" s="424">
        <v>102</v>
      </c>
      <c r="AJ423" s="249">
        <v>1</v>
      </c>
      <c r="AK423" s="367">
        <v>0</v>
      </c>
      <c r="AL423" s="257">
        <v>0</v>
      </c>
      <c r="AM423" s="62">
        <v>0</v>
      </c>
      <c r="AN423" s="202">
        <v>0</v>
      </c>
      <c r="AO423" s="62">
        <v>0</v>
      </c>
      <c r="AP423" s="62">
        <v>1</v>
      </c>
    </row>
    <row r="424" spans="1:42" ht="15.95" hidden="1" customHeight="1" outlineLevel="1" thickBot="1" x14ac:dyDescent="0.3">
      <c r="A424" s="696"/>
      <c r="B424" s="728"/>
      <c r="C424" s="609"/>
      <c r="D424" s="612"/>
      <c r="E424" s="615"/>
      <c r="F424" s="618"/>
      <c r="G424" s="18" t="s">
        <v>18</v>
      </c>
      <c r="H424" s="21"/>
      <c r="I424" s="19">
        <v>15</v>
      </c>
      <c r="J424" s="20"/>
      <c r="K424" s="44"/>
      <c r="L424" s="497">
        <v>0</v>
      </c>
      <c r="M424" s="497">
        <v>0</v>
      </c>
      <c r="N424" s="497">
        <v>0</v>
      </c>
      <c r="O424" s="497">
        <v>26</v>
      </c>
      <c r="P424" s="497">
        <v>0</v>
      </c>
      <c r="Q424" s="18">
        <v>26</v>
      </c>
      <c r="R424" s="18">
        <v>0</v>
      </c>
      <c r="S424" s="18">
        <v>0</v>
      </c>
      <c r="T424" s="18">
        <v>0</v>
      </c>
      <c r="U424" s="18">
        <v>21</v>
      </c>
      <c r="V424" s="18">
        <v>5</v>
      </c>
      <c r="W424" s="18">
        <v>0</v>
      </c>
      <c r="X424" s="18">
        <v>0</v>
      </c>
      <c r="Y424" s="18">
        <v>26</v>
      </c>
      <c r="Z424" s="18">
        <v>21</v>
      </c>
      <c r="AA424" s="18">
        <v>24</v>
      </c>
      <c r="AB424" s="18">
        <v>8</v>
      </c>
      <c r="AC424" s="18">
        <v>20</v>
      </c>
      <c r="AD424" s="18">
        <v>6</v>
      </c>
      <c r="AE424" s="394"/>
      <c r="AF424" s="389"/>
      <c r="AG424" s="18"/>
      <c r="AH424" s="21"/>
      <c r="AI424" s="413"/>
      <c r="AJ424" s="18">
        <v>1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1</v>
      </c>
    </row>
    <row r="425" spans="1:42" ht="15.95" hidden="1" customHeight="1" outlineLevel="1" thickBot="1" x14ac:dyDescent="0.3">
      <c r="A425" s="696"/>
      <c r="B425" s="728"/>
      <c r="C425" s="607">
        <v>125</v>
      </c>
      <c r="D425" s="610" t="s">
        <v>199</v>
      </c>
      <c r="E425" s="613"/>
      <c r="F425" s="616" t="s">
        <v>233</v>
      </c>
      <c r="G425" s="83" t="s">
        <v>16</v>
      </c>
      <c r="H425" s="87"/>
      <c r="I425" s="329"/>
      <c r="J425" s="89"/>
      <c r="K425" s="88"/>
      <c r="L425" s="503">
        <v>0</v>
      </c>
      <c r="M425" s="503">
        <v>0</v>
      </c>
      <c r="N425" s="503">
        <v>0</v>
      </c>
      <c r="O425" s="503">
        <v>0</v>
      </c>
      <c r="P425" s="503">
        <v>0</v>
      </c>
      <c r="Q425" s="436">
        <v>0</v>
      </c>
      <c r="R425" s="297">
        <v>0</v>
      </c>
      <c r="S425" s="297">
        <v>0</v>
      </c>
      <c r="T425" s="298">
        <v>0</v>
      </c>
      <c r="U425" s="25">
        <v>0</v>
      </c>
      <c r="V425" s="242">
        <v>0</v>
      </c>
      <c r="W425" s="148">
        <v>0</v>
      </c>
      <c r="X425" s="13">
        <v>0</v>
      </c>
      <c r="Y425" s="156">
        <v>0</v>
      </c>
      <c r="Z425" s="13">
        <v>0</v>
      </c>
      <c r="AA425" s="148">
        <v>0</v>
      </c>
      <c r="AB425" s="13">
        <v>0</v>
      </c>
      <c r="AC425" s="148">
        <v>0</v>
      </c>
      <c r="AD425" s="13">
        <v>0</v>
      </c>
      <c r="AE425" s="404">
        <v>0</v>
      </c>
      <c r="AF425" s="405">
        <v>0</v>
      </c>
      <c r="AG425" s="155">
        <v>0</v>
      </c>
      <c r="AH425" s="176">
        <v>0</v>
      </c>
      <c r="AI425" s="427">
        <v>0</v>
      </c>
      <c r="AJ425" s="249">
        <v>0</v>
      </c>
      <c r="AK425" s="200">
        <v>0</v>
      </c>
      <c r="AL425" s="24">
        <v>0</v>
      </c>
      <c r="AM425" s="25">
        <v>0</v>
      </c>
      <c r="AN425" s="23">
        <v>0</v>
      </c>
      <c r="AO425" s="25">
        <v>0</v>
      </c>
      <c r="AP425" s="25">
        <v>0</v>
      </c>
    </row>
    <row r="426" spans="1:42" ht="15.95" hidden="1" customHeight="1" outlineLevel="1" thickBot="1" x14ac:dyDescent="0.3">
      <c r="A426" s="696"/>
      <c r="B426" s="728"/>
      <c r="C426" s="608"/>
      <c r="D426" s="611"/>
      <c r="E426" s="614"/>
      <c r="F426" s="617"/>
      <c r="G426" s="40" t="s">
        <v>17</v>
      </c>
      <c r="H426" s="187"/>
      <c r="I426" s="319">
        <v>30</v>
      </c>
      <c r="J426" s="42">
        <v>30</v>
      </c>
      <c r="K426" s="41"/>
      <c r="L426" s="496">
        <v>21</v>
      </c>
      <c r="M426" s="503">
        <v>4</v>
      </c>
      <c r="N426" s="503">
        <v>0</v>
      </c>
      <c r="O426" s="503">
        <v>32</v>
      </c>
      <c r="P426" s="503">
        <v>0</v>
      </c>
      <c r="Q426" s="436">
        <v>57</v>
      </c>
      <c r="R426" s="297">
        <v>9</v>
      </c>
      <c r="S426" s="297">
        <v>4</v>
      </c>
      <c r="T426" s="291">
        <v>2</v>
      </c>
      <c r="U426" s="62">
        <v>44</v>
      </c>
      <c r="V426" s="243">
        <v>13</v>
      </c>
      <c r="W426" s="73">
        <v>0</v>
      </c>
      <c r="X426" s="72">
        <v>0</v>
      </c>
      <c r="Y426" s="74">
        <v>20</v>
      </c>
      <c r="Z426" s="72">
        <v>12</v>
      </c>
      <c r="AA426" s="73">
        <v>48</v>
      </c>
      <c r="AB426" s="72">
        <v>5</v>
      </c>
      <c r="AC426" s="73">
        <v>18</v>
      </c>
      <c r="AD426" s="72">
        <v>0</v>
      </c>
      <c r="AE426" s="406">
        <v>41</v>
      </c>
      <c r="AF426" s="407">
        <v>17</v>
      </c>
      <c r="AG426" s="76">
        <v>5</v>
      </c>
      <c r="AH426" s="177">
        <v>225</v>
      </c>
      <c r="AI426" s="424">
        <v>85</v>
      </c>
      <c r="AJ426" s="249">
        <v>1</v>
      </c>
      <c r="AK426" s="367">
        <v>0</v>
      </c>
      <c r="AL426" s="257">
        <v>0</v>
      </c>
      <c r="AM426" s="62">
        <v>0</v>
      </c>
      <c r="AN426" s="202">
        <v>0</v>
      </c>
      <c r="AO426" s="62">
        <v>0</v>
      </c>
      <c r="AP426" s="62">
        <v>1</v>
      </c>
    </row>
    <row r="427" spans="1:42" ht="15.95" hidden="1" customHeight="1" outlineLevel="1" thickBot="1" x14ac:dyDescent="0.3">
      <c r="A427" s="696"/>
      <c r="B427" s="728"/>
      <c r="C427" s="609"/>
      <c r="D427" s="612"/>
      <c r="E427" s="615"/>
      <c r="F427" s="618"/>
      <c r="G427" s="18" t="s">
        <v>18</v>
      </c>
      <c r="H427" s="21"/>
      <c r="I427" s="19">
        <v>30</v>
      </c>
      <c r="J427" s="20"/>
      <c r="K427" s="44"/>
      <c r="L427" s="497">
        <v>21</v>
      </c>
      <c r="M427" s="497">
        <v>4</v>
      </c>
      <c r="N427" s="497">
        <v>0</v>
      </c>
      <c r="O427" s="497">
        <v>32</v>
      </c>
      <c r="P427" s="497">
        <v>0</v>
      </c>
      <c r="Q427" s="18">
        <v>57</v>
      </c>
      <c r="R427" s="18">
        <v>9</v>
      </c>
      <c r="S427" s="18">
        <v>4</v>
      </c>
      <c r="T427" s="18">
        <v>2</v>
      </c>
      <c r="U427" s="18">
        <v>44</v>
      </c>
      <c r="V427" s="18">
        <v>13</v>
      </c>
      <c r="W427" s="18">
        <v>0</v>
      </c>
      <c r="X427" s="18">
        <v>0</v>
      </c>
      <c r="Y427" s="18">
        <v>20</v>
      </c>
      <c r="Z427" s="18">
        <v>12</v>
      </c>
      <c r="AA427" s="18">
        <v>48</v>
      </c>
      <c r="AB427" s="18">
        <v>5</v>
      </c>
      <c r="AC427" s="18">
        <v>18</v>
      </c>
      <c r="AD427" s="18">
        <v>0</v>
      </c>
      <c r="AE427" s="394"/>
      <c r="AF427" s="389"/>
      <c r="AG427" s="18"/>
      <c r="AH427" s="21"/>
      <c r="AI427" s="413"/>
      <c r="AJ427" s="18">
        <v>1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1</v>
      </c>
    </row>
    <row r="428" spans="1:42" ht="15.95" customHeight="1" collapsed="1" thickBot="1" x14ac:dyDescent="0.3">
      <c r="A428" s="696"/>
      <c r="B428" s="728"/>
      <c r="C428" s="652" t="s">
        <v>143</v>
      </c>
      <c r="D428" s="675"/>
      <c r="E428" s="634" t="s">
        <v>320</v>
      </c>
      <c r="F428" s="640"/>
      <c r="G428" s="59" t="s">
        <v>16</v>
      </c>
      <c r="H428" s="99"/>
      <c r="I428" s="324">
        <v>57</v>
      </c>
      <c r="J428" s="39"/>
      <c r="K428" s="139"/>
      <c r="L428" s="497">
        <v>0</v>
      </c>
      <c r="M428" s="497">
        <v>4</v>
      </c>
      <c r="N428" s="497">
        <v>0</v>
      </c>
      <c r="O428" s="497">
        <v>59</v>
      </c>
      <c r="P428" s="495">
        <v>0</v>
      </c>
      <c r="Q428" s="436">
        <v>63</v>
      </c>
      <c r="R428" s="299">
        <v>50</v>
      </c>
      <c r="S428" s="296">
        <v>4</v>
      </c>
      <c r="T428" s="296">
        <v>0</v>
      </c>
      <c r="U428" s="59">
        <v>51</v>
      </c>
      <c r="V428" s="99">
        <v>12</v>
      </c>
      <c r="W428" s="232">
        <v>0</v>
      </c>
      <c r="X428" s="232">
        <v>0</v>
      </c>
      <c r="Y428" s="43">
        <v>35</v>
      </c>
      <c r="Z428" s="232">
        <v>19</v>
      </c>
      <c r="AA428" s="232">
        <v>24</v>
      </c>
      <c r="AB428" s="232">
        <v>12</v>
      </c>
      <c r="AC428" s="232">
        <v>29</v>
      </c>
      <c r="AD428" s="232">
        <v>0</v>
      </c>
      <c r="AE428" s="403">
        <v>43</v>
      </c>
      <c r="AF428" s="403">
        <v>15</v>
      </c>
      <c r="AG428" s="239"/>
      <c r="AH428" s="413"/>
      <c r="AI428" s="413">
        <v>8</v>
      </c>
      <c r="AJ428" s="18">
        <v>0</v>
      </c>
      <c r="AK428" s="368">
        <v>0</v>
      </c>
      <c r="AL428" s="99">
        <v>0</v>
      </c>
      <c r="AM428" s="59">
        <v>0</v>
      </c>
      <c r="AN428" s="232">
        <v>0</v>
      </c>
      <c r="AO428" s="59">
        <v>0</v>
      </c>
      <c r="AP428" s="59">
        <v>0</v>
      </c>
    </row>
    <row r="429" spans="1:42" ht="18.75" customHeight="1" thickBot="1" x14ac:dyDescent="0.3">
      <c r="A429" s="696"/>
      <c r="B429" s="728"/>
      <c r="C429" s="654"/>
      <c r="D429" s="655"/>
      <c r="E429" s="635"/>
      <c r="F429" s="641"/>
      <c r="G429" s="59" t="s">
        <v>17</v>
      </c>
      <c r="H429" s="99"/>
      <c r="I429" s="324">
        <v>620</v>
      </c>
      <c r="J429" s="39"/>
      <c r="K429" s="139"/>
      <c r="L429" s="497">
        <v>88</v>
      </c>
      <c r="M429" s="497">
        <v>238</v>
      </c>
      <c r="N429" s="497">
        <v>0</v>
      </c>
      <c r="O429" s="497">
        <v>507</v>
      </c>
      <c r="P429" s="495">
        <v>0</v>
      </c>
      <c r="Q429" s="436">
        <v>833</v>
      </c>
      <c r="R429" s="299">
        <v>112</v>
      </c>
      <c r="S429" s="296">
        <v>238</v>
      </c>
      <c r="T429" s="296">
        <v>37</v>
      </c>
      <c r="U429" s="157">
        <v>700</v>
      </c>
      <c r="V429" s="157">
        <v>133</v>
      </c>
      <c r="W429" s="232">
        <v>1</v>
      </c>
      <c r="X429" s="232">
        <v>0</v>
      </c>
      <c r="Y429" s="43">
        <v>360</v>
      </c>
      <c r="Z429" s="232">
        <v>173</v>
      </c>
      <c r="AA429" s="232">
        <v>465</v>
      </c>
      <c r="AB429" s="232">
        <v>150</v>
      </c>
      <c r="AC429" s="232">
        <v>304</v>
      </c>
      <c r="AD429" s="232">
        <v>10</v>
      </c>
      <c r="AE429" s="403">
        <v>38.271308523409367</v>
      </c>
      <c r="AF429" s="403">
        <v>16.575030012004802</v>
      </c>
      <c r="AG429" s="239"/>
      <c r="AH429" s="413"/>
      <c r="AI429" s="413">
        <v>92.166866746698673</v>
      </c>
      <c r="AJ429" s="18">
        <v>39</v>
      </c>
      <c r="AK429" s="368">
        <v>0</v>
      </c>
      <c r="AL429" s="99">
        <v>8</v>
      </c>
      <c r="AM429" s="59">
        <v>3</v>
      </c>
      <c r="AN429" s="232">
        <v>7</v>
      </c>
      <c r="AO429" s="59">
        <v>4</v>
      </c>
      <c r="AP429" s="59">
        <v>17</v>
      </c>
    </row>
    <row r="430" spans="1:42" ht="16.5" customHeight="1" thickBot="1" x14ac:dyDescent="0.3">
      <c r="A430" s="697"/>
      <c r="B430" s="729"/>
      <c r="C430" s="656"/>
      <c r="D430" s="657"/>
      <c r="E430" s="636"/>
      <c r="F430" s="642"/>
      <c r="G430" s="163" t="s">
        <v>18</v>
      </c>
      <c r="H430" s="164"/>
      <c r="I430" s="166">
        <v>677</v>
      </c>
      <c r="J430" s="165"/>
      <c r="K430" s="167"/>
      <c r="L430" s="163">
        <v>88</v>
      </c>
      <c r="M430" s="163">
        <v>242</v>
      </c>
      <c r="N430" s="163">
        <v>0</v>
      </c>
      <c r="O430" s="163">
        <v>566</v>
      </c>
      <c r="P430" s="163">
        <v>0</v>
      </c>
      <c r="Q430" s="163">
        <v>896</v>
      </c>
      <c r="R430" s="213">
        <v>162</v>
      </c>
      <c r="S430" s="213">
        <v>242</v>
      </c>
      <c r="T430" s="213">
        <v>37</v>
      </c>
      <c r="U430" s="213">
        <v>751</v>
      </c>
      <c r="V430" s="213">
        <v>145</v>
      </c>
      <c r="W430" s="213">
        <v>1</v>
      </c>
      <c r="X430" s="213">
        <v>0</v>
      </c>
      <c r="Y430" s="213">
        <v>395</v>
      </c>
      <c r="Z430" s="213">
        <v>192</v>
      </c>
      <c r="AA430" s="213">
        <v>489</v>
      </c>
      <c r="AB430" s="213">
        <v>162</v>
      </c>
      <c r="AC430" s="213">
        <v>333</v>
      </c>
      <c r="AD430" s="213">
        <v>10</v>
      </c>
      <c r="AE430" s="165"/>
      <c r="AF430" s="165"/>
      <c r="AG430" s="165"/>
      <c r="AH430" s="166"/>
      <c r="AI430" s="412"/>
      <c r="AJ430" s="213">
        <v>39</v>
      </c>
      <c r="AK430" s="213">
        <v>0</v>
      </c>
      <c r="AL430" s="213">
        <v>8</v>
      </c>
      <c r="AM430" s="213">
        <v>3</v>
      </c>
      <c r="AN430" s="213">
        <v>7</v>
      </c>
      <c r="AO430" s="213">
        <v>4</v>
      </c>
      <c r="AP430" s="213">
        <v>17</v>
      </c>
    </row>
    <row r="431" spans="1:42" ht="19.5" hidden="1" customHeight="1" outlineLevel="1" thickBot="1" x14ac:dyDescent="0.3">
      <c r="A431" s="706">
        <v>15</v>
      </c>
      <c r="B431" s="712" t="s">
        <v>43</v>
      </c>
      <c r="C431" s="607">
        <v>126</v>
      </c>
      <c r="D431" s="610" t="s">
        <v>342</v>
      </c>
      <c r="E431" s="613"/>
      <c r="F431" s="616" t="s">
        <v>193</v>
      </c>
      <c r="G431" s="102" t="s">
        <v>16</v>
      </c>
      <c r="H431" s="135"/>
      <c r="I431" s="318"/>
      <c r="J431" s="117"/>
      <c r="K431" s="121"/>
      <c r="L431" s="503">
        <v>0</v>
      </c>
      <c r="M431" s="503">
        <v>0</v>
      </c>
      <c r="N431" s="503">
        <v>0</v>
      </c>
      <c r="O431" s="503">
        <v>0</v>
      </c>
      <c r="P431" s="505">
        <v>0</v>
      </c>
      <c r="Q431" s="436">
        <v>0</v>
      </c>
      <c r="R431" s="288">
        <v>0</v>
      </c>
      <c r="S431" s="288">
        <v>0</v>
      </c>
      <c r="T431" s="291">
        <v>0</v>
      </c>
      <c r="U431" s="62">
        <v>0</v>
      </c>
      <c r="V431" s="201">
        <v>0</v>
      </c>
      <c r="W431" s="62">
        <v>0</v>
      </c>
      <c r="X431" s="62">
        <v>0</v>
      </c>
      <c r="Y431" s="43">
        <v>0</v>
      </c>
      <c r="Z431" s="62">
        <v>0</v>
      </c>
      <c r="AA431" s="62">
        <v>0</v>
      </c>
      <c r="AB431" s="62">
        <v>0</v>
      </c>
      <c r="AC431" s="62">
        <v>0</v>
      </c>
      <c r="AD431" s="62">
        <v>0</v>
      </c>
      <c r="AE431" s="393">
        <v>0</v>
      </c>
      <c r="AF431" s="393">
        <v>0</v>
      </c>
      <c r="AG431" s="62">
        <v>0</v>
      </c>
      <c r="AH431" s="62">
        <v>0</v>
      </c>
      <c r="AI431" s="431">
        <v>0</v>
      </c>
      <c r="AJ431" s="249">
        <v>0</v>
      </c>
      <c r="AK431" s="200">
        <v>0</v>
      </c>
      <c r="AL431" s="24">
        <v>0</v>
      </c>
      <c r="AM431" s="25">
        <v>0</v>
      </c>
      <c r="AN431" s="23">
        <v>0</v>
      </c>
      <c r="AO431" s="25">
        <v>0</v>
      </c>
      <c r="AP431" s="25">
        <v>0</v>
      </c>
    </row>
    <row r="432" spans="1:42" ht="15.95" hidden="1" customHeight="1" outlineLevel="1" thickBot="1" x14ac:dyDescent="0.3">
      <c r="A432" s="696"/>
      <c r="B432" s="698"/>
      <c r="C432" s="608"/>
      <c r="D432" s="611"/>
      <c r="E432" s="614"/>
      <c r="F432" s="617"/>
      <c r="G432" s="40" t="s">
        <v>17</v>
      </c>
      <c r="H432" s="90"/>
      <c r="I432" s="319"/>
      <c r="J432" s="42"/>
      <c r="K432" s="53"/>
      <c r="L432" s="496">
        <v>0</v>
      </c>
      <c r="M432" s="503">
        <v>0</v>
      </c>
      <c r="N432" s="503">
        <v>0</v>
      </c>
      <c r="O432" s="503">
        <v>3</v>
      </c>
      <c r="P432" s="505">
        <v>0</v>
      </c>
      <c r="Q432" s="436">
        <v>3</v>
      </c>
      <c r="R432" s="288">
        <v>0</v>
      </c>
      <c r="S432" s="288">
        <v>0</v>
      </c>
      <c r="T432" s="291">
        <v>0</v>
      </c>
      <c r="U432" s="62">
        <v>3</v>
      </c>
      <c r="V432" s="201">
        <v>0</v>
      </c>
      <c r="W432" s="62">
        <v>0</v>
      </c>
      <c r="X432" s="62">
        <v>0</v>
      </c>
      <c r="Y432" s="43">
        <v>1</v>
      </c>
      <c r="Z432" s="62">
        <v>0</v>
      </c>
      <c r="AA432" s="62">
        <v>1</v>
      </c>
      <c r="AB432" s="62">
        <v>2</v>
      </c>
      <c r="AC432" s="62">
        <v>1</v>
      </c>
      <c r="AD432" s="62">
        <v>0</v>
      </c>
      <c r="AE432" s="393">
        <v>49</v>
      </c>
      <c r="AF432" s="393">
        <v>25.6</v>
      </c>
      <c r="AG432" s="62">
        <v>50</v>
      </c>
      <c r="AH432" s="62">
        <v>120</v>
      </c>
      <c r="AI432" s="431">
        <v>93.3</v>
      </c>
      <c r="AJ432" s="249">
        <v>0</v>
      </c>
      <c r="AK432" s="367">
        <v>0</v>
      </c>
      <c r="AL432" s="257">
        <v>0</v>
      </c>
      <c r="AM432" s="62">
        <v>0</v>
      </c>
      <c r="AN432" s="202">
        <v>0</v>
      </c>
      <c r="AO432" s="62">
        <v>0</v>
      </c>
      <c r="AP432" s="62">
        <v>0</v>
      </c>
    </row>
    <row r="433" spans="1:47" ht="15.95" hidden="1" customHeight="1" outlineLevel="1" thickBot="1" x14ac:dyDescent="0.3">
      <c r="A433" s="696"/>
      <c r="B433" s="698"/>
      <c r="C433" s="609"/>
      <c r="D433" s="612"/>
      <c r="E433" s="615"/>
      <c r="F433" s="618"/>
      <c r="G433" s="18" t="s">
        <v>18</v>
      </c>
      <c r="H433" s="21"/>
      <c r="I433" s="19"/>
      <c r="J433" s="20"/>
      <c r="K433" s="44"/>
      <c r="L433" s="497">
        <v>0</v>
      </c>
      <c r="M433" s="497">
        <v>0</v>
      </c>
      <c r="N433" s="497">
        <v>0</v>
      </c>
      <c r="O433" s="497">
        <v>3</v>
      </c>
      <c r="P433" s="497">
        <v>0</v>
      </c>
      <c r="Q433" s="18">
        <v>3</v>
      </c>
      <c r="R433" s="18">
        <v>0</v>
      </c>
      <c r="S433" s="18">
        <v>0</v>
      </c>
      <c r="T433" s="18">
        <v>0</v>
      </c>
      <c r="U433" s="18">
        <v>3</v>
      </c>
      <c r="V433" s="18">
        <v>0</v>
      </c>
      <c r="W433" s="18">
        <v>0</v>
      </c>
      <c r="X433" s="18">
        <v>0</v>
      </c>
      <c r="Y433" s="18">
        <v>1</v>
      </c>
      <c r="Z433" s="18">
        <v>0</v>
      </c>
      <c r="AA433" s="18">
        <v>1</v>
      </c>
      <c r="AB433" s="18">
        <v>2</v>
      </c>
      <c r="AC433" s="18">
        <v>1</v>
      </c>
      <c r="AD433" s="18">
        <v>0</v>
      </c>
      <c r="AE433" s="394"/>
      <c r="AF433" s="389"/>
      <c r="AG433" s="18"/>
      <c r="AH433" s="21"/>
      <c r="AI433" s="413"/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</row>
    <row r="434" spans="1:47" ht="15.95" hidden="1" customHeight="1" outlineLevel="1" thickBot="1" x14ac:dyDescent="0.3">
      <c r="A434" s="696"/>
      <c r="B434" s="698"/>
      <c r="C434" s="607">
        <v>127</v>
      </c>
      <c r="D434" s="610" t="s">
        <v>412</v>
      </c>
      <c r="E434" s="613"/>
      <c r="F434" s="616" t="s">
        <v>235</v>
      </c>
      <c r="G434" s="83" t="s">
        <v>16</v>
      </c>
      <c r="H434" s="87"/>
      <c r="I434" s="328"/>
      <c r="J434" s="51"/>
      <c r="K434" s="140"/>
      <c r="L434" s="503">
        <v>0</v>
      </c>
      <c r="M434" s="503">
        <v>0</v>
      </c>
      <c r="N434" s="503">
        <v>0</v>
      </c>
      <c r="O434" s="503">
        <v>0</v>
      </c>
      <c r="P434" s="505">
        <v>0</v>
      </c>
      <c r="Q434" s="436">
        <v>0</v>
      </c>
      <c r="R434" s="297">
        <v>0</v>
      </c>
      <c r="S434" s="297">
        <v>0</v>
      </c>
      <c r="T434" s="298">
        <v>0</v>
      </c>
      <c r="U434" s="25">
        <v>0</v>
      </c>
      <c r="V434" s="242">
        <v>0</v>
      </c>
      <c r="W434" s="148">
        <v>0</v>
      </c>
      <c r="X434" s="13">
        <v>0</v>
      </c>
      <c r="Y434" s="156">
        <v>0</v>
      </c>
      <c r="Z434" s="13">
        <v>0</v>
      </c>
      <c r="AA434" s="148">
        <v>0</v>
      </c>
      <c r="AB434" s="13">
        <v>0</v>
      </c>
      <c r="AC434" s="148">
        <v>0</v>
      </c>
      <c r="AD434" s="13">
        <v>0</v>
      </c>
      <c r="AE434" s="404">
        <v>0</v>
      </c>
      <c r="AF434" s="405">
        <v>0</v>
      </c>
      <c r="AG434" s="155">
        <v>0</v>
      </c>
      <c r="AH434" s="176">
        <v>0</v>
      </c>
      <c r="AI434" s="427">
        <v>0</v>
      </c>
      <c r="AJ434" s="249">
        <v>0</v>
      </c>
      <c r="AK434" s="200">
        <v>0</v>
      </c>
      <c r="AL434" s="24">
        <v>0</v>
      </c>
      <c r="AM434" s="25">
        <v>0</v>
      </c>
      <c r="AN434" s="23">
        <v>0</v>
      </c>
      <c r="AO434" s="25">
        <v>0</v>
      </c>
      <c r="AP434" s="25">
        <v>0</v>
      </c>
    </row>
    <row r="435" spans="1:47" ht="15.95" hidden="1" customHeight="1" outlineLevel="1" thickBot="1" x14ac:dyDescent="0.3">
      <c r="A435" s="696"/>
      <c r="B435" s="698"/>
      <c r="C435" s="608"/>
      <c r="D435" s="611"/>
      <c r="E435" s="614"/>
      <c r="F435" s="617"/>
      <c r="G435" s="40" t="s">
        <v>17</v>
      </c>
      <c r="H435" s="90"/>
      <c r="I435" s="323"/>
      <c r="J435" s="50"/>
      <c r="K435" s="138"/>
      <c r="L435" s="496">
        <v>0</v>
      </c>
      <c r="M435" s="503">
        <v>0</v>
      </c>
      <c r="N435" s="503">
        <v>0</v>
      </c>
      <c r="O435" s="503">
        <v>49</v>
      </c>
      <c r="P435" s="505">
        <v>0</v>
      </c>
      <c r="Q435" s="436">
        <v>49</v>
      </c>
      <c r="R435" s="297">
        <v>15</v>
      </c>
      <c r="S435" s="297">
        <v>0</v>
      </c>
      <c r="T435" s="291">
        <v>4</v>
      </c>
      <c r="U435" s="62">
        <v>39</v>
      </c>
      <c r="V435" s="201">
        <v>10</v>
      </c>
      <c r="W435" s="62">
        <v>0</v>
      </c>
      <c r="X435" s="62">
        <v>0</v>
      </c>
      <c r="Y435" s="250">
        <v>22</v>
      </c>
      <c r="Z435" s="62">
        <v>5</v>
      </c>
      <c r="AA435" s="62">
        <v>45</v>
      </c>
      <c r="AB435" s="62">
        <v>9</v>
      </c>
      <c r="AC435" s="62">
        <v>20</v>
      </c>
      <c r="AD435" s="62">
        <v>1</v>
      </c>
      <c r="AE435" s="406">
        <v>35</v>
      </c>
      <c r="AF435" s="407">
        <v>14</v>
      </c>
      <c r="AG435" s="76">
        <v>30</v>
      </c>
      <c r="AH435" s="177">
        <v>225</v>
      </c>
      <c r="AI435" s="424">
        <v>99</v>
      </c>
      <c r="AJ435" s="378">
        <v>2</v>
      </c>
      <c r="AK435" s="201">
        <v>0</v>
      </c>
      <c r="AL435" s="71">
        <v>0</v>
      </c>
      <c r="AM435" s="62">
        <v>0</v>
      </c>
      <c r="AN435" s="202">
        <v>2</v>
      </c>
      <c r="AO435" s="62">
        <v>0</v>
      </c>
      <c r="AP435" s="62">
        <v>0</v>
      </c>
    </row>
    <row r="436" spans="1:47" ht="15.75" hidden="1" customHeight="1" outlineLevel="1" thickBot="1" x14ac:dyDescent="0.3">
      <c r="A436" s="696"/>
      <c r="B436" s="698"/>
      <c r="C436" s="609"/>
      <c r="D436" s="612"/>
      <c r="E436" s="615"/>
      <c r="F436" s="618"/>
      <c r="G436" s="18" t="s">
        <v>18</v>
      </c>
      <c r="H436" s="21"/>
      <c r="I436" s="19"/>
      <c r="J436" s="20"/>
      <c r="K436" s="44"/>
      <c r="L436" s="497">
        <v>0</v>
      </c>
      <c r="M436" s="497">
        <v>0</v>
      </c>
      <c r="N436" s="497">
        <v>0</v>
      </c>
      <c r="O436" s="497">
        <v>49</v>
      </c>
      <c r="P436" s="497">
        <v>0</v>
      </c>
      <c r="Q436" s="18">
        <v>49</v>
      </c>
      <c r="R436" s="18">
        <v>15</v>
      </c>
      <c r="S436" s="29">
        <v>0</v>
      </c>
      <c r="T436" s="29">
        <v>4</v>
      </c>
      <c r="U436" s="29">
        <v>39</v>
      </c>
      <c r="V436" s="29">
        <v>10</v>
      </c>
      <c r="W436" s="29">
        <v>0</v>
      </c>
      <c r="X436" s="29">
        <v>0</v>
      </c>
      <c r="Y436" s="29">
        <v>22</v>
      </c>
      <c r="Z436" s="29">
        <v>5</v>
      </c>
      <c r="AA436" s="29">
        <v>45</v>
      </c>
      <c r="AB436" s="29">
        <v>9</v>
      </c>
      <c r="AC436" s="29">
        <v>20</v>
      </c>
      <c r="AD436" s="29">
        <v>1</v>
      </c>
      <c r="AE436" s="388"/>
      <c r="AF436" s="548"/>
      <c r="AG436" s="29"/>
      <c r="AH436" s="170"/>
      <c r="AI436" s="551"/>
      <c r="AJ436" s="29">
        <v>2</v>
      </c>
      <c r="AK436" s="29">
        <v>0</v>
      </c>
      <c r="AL436" s="29">
        <v>0</v>
      </c>
      <c r="AM436" s="29">
        <v>0</v>
      </c>
      <c r="AN436" s="29">
        <v>2</v>
      </c>
      <c r="AO436" s="29">
        <v>0</v>
      </c>
      <c r="AP436" s="18">
        <v>0</v>
      </c>
    </row>
    <row r="437" spans="1:47" ht="15.95" hidden="1" customHeight="1" outlineLevel="1" thickBot="1" x14ac:dyDescent="0.3">
      <c r="A437" s="696"/>
      <c r="B437" s="698"/>
      <c r="C437" s="607">
        <v>128</v>
      </c>
      <c r="D437" s="685" t="s">
        <v>359</v>
      </c>
      <c r="E437" s="613"/>
      <c r="F437" s="622" t="s">
        <v>192</v>
      </c>
      <c r="G437" s="83" t="s">
        <v>16</v>
      </c>
      <c r="H437" s="87"/>
      <c r="I437" s="329"/>
      <c r="J437" s="89"/>
      <c r="K437" s="88"/>
      <c r="L437" s="503">
        <v>0</v>
      </c>
      <c r="M437" s="503">
        <v>0</v>
      </c>
      <c r="N437" s="503">
        <v>0</v>
      </c>
      <c r="O437" s="503">
        <v>0</v>
      </c>
      <c r="P437" s="505">
        <v>0</v>
      </c>
      <c r="Q437" s="436">
        <v>0</v>
      </c>
      <c r="R437" s="297">
        <v>0</v>
      </c>
      <c r="S437" s="297">
        <v>0</v>
      </c>
      <c r="T437" s="298">
        <v>0</v>
      </c>
      <c r="U437" s="25">
        <v>0</v>
      </c>
      <c r="V437" s="242">
        <v>0</v>
      </c>
      <c r="W437" s="148">
        <v>0</v>
      </c>
      <c r="X437" s="13">
        <v>0</v>
      </c>
      <c r="Y437" s="156">
        <v>0</v>
      </c>
      <c r="Z437" s="13">
        <v>0</v>
      </c>
      <c r="AA437" s="148">
        <v>0</v>
      </c>
      <c r="AB437" s="13">
        <v>0</v>
      </c>
      <c r="AC437" s="148">
        <v>0</v>
      </c>
      <c r="AD437" s="13">
        <v>0</v>
      </c>
      <c r="AE437" s="404">
        <v>0</v>
      </c>
      <c r="AF437" s="405">
        <v>0</v>
      </c>
      <c r="AG437" s="155">
        <v>0</v>
      </c>
      <c r="AH437" s="176">
        <v>0</v>
      </c>
      <c r="AI437" s="427">
        <v>0</v>
      </c>
      <c r="AJ437" s="249">
        <v>0</v>
      </c>
      <c r="AK437" s="200">
        <v>0</v>
      </c>
      <c r="AL437" s="24">
        <v>0</v>
      </c>
      <c r="AM437" s="25">
        <v>0</v>
      </c>
      <c r="AN437" s="23">
        <v>0</v>
      </c>
      <c r="AO437" s="25">
        <v>0</v>
      </c>
      <c r="AP437" s="25">
        <v>0</v>
      </c>
    </row>
    <row r="438" spans="1:47" ht="15.95" hidden="1" customHeight="1" outlineLevel="1" thickBot="1" x14ac:dyDescent="0.3">
      <c r="A438" s="696"/>
      <c r="B438" s="698"/>
      <c r="C438" s="608"/>
      <c r="D438" s="665"/>
      <c r="E438" s="614"/>
      <c r="F438" s="623"/>
      <c r="G438" s="40" t="s">
        <v>17</v>
      </c>
      <c r="H438" s="90"/>
      <c r="I438" s="319"/>
      <c r="J438" s="42"/>
      <c r="K438" s="41"/>
      <c r="L438" s="496">
        <v>0</v>
      </c>
      <c r="M438" s="503">
        <v>0</v>
      </c>
      <c r="N438" s="503">
        <v>0</v>
      </c>
      <c r="O438" s="503">
        <v>121</v>
      </c>
      <c r="P438" s="505">
        <v>0</v>
      </c>
      <c r="Q438" s="436">
        <v>121</v>
      </c>
      <c r="R438" s="297">
        <v>76</v>
      </c>
      <c r="S438" s="297">
        <v>0</v>
      </c>
      <c r="T438" s="291">
        <v>19</v>
      </c>
      <c r="U438" s="62">
        <v>99</v>
      </c>
      <c r="V438" s="201">
        <v>22</v>
      </c>
      <c r="W438" s="62">
        <v>0</v>
      </c>
      <c r="X438" s="62">
        <v>1</v>
      </c>
      <c r="Y438" s="250">
        <v>64</v>
      </c>
      <c r="Z438" s="62">
        <v>10</v>
      </c>
      <c r="AA438" s="62">
        <v>117</v>
      </c>
      <c r="AB438" s="62">
        <v>1</v>
      </c>
      <c r="AC438" s="62">
        <v>64</v>
      </c>
      <c r="AD438" s="62">
        <v>0</v>
      </c>
      <c r="AE438" s="406">
        <v>38</v>
      </c>
      <c r="AF438" s="407">
        <v>18.100000000000001</v>
      </c>
      <c r="AG438" s="76">
        <v>40</v>
      </c>
      <c r="AH438" s="179">
        <v>160</v>
      </c>
      <c r="AI438" s="424">
        <v>97.68</v>
      </c>
      <c r="AJ438" s="378">
        <v>0</v>
      </c>
      <c r="AK438" s="201">
        <v>0</v>
      </c>
      <c r="AL438" s="71">
        <v>0</v>
      </c>
      <c r="AM438" s="62">
        <v>0</v>
      </c>
      <c r="AN438" s="202">
        <v>0</v>
      </c>
      <c r="AO438" s="62">
        <v>0</v>
      </c>
      <c r="AP438" s="62">
        <v>0</v>
      </c>
    </row>
    <row r="439" spans="1:47" ht="15.95" hidden="1" customHeight="1" outlineLevel="1" thickBot="1" x14ac:dyDescent="0.3">
      <c r="A439" s="696"/>
      <c r="B439" s="698"/>
      <c r="C439" s="609"/>
      <c r="D439" s="665"/>
      <c r="E439" s="615"/>
      <c r="F439" s="624"/>
      <c r="G439" s="18" t="s">
        <v>18</v>
      </c>
      <c r="H439" s="21"/>
      <c r="I439" s="43"/>
      <c r="J439" s="18"/>
      <c r="K439" s="21"/>
      <c r="L439" s="497">
        <v>0</v>
      </c>
      <c r="M439" s="497">
        <v>0</v>
      </c>
      <c r="N439" s="497">
        <v>0</v>
      </c>
      <c r="O439" s="497">
        <v>121</v>
      </c>
      <c r="P439" s="497">
        <v>0</v>
      </c>
      <c r="Q439" s="18">
        <v>121</v>
      </c>
      <c r="R439" s="18">
        <v>76</v>
      </c>
      <c r="S439" s="29">
        <v>0</v>
      </c>
      <c r="T439" s="29">
        <v>19</v>
      </c>
      <c r="U439" s="29">
        <v>99</v>
      </c>
      <c r="V439" s="29">
        <v>22</v>
      </c>
      <c r="W439" s="29">
        <v>0</v>
      </c>
      <c r="X439" s="29">
        <v>1</v>
      </c>
      <c r="Y439" s="29">
        <v>64</v>
      </c>
      <c r="Z439" s="29">
        <v>10</v>
      </c>
      <c r="AA439" s="29">
        <v>117</v>
      </c>
      <c r="AB439" s="29">
        <v>1</v>
      </c>
      <c r="AC439" s="29">
        <v>64</v>
      </c>
      <c r="AD439" s="29">
        <v>0</v>
      </c>
      <c r="AE439" s="388"/>
      <c r="AF439" s="548"/>
      <c r="AG439" s="29"/>
      <c r="AH439" s="170"/>
      <c r="AI439" s="551"/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18">
        <v>0</v>
      </c>
    </row>
    <row r="440" spans="1:47" ht="15.95" hidden="1" customHeight="1" outlineLevel="1" thickBot="1" x14ac:dyDescent="0.3">
      <c r="A440" s="696"/>
      <c r="B440" s="699"/>
      <c r="C440" s="607">
        <v>129</v>
      </c>
      <c r="D440" s="685" t="s">
        <v>413</v>
      </c>
      <c r="E440" s="613"/>
      <c r="F440" s="622" t="s">
        <v>192</v>
      </c>
      <c r="G440" s="83" t="s">
        <v>16</v>
      </c>
      <c r="H440" s="87"/>
      <c r="I440" s="329"/>
      <c r="J440" s="89"/>
      <c r="K440" s="88"/>
      <c r="L440" s="503">
        <v>0</v>
      </c>
      <c r="M440" s="503">
        <v>35</v>
      </c>
      <c r="N440" s="503">
        <v>0</v>
      </c>
      <c r="O440" s="503">
        <v>49</v>
      </c>
      <c r="P440" s="505">
        <v>6</v>
      </c>
      <c r="Q440" s="436">
        <v>90</v>
      </c>
      <c r="R440" s="288">
        <v>46</v>
      </c>
      <c r="S440" s="288">
        <v>35</v>
      </c>
      <c r="T440" s="291">
        <v>6</v>
      </c>
      <c r="U440" s="62">
        <v>65</v>
      </c>
      <c r="V440" s="201">
        <v>25</v>
      </c>
      <c r="W440" s="62">
        <v>0</v>
      </c>
      <c r="X440" s="62">
        <v>0</v>
      </c>
      <c r="Y440" s="250">
        <v>56</v>
      </c>
      <c r="Z440" s="62">
        <v>21</v>
      </c>
      <c r="AA440" s="62">
        <v>70</v>
      </c>
      <c r="AB440" s="62">
        <v>90</v>
      </c>
      <c r="AC440" s="62">
        <v>56</v>
      </c>
      <c r="AD440" s="62">
        <v>0</v>
      </c>
      <c r="AE440" s="410">
        <v>46.2</v>
      </c>
      <c r="AF440" s="411">
        <v>26.6</v>
      </c>
      <c r="AG440" s="222">
        <v>6</v>
      </c>
      <c r="AH440" s="223">
        <v>18.7</v>
      </c>
      <c r="AI440" s="429">
        <v>11.6</v>
      </c>
      <c r="AJ440" s="378">
        <v>1</v>
      </c>
      <c r="AK440" s="268">
        <v>0</v>
      </c>
      <c r="AL440" s="32">
        <v>1</v>
      </c>
      <c r="AM440" s="203">
        <v>0</v>
      </c>
      <c r="AN440" s="77">
        <v>0</v>
      </c>
      <c r="AO440" s="203">
        <v>0</v>
      </c>
      <c r="AP440" s="25">
        <v>0</v>
      </c>
    </row>
    <row r="441" spans="1:47" ht="15.95" hidden="1" customHeight="1" outlineLevel="1" thickBot="1" x14ac:dyDescent="0.3">
      <c r="A441" s="696"/>
      <c r="B441" s="699"/>
      <c r="C441" s="608"/>
      <c r="D441" s="665"/>
      <c r="E441" s="614"/>
      <c r="F441" s="623"/>
      <c r="G441" s="40" t="s">
        <v>17</v>
      </c>
      <c r="H441" s="90"/>
      <c r="I441" s="319"/>
      <c r="J441" s="42"/>
      <c r="K441" s="41"/>
      <c r="L441" s="496">
        <v>0</v>
      </c>
      <c r="M441" s="503">
        <v>87</v>
      </c>
      <c r="N441" s="503">
        <v>0</v>
      </c>
      <c r="O441" s="503">
        <v>144</v>
      </c>
      <c r="P441" s="505">
        <v>0</v>
      </c>
      <c r="Q441" s="436">
        <v>231</v>
      </c>
      <c r="R441" s="288">
        <v>59</v>
      </c>
      <c r="S441" s="288">
        <v>87</v>
      </c>
      <c r="T441" s="303">
        <v>27</v>
      </c>
      <c r="U441" s="203">
        <v>171</v>
      </c>
      <c r="V441" s="268">
        <v>60</v>
      </c>
      <c r="W441" s="203">
        <v>0</v>
      </c>
      <c r="X441" s="203">
        <v>0</v>
      </c>
      <c r="Y441" s="378">
        <v>142</v>
      </c>
      <c r="Z441" s="203">
        <v>60</v>
      </c>
      <c r="AA441" s="203">
        <v>151</v>
      </c>
      <c r="AB441" s="203">
        <v>231</v>
      </c>
      <c r="AC441" s="203">
        <v>142</v>
      </c>
      <c r="AD441" s="203">
        <v>0</v>
      </c>
      <c r="AE441" s="410">
        <v>43.8</v>
      </c>
      <c r="AF441" s="411">
        <v>24.4</v>
      </c>
      <c r="AG441" s="222">
        <v>5</v>
      </c>
      <c r="AH441" s="223">
        <v>200</v>
      </c>
      <c r="AI441" s="429">
        <v>108.6</v>
      </c>
      <c r="AJ441" s="249">
        <v>7</v>
      </c>
      <c r="AK441" s="200">
        <v>0</v>
      </c>
      <c r="AL441" s="24">
        <v>2</v>
      </c>
      <c r="AM441" s="203">
        <v>0</v>
      </c>
      <c r="AN441" s="77">
        <v>1</v>
      </c>
      <c r="AO441" s="203">
        <v>0</v>
      </c>
      <c r="AP441" s="62">
        <v>4</v>
      </c>
    </row>
    <row r="442" spans="1:47" ht="15.75" hidden="1" customHeight="1" outlineLevel="1" thickBot="1" x14ac:dyDescent="0.3">
      <c r="A442" s="696"/>
      <c r="B442" s="699"/>
      <c r="C442" s="609"/>
      <c r="D442" s="665"/>
      <c r="E442" s="615"/>
      <c r="F442" s="624"/>
      <c r="G442" s="18" t="s">
        <v>18</v>
      </c>
      <c r="H442" s="21"/>
      <c r="I442" s="43"/>
      <c r="J442" s="18"/>
      <c r="K442" s="21"/>
      <c r="L442" s="497">
        <v>0</v>
      </c>
      <c r="M442" s="497">
        <v>122</v>
      </c>
      <c r="N442" s="497">
        <v>0</v>
      </c>
      <c r="O442" s="497">
        <v>193</v>
      </c>
      <c r="P442" s="497">
        <v>6</v>
      </c>
      <c r="Q442" s="18">
        <v>321</v>
      </c>
      <c r="R442" s="18">
        <v>105</v>
      </c>
      <c r="S442" s="18">
        <v>122</v>
      </c>
      <c r="T442" s="18">
        <v>33</v>
      </c>
      <c r="U442" s="18">
        <v>236</v>
      </c>
      <c r="V442" s="18">
        <v>85</v>
      </c>
      <c r="W442" s="18">
        <v>0</v>
      </c>
      <c r="X442" s="18">
        <v>0</v>
      </c>
      <c r="Y442" s="18">
        <v>198</v>
      </c>
      <c r="Z442" s="18">
        <v>81</v>
      </c>
      <c r="AA442" s="18">
        <v>221</v>
      </c>
      <c r="AB442" s="18">
        <v>321</v>
      </c>
      <c r="AC442" s="18">
        <v>198</v>
      </c>
      <c r="AD442" s="18">
        <v>0</v>
      </c>
      <c r="AE442" s="394"/>
      <c r="AF442" s="389"/>
      <c r="AG442" s="18"/>
      <c r="AH442" s="21"/>
      <c r="AI442" s="413"/>
      <c r="AJ442" s="18">
        <v>8</v>
      </c>
      <c r="AK442" s="18">
        <v>0</v>
      </c>
      <c r="AL442" s="18">
        <v>3</v>
      </c>
      <c r="AM442" s="18">
        <v>0</v>
      </c>
      <c r="AN442" s="18">
        <v>1</v>
      </c>
      <c r="AO442" s="18">
        <v>0</v>
      </c>
      <c r="AP442" s="18">
        <v>4</v>
      </c>
    </row>
    <row r="443" spans="1:47" ht="15.95" hidden="1" customHeight="1" outlineLevel="1" thickBot="1" x14ac:dyDescent="0.3">
      <c r="A443" s="696"/>
      <c r="B443" s="699"/>
      <c r="C443" s="607">
        <v>130</v>
      </c>
      <c r="D443" s="685" t="s">
        <v>360</v>
      </c>
      <c r="E443" s="613"/>
      <c r="F443" s="622" t="s">
        <v>191</v>
      </c>
      <c r="G443" s="83" t="s">
        <v>16</v>
      </c>
      <c r="H443" s="87"/>
      <c r="I443" s="329"/>
      <c r="J443" s="89"/>
      <c r="K443" s="88"/>
      <c r="L443" s="503">
        <v>0</v>
      </c>
      <c r="M443" s="503">
        <v>0</v>
      </c>
      <c r="N443" s="503">
        <v>0</v>
      </c>
      <c r="O443" s="503">
        <v>0</v>
      </c>
      <c r="P443" s="505">
        <v>0</v>
      </c>
      <c r="Q443" s="436">
        <v>0</v>
      </c>
      <c r="R443" s="297">
        <v>0</v>
      </c>
      <c r="S443" s="297">
        <v>0</v>
      </c>
      <c r="T443" s="298">
        <v>0</v>
      </c>
      <c r="U443" s="25">
        <v>0</v>
      </c>
      <c r="V443" s="242">
        <v>0</v>
      </c>
      <c r="W443" s="148">
        <v>0</v>
      </c>
      <c r="X443" s="13">
        <v>0</v>
      </c>
      <c r="Y443" s="156">
        <v>0</v>
      </c>
      <c r="Z443" s="13">
        <v>0</v>
      </c>
      <c r="AA443" s="148">
        <v>0</v>
      </c>
      <c r="AB443" s="13">
        <v>0</v>
      </c>
      <c r="AC443" s="148">
        <v>0</v>
      </c>
      <c r="AD443" s="13">
        <v>0</v>
      </c>
      <c r="AE443" s="404">
        <v>0</v>
      </c>
      <c r="AF443" s="405">
        <v>0</v>
      </c>
      <c r="AG443" s="155">
        <v>0</v>
      </c>
      <c r="AH443" s="176">
        <v>0</v>
      </c>
      <c r="AI443" s="427">
        <v>0</v>
      </c>
      <c r="AJ443" s="249">
        <v>0</v>
      </c>
      <c r="AK443" s="200">
        <v>0</v>
      </c>
      <c r="AL443" s="24">
        <v>0</v>
      </c>
      <c r="AM443" s="25">
        <v>0</v>
      </c>
      <c r="AN443" s="23">
        <v>0</v>
      </c>
      <c r="AO443" s="25">
        <v>0</v>
      </c>
      <c r="AP443" s="25">
        <v>0</v>
      </c>
    </row>
    <row r="444" spans="1:47" ht="15.95" hidden="1" customHeight="1" outlineLevel="1" thickBot="1" x14ac:dyDescent="0.3">
      <c r="A444" s="696"/>
      <c r="B444" s="699"/>
      <c r="C444" s="608"/>
      <c r="D444" s="665"/>
      <c r="E444" s="614"/>
      <c r="F444" s="623"/>
      <c r="G444" s="40" t="s">
        <v>17</v>
      </c>
      <c r="H444" s="226"/>
      <c r="I444" s="319"/>
      <c r="J444" s="42"/>
      <c r="K444" s="41"/>
      <c r="L444" s="496">
        <v>0</v>
      </c>
      <c r="M444" s="503">
        <v>0</v>
      </c>
      <c r="N444" s="503">
        <v>0</v>
      </c>
      <c r="O444" s="503">
        <v>0</v>
      </c>
      <c r="P444" s="505">
        <v>0</v>
      </c>
      <c r="Q444" s="436">
        <v>0</v>
      </c>
      <c r="R444" s="297">
        <v>0</v>
      </c>
      <c r="S444" s="297">
        <v>0</v>
      </c>
      <c r="T444" s="303">
        <v>0</v>
      </c>
      <c r="U444" s="203">
        <v>0</v>
      </c>
      <c r="V444" s="285">
        <v>0</v>
      </c>
      <c r="W444" s="149">
        <v>0</v>
      </c>
      <c r="X444" s="171">
        <v>0</v>
      </c>
      <c r="Y444" s="172">
        <v>0</v>
      </c>
      <c r="Z444" s="171">
        <v>0</v>
      </c>
      <c r="AA444" s="149">
        <v>0</v>
      </c>
      <c r="AB444" s="171">
        <v>0</v>
      </c>
      <c r="AC444" s="149">
        <v>0</v>
      </c>
      <c r="AD444" s="171">
        <v>0</v>
      </c>
      <c r="AE444" s="410">
        <v>0</v>
      </c>
      <c r="AF444" s="411">
        <v>0</v>
      </c>
      <c r="AG444" s="222">
        <v>0</v>
      </c>
      <c r="AH444" s="223">
        <v>0</v>
      </c>
      <c r="AI444" s="429">
        <v>0</v>
      </c>
      <c r="AJ444" s="378">
        <v>0</v>
      </c>
      <c r="AK444" s="268">
        <v>0</v>
      </c>
      <c r="AL444" s="32">
        <v>0</v>
      </c>
      <c r="AM444" s="203">
        <v>0</v>
      </c>
      <c r="AN444" s="77">
        <v>0</v>
      </c>
      <c r="AO444" s="62">
        <v>0</v>
      </c>
      <c r="AP444" s="62">
        <v>0</v>
      </c>
    </row>
    <row r="445" spans="1:47" ht="15.95" hidden="1" customHeight="1" outlineLevel="1" thickBot="1" x14ac:dyDescent="0.3">
      <c r="A445" s="696"/>
      <c r="B445" s="699"/>
      <c r="C445" s="609"/>
      <c r="D445" s="665"/>
      <c r="E445" s="615"/>
      <c r="F445" s="624"/>
      <c r="G445" s="18" t="s">
        <v>18</v>
      </c>
      <c r="H445" s="21"/>
      <c r="I445" s="43"/>
      <c r="J445" s="18"/>
      <c r="K445" s="21"/>
      <c r="L445" s="497">
        <v>0</v>
      </c>
      <c r="M445" s="497">
        <v>0</v>
      </c>
      <c r="N445" s="497">
        <v>0</v>
      </c>
      <c r="O445" s="497">
        <v>0</v>
      </c>
      <c r="P445" s="497">
        <v>0</v>
      </c>
      <c r="Q445" s="18">
        <v>0</v>
      </c>
      <c r="R445" s="18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535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555"/>
      <c r="AF445" s="419"/>
      <c r="AG445" s="535"/>
      <c r="AH445" s="245"/>
      <c r="AI445" s="556"/>
      <c r="AJ445" s="535">
        <v>0</v>
      </c>
      <c r="AK445" s="535">
        <v>0</v>
      </c>
      <c r="AL445" s="535">
        <v>0</v>
      </c>
      <c r="AM445" s="535">
        <v>0</v>
      </c>
      <c r="AN445" s="535">
        <v>0</v>
      </c>
      <c r="AO445" s="535">
        <v>0</v>
      </c>
      <c r="AP445" s="443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</row>
    <row r="446" spans="1:47" ht="15.95" hidden="1" customHeight="1" outlineLevel="1" thickBot="1" x14ac:dyDescent="0.3">
      <c r="A446" s="696"/>
      <c r="B446" s="699"/>
      <c r="C446" s="607">
        <v>131</v>
      </c>
      <c r="D446" s="685" t="s">
        <v>326</v>
      </c>
      <c r="E446" s="613"/>
      <c r="F446" s="616" t="s">
        <v>234</v>
      </c>
      <c r="G446" s="83" t="s">
        <v>16</v>
      </c>
      <c r="H446" s="21"/>
      <c r="I446" s="43"/>
      <c r="J446" s="18"/>
      <c r="K446" s="21"/>
      <c r="L446" s="497">
        <v>0</v>
      </c>
      <c r="M446" s="497">
        <v>0</v>
      </c>
      <c r="N446" s="497">
        <v>0</v>
      </c>
      <c r="O446" s="497">
        <v>0</v>
      </c>
      <c r="P446" s="495">
        <v>0</v>
      </c>
      <c r="Q446" s="436">
        <v>0</v>
      </c>
      <c r="R446" s="297">
        <v>0</v>
      </c>
      <c r="S446" s="297">
        <v>0</v>
      </c>
      <c r="T446" s="298">
        <v>0</v>
      </c>
      <c r="U446" s="25">
        <v>0</v>
      </c>
      <c r="V446" s="242">
        <v>0</v>
      </c>
      <c r="W446" s="148">
        <v>0</v>
      </c>
      <c r="X446" s="546">
        <v>0</v>
      </c>
      <c r="Y446" s="554">
        <v>0</v>
      </c>
      <c r="Z446" s="242">
        <v>0</v>
      </c>
      <c r="AA446" s="148">
        <v>0</v>
      </c>
      <c r="AB446" s="13">
        <v>0</v>
      </c>
      <c r="AC446" s="148">
        <v>0</v>
      </c>
      <c r="AD446" s="546">
        <v>0</v>
      </c>
      <c r="AE446" s="549">
        <v>0</v>
      </c>
      <c r="AF446" s="549">
        <v>0</v>
      </c>
      <c r="AG446" s="550">
        <v>0</v>
      </c>
      <c r="AH446" s="550">
        <v>0</v>
      </c>
      <c r="AI446" s="467">
        <v>0</v>
      </c>
      <c r="AJ446" s="554">
        <v>0</v>
      </c>
      <c r="AK446" s="557">
        <v>0</v>
      </c>
      <c r="AL446" s="557">
        <v>0</v>
      </c>
      <c r="AM446" s="557">
        <v>0</v>
      </c>
      <c r="AN446" s="382">
        <v>0</v>
      </c>
      <c r="AO446" s="557">
        <v>0</v>
      </c>
      <c r="AP446" s="557">
        <v>0</v>
      </c>
    </row>
    <row r="447" spans="1:47" ht="15.95" hidden="1" customHeight="1" outlineLevel="1" thickBot="1" x14ac:dyDescent="0.3">
      <c r="A447" s="696"/>
      <c r="B447" s="699"/>
      <c r="C447" s="608"/>
      <c r="D447" s="665"/>
      <c r="E447" s="614"/>
      <c r="F447" s="617"/>
      <c r="G447" s="40" t="s">
        <v>17</v>
      </c>
      <c r="H447" s="21"/>
      <c r="I447" s="43"/>
      <c r="J447" s="18"/>
      <c r="K447" s="21"/>
      <c r="L447" s="497">
        <v>16</v>
      </c>
      <c r="M447" s="497">
        <v>0</v>
      </c>
      <c r="N447" s="497">
        <v>0</v>
      </c>
      <c r="O447" s="497">
        <v>0</v>
      </c>
      <c r="P447" s="495">
        <v>0</v>
      </c>
      <c r="Q447" s="436">
        <v>16</v>
      </c>
      <c r="R447" s="297">
        <v>0</v>
      </c>
      <c r="S447" s="297">
        <v>0</v>
      </c>
      <c r="T447" s="303">
        <v>0</v>
      </c>
      <c r="U447" s="203">
        <v>16</v>
      </c>
      <c r="V447" s="285">
        <v>0</v>
      </c>
      <c r="W447" s="149">
        <v>0</v>
      </c>
      <c r="X447" s="553">
        <v>0</v>
      </c>
      <c r="Y447" s="554">
        <v>8</v>
      </c>
      <c r="Z447" s="285">
        <v>2</v>
      </c>
      <c r="AA447" s="149">
        <v>15</v>
      </c>
      <c r="AB447" s="171">
        <v>0</v>
      </c>
      <c r="AC447" s="149">
        <v>7</v>
      </c>
      <c r="AD447" s="553">
        <v>0</v>
      </c>
      <c r="AE447" s="549">
        <v>37</v>
      </c>
      <c r="AF447" s="549">
        <v>16</v>
      </c>
      <c r="AG447" s="550">
        <v>20</v>
      </c>
      <c r="AH447" s="550">
        <v>100</v>
      </c>
      <c r="AI447" s="467">
        <v>60</v>
      </c>
      <c r="AJ447" s="554">
        <v>2</v>
      </c>
      <c r="AK447" s="557">
        <v>0</v>
      </c>
      <c r="AL447" s="557">
        <v>0</v>
      </c>
      <c r="AM447" s="557">
        <v>2</v>
      </c>
      <c r="AN447" s="382">
        <v>0</v>
      </c>
      <c r="AO447" s="557">
        <v>0</v>
      </c>
      <c r="AP447" s="557">
        <v>0</v>
      </c>
    </row>
    <row r="448" spans="1:47" ht="15.95" hidden="1" customHeight="1" outlineLevel="1" thickBot="1" x14ac:dyDescent="0.3">
      <c r="A448" s="696"/>
      <c r="B448" s="699"/>
      <c r="C448" s="609"/>
      <c r="D448" s="665"/>
      <c r="E448" s="615"/>
      <c r="F448" s="618"/>
      <c r="G448" s="18" t="s">
        <v>18</v>
      </c>
      <c r="H448" s="21"/>
      <c r="I448" s="43"/>
      <c r="J448" s="18"/>
      <c r="K448" s="21"/>
      <c r="L448" s="497">
        <v>16</v>
      </c>
      <c r="M448" s="497">
        <v>0</v>
      </c>
      <c r="N448" s="497">
        <v>0</v>
      </c>
      <c r="O448" s="497">
        <v>0</v>
      </c>
      <c r="P448" s="497">
        <v>0</v>
      </c>
      <c r="Q448" s="18">
        <v>16</v>
      </c>
      <c r="R448" s="18">
        <v>0</v>
      </c>
      <c r="S448" s="29">
        <v>0</v>
      </c>
      <c r="T448" s="29">
        <v>0</v>
      </c>
      <c r="U448" s="29">
        <v>16</v>
      </c>
      <c r="V448" s="29">
        <v>0</v>
      </c>
      <c r="W448" s="29">
        <v>0</v>
      </c>
      <c r="X448" s="29">
        <v>0</v>
      </c>
      <c r="Y448" s="29">
        <v>8</v>
      </c>
      <c r="Z448" s="29">
        <v>2</v>
      </c>
      <c r="AA448" s="29">
        <v>15</v>
      </c>
      <c r="AB448" s="29">
        <v>0</v>
      </c>
      <c r="AC448" s="29">
        <v>7</v>
      </c>
      <c r="AD448" s="29">
        <v>0</v>
      </c>
      <c r="AE448" s="388"/>
      <c r="AF448" s="548"/>
      <c r="AG448" s="29"/>
      <c r="AH448" s="170"/>
      <c r="AI448" s="551"/>
      <c r="AJ448" s="29">
        <v>2</v>
      </c>
      <c r="AK448" s="29">
        <v>0</v>
      </c>
      <c r="AL448" s="29">
        <v>0</v>
      </c>
      <c r="AM448" s="29">
        <v>2</v>
      </c>
      <c r="AN448" s="29">
        <v>0</v>
      </c>
      <c r="AO448" s="29">
        <v>0</v>
      </c>
      <c r="AP448" s="29">
        <v>0</v>
      </c>
    </row>
    <row r="449" spans="1:42" ht="15.95" customHeight="1" collapsed="1" thickBot="1" x14ac:dyDescent="0.3">
      <c r="A449" s="696"/>
      <c r="B449" s="699"/>
      <c r="C449" s="652" t="s">
        <v>141</v>
      </c>
      <c r="D449" s="653"/>
      <c r="E449" s="634" t="s">
        <v>320</v>
      </c>
      <c r="F449" s="640"/>
      <c r="G449" s="59" t="s">
        <v>16</v>
      </c>
      <c r="H449" s="99"/>
      <c r="I449" s="324">
        <v>52</v>
      </c>
      <c r="J449" s="39"/>
      <c r="K449" s="139"/>
      <c r="L449" s="497">
        <v>0</v>
      </c>
      <c r="M449" s="497">
        <v>35</v>
      </c>
      <c r="N449" s="497">
        <v>0</v>
      </c>
      <c r="O449" s="497">
        <v>49</v>
      </c>
      <c r="P449" s="495">
        <v>6</v>
      </c>
      <c r="Q449" s="436">
        <v>90</v>
      </c>
      <c r="R449" s="299">
        <v>46</v>
      </c>
      <c r="S449" s="296">
        <v>35</v>
      </c>
      <c r="T449" s="296">
        <v>6</v>
      </c>
      <c r="U449" s="59">
        <v>65</v>
      </c>
      <c r="V449" s="99">
        <v>25</v>
      </c>
      <c r="W449" s="232">
        <v>0</v>
      </c>
      <c r="X449" s="232">
        <v>0</v>
      </c>
      <c r="Y449" s="43">
        <v>56</v>
      </c>
      <c r="Z449" s="232">
        <v>21</v>
      </c>
      <c r="AA449" s="232">
        <v>70</v>
      </c>
      <c r="AB449" s="232">
        <v>90</v>
      </c>
      <c r="AC449" s="232">
        <v>56</v>
      </c>
      <c r="AD449" s="232">
        <v>0</v>
      </c>
      <c r="AE449" s="403">
        <v>46.2</v>
      </c>
      <c r="AF449" s="403">
        <v>26.6</v>
      </c>
      <c r="AG449" s="239"/>
      <c r="AH449" s="239"/>
      <c r="AI449" s="413">
        <v>11.6</v>
      </c>
      <c r="AJ449" s="18">
        <v>1</v>
      </c>
      <c r="AK449" s="368">
        <v>0</v>
      </c>
      <c r="AL449" s="99">
        <v>1</v>
      </c>
      <c r="AM449" s="59">
        <v>0</v>
      </c>
      <c r="AN449" s="232">
        <v>0</v>
      </c>
      <c r="AO449" s="256">
        <v>0</v>
      </c>
      <c r="AP449" s="256">
        <v>0</v>
      </c>
    </row>
    <row r="450" spans="1:42" ht="15.95" customHeight="1" thickBot="1" x14ac:dyDescent="0.3">
      <c r="A450" s="696"/>
      <c r="B450" s="699"/>
      <c r="C450" s="654"/>
      <c r="D450" s="655"/>
      <c r="E450" s="635"/>
      <c r="F450" s="641"/>
      <c r="G450" s="59" t="s">
        <v>17</v>
      </c>
      <c r="H450" s="99"/>
      <c r="I450" s="324">
        <v>265</v>
      </c>
      <c r="J450" s="39"/>
      <c r="K450" s="139"/>
      <c r="L450" s="497">
        <v>16</v>
      </c>
      <c r="M450" s="497">
        <v>87</v>
      </c>
      <c r="N450" s="497">
        <v>0</v>
      </c>
      <c r="O450" s="497">
        <v>317</v>
      </c>
      <c r="P450" s="495">
        <v>0</v>
      </c>
      <c r="Q450" s="436">
        <v>420</v>
      </c>
      <c r="R450" s="299">
        <v>150</v>
      </c>
      <c r="S450" s="296">
        <v>87</v>
      </c>
      <c r="T450" s="296">
        <v>50</v>
      </c>
      <c r="U450" s="59">
        <v>328</v>
      </c>
      <c r="V450" s="99">
        <v>92</v>
      </c>
      <c r="W450" s="232">
        <v>0</v>
      </c>
      <c r="X450" s="232">
        <v>1</v>
      </c>
      <c r="Y450" s="43">
        <v>237</v>
      </c>
      <c r="Z450" s="232">
        <v>77</v>
      </c>
      <c r="AA450" s="232">
        <v>329</v>
      </c>
      <c r="AB450" s="232">
        <v>243</v>
      </c>
      <c r="AC450" s="232">
        <v>234</v>
      </c>
      <c r="AD450" s="232">
        <v>1</v>
      </c>
      <c r="AE450" s="403">
        <v>40.880476190476188</v>
      </c>
      <c r="AF450" s="403">
        <v>20.877380952380953</v>
      </c>
      <c r="AG450" s="239"/>
      <c r="AH450" s="239"/>
      <c r="AI450" s="413">
        <v>101.70685714285713</v>
      </c>
      <c r="AJ450" s="18">
        <v>11</v>
      </c>
      <c r="AK450" s="368">
        <v>0</v>
      </c>
      <c r="AL450" s="99">
        <v>2</v>
      </c>
      <c r="AM450" s="59">
        <v>2</v>
      </c>
      <c r="AN450" s="232">
        <v>3</v>
      </c>
      <c r="AO450" s="256">
        <v>0</v>
      </c>
      <c r="AP450" s="256">
        <v>4</v>
      </c>
    </row>
    <row r="451" spans="1:42" ht="16.5" customHeight="1" thickBot="1" x14ac:dyDescent="0.3">
      <c r="A451" s="697"/>
      <c r="B451" s="719"/>
      <c r="C451" s="656"/>
      <c r="D451" s="657"/>
      <c r="E451" s="636"/>
      <c r="F451" s="642"/>
      <c r="G451" s="163" t="s">
        <v>18</v>
      </c>
      <c r="H451" s="164"/>
      <c r="I451" s="169">
        <v>317</v>
      </c>
      <c r="J451" s="163"/>
      <c r="K451" s="164"/>
      <c r="L451" s="163">
        <v>16</v>
      </c>
      <c r="M451" s="163">
        <v>122</v>
      </c>
      <c r="N451" s="163">
        <v>0</v>
      </c>
      <c r="O451" s="163">
        <v>366</v>
      </c>
      <c r="P451" s="163">
        <v>6</v>
      </c>
      <c r="Q451" s="163">
        <v>510</v>
      </c>
      <c r="R451" s="213">
        <v>196</v>
      </c>
      <c r="S451" s="213">
        <v>122</v>
      </c>
      <c r="T451" s="213">
        <v>56</v>
      </c>
      <c r="U451" s="213">
        <v>393</v>
      </c>
      <c r="V451" s="213">
        <v>117</v>
      </c>
      <c r="W451" s="213">
        <v>0</v>
      </c>
      <c r="X451" s="213">
        <v>1</v>
      </c>
      <c r="Y451" s="213">
        <v>293</v>
      </c>
      <c r="Z451" s="213">
        <v>98</v>
      </c>
      <c r="AA451" s="213">
        <v>399</v>
      </c>
      <c r="AB451" s="213">
        <v>333</v>
      </c>
      <c r="AC451" s="213">
        <v>290</v>
      </c>
      <c r="AD451" s="213">
        <v>1</v>
      </c>
      <c r="AE451" s="217"/>
      <c r="AF451" s="217"/>
      <c r="AG451" s="165"/>
      <c r="AH451" s="166"/>
      <c r="AI451" s="412"/>
      <c r="AJ451" s="213">
        <v>12</v>
      </c>
      <c r="AK451" s="213">
        <v>0</v>
      </c>
      <c r="AL451" s="213">
        <v>3</v>
      </c>
      <c r="AM451" s="213">
        <v>2</v>
      </c>
      <c r="AN451" s="213">
        <v>3</v>
      </c>
      <c r="AO451" s="213">
        <v>0</v>
      </c>
      <c r="AP451" s="213">
        <v>4</v>
      </c>
    </row>
    <row r="452" spans="1:42" ht="15.95" hidden="1" customHeight="1" outlineLevel="1" thickBot="1" x14ac:dyDescent="0.3">
      <c r="A452" s="706">
        <v>16</v>
      </c>
      <c r="B452" s="712" t="s">
        <v>33</v>
      </c>
      <c r="C452" s="607">
        <v>132</v>
      </c>
      <c r="D452" s="664" t="s">
        <v>34</v>
      </c>
      <c r="E452" s="613" t="s">
        <v>320</v>
      </c>
      <c r="F452" s="622" t="s">
        <v>189</v>
      </c>
      <c r="G452" s="102" t="s">
        <v>16</v>
      </c>
      <c r="H452" s="134"/>
      <c r="I452" s="318">
        <v>37</v>
      </c>
      <c r="J452" s="117">
        <v>37</v>
      </c>
      <c r="K452" s="121"/>
      <c r="L452" s="509">
        <v>0</v>
      </c>
      <c r="M452" s="509">
        <v>0</v>
      </c>
      <c r="N452" s="509">
        <v>0</v>
      </c>
      <c r="O452" s="509">
        <v>35</v>
      </c>
      <c r="P452" s="509">
        <v>0</v>
      </c>
      <c r="Q452" s="436">
        <v>35</v>
      </c>
      <c r="R452" s="471">
        <v>27</v>
      </c>
      <c r="S452" s="471">
        <v>0</v>
      </c>
      <c r="T452" s="472">
        <v>2</v>
      </c>
      <c r="U452" s="473">
        <v>24</v>
      </c>
      <c r="V452" s="474">
        <v>11</v>
      </c>
      <c r="W452" s="474">
        <v>0</v>
      </c>
      <c r="X452" s="474">
        <v>0</v>
      </c>
      <c r="Y452" s="475">
        <v>14</v>
      </c>
      <c r="Z452" s="474">
        <v>0</v>
      </c>
      <c r="AA452" s="474">
        <v>24</v>
      </c>
      <c r="AB452" s="474">
        <v>9</v>
      </c>
      <c r="AC452" s="474">
        <v>14</v>
      </c>
      <c r="AD452" s="474">
        <v>1</v>
      </c>
      <c r="AE452" s="404">
        <v>36</v>
      </c>
      <c r="AF452" s="405">
        <v>18</v>
      </c>
      <c r="AG452" s="155">
        <v>6</v>
      </c>
      <c r="AH452" s="176">
        <v>12</v>
      </c>
      <c r="AI452" s="427">
        <v>10</v>
      </c>
      <c r="AJ452" s="249">
        <v>0</v>
      </c>
      <c r="AK452" s="200">
        <v>0</v>
      </c>
      <c r="AL452" s="24">
        <v>0</v>
      </c>
      <c r="AM452" s="25">
        <v>0</v>
      </c>
      <c r="AN452" s="23">
        <v>0</v>
      </c>
      <c r="AO452" s="25">
        <v>0</v>
      </c>
      <c r="AP452" s="25">
        <v>0</v>
      </c>
    </row>
    <row r="453" spans="1:42" ht="15.95" hidden="1" customHeight="1" outlineLevel="1" thickBot="1" x14ac:dyDescent="0.3">
      <c r="A453" s="696"/>
      <c r="B453" s="698"/>
      <c r="C453" s="608"/>
      <c r="D453" s="665"/>
      <c r="E453" s="614"/>
      <c r="F453" s="623"/>
      <c r="G453" s="40" t="s">
        <v>17</v>
      </c>
      <c r="H453" s="90"/>
      <c r="I453" s="319">
        <v>205</v>
      </c>
      <c r="J453" s="42">
        <v>200</v>
      </c>
      <c r="K453" s="41"/>
      <c r="L453" s="509">
        <v>0</v>
      </c>
      <c r="M453" s="509">
        <v>3</v>
      </c>
      <c r="N453" s="509">
        <v>0</v>
      </c>
      <c r="O453" s="509">
        <v>261</v>
      </c>
      <c r="P453" s="509">
        <v>0</v>
      </c>
      <c r="Q453" s="436">
        <v>264</v>
      </c>
      <c r="R453" s="471">
        <v>87</v>
      </c>
      <c r="S453" s="471">
        <v>0</v>
      </c>
      <c r="T453" s="476">
        <v>16</v>
      </c>
      <c r="U453" s="477">
        <v>198</v>
      </c>
      <c r="V453" s="478">
        <v>66</v>
      </c>
      <c r="W453" s="478">
        <v>0</v>
      </c>
      <c r="X453" s="478">
        <v>0</v>
      </c>
      <c r="Y453" s="479">
        <v>105</v>
      </c>
      <c r="Z453" s="478">
        <v>0</v>
      </c>
      <c r="AA453" s="478">
        <v>157</v>
      </c>
      <c r="AB453" s="478">
        <v>38</v>
      </c>
      <c r="AC453" s="478">
        <v>94</v>
      </c>
      <c r="AD453" s="478">
        <v>11</v>
      </c>
      <c r="AE453" s="406">
        <v>37</v>
      </c>
      <c r="AF453" s="407">
        <v>18</v>
      </c>
      <c r="AG453" s="76">
        <v>25</v>
      </c>
      <c r="AH453" s="177">
        <v>250</v>
      </c>
      <c r="AI453" s="424">
        <v>98</v>
      </c>
      <c r="AJ453" s="249">
        <v>3</v>
      </c>
      <c r="AK453" s="367">
        <v>0</v>
      </c>
      <c r="AL453" s="257">
        <v>0</v>
      </c>
      <c r="AM453" s="62">
        <v>1</v>
      </c>
      <c r="AN453" s="202">
        <v>1</v>
      </c>
      <c r="AO453" s="62">
        <v>0</v>
      </c>
      <c r="AP453" s="62">
        <v>1</v>
      </c>
    </row>
    <row r="454" spans="1:42" ht="19.5" hidden="1" customHeight="1" outlineLevel="1" thickBot="1" x14ac:dyDescent="0.3">
      <c r="A454" s="696"/>
      <c r="B454" s="698"/>
      <c r="C454" s="609"/>
      <c r="D454" s="666"/>
      <c r="E454" s="615"/>
      <c r="F454" s="624"/>
      <c r="G454" s="18" t="s">
        <v>18</v>
      </c>
      <c r="H454" s="21"/>
      <c r="I454" s="43">
        <v>242</v>
      </c>
      <c r="J454" s="18"/>
      <c r="K454" s="21"/>
      <c r="L454" s="497">
        <v>0</v>
      </c>
      <c r="M454" s="497">
        <v>3</v>
      </c>
      <c r="N454" s="497">
        <v>0</v>
      </c>
      <c r="O454" s="497">
        <v>296</v>
      </c>
      <c r="P454" s="497">
        <v>0</v>
      </c>
      <c r="Q454" s="18">
        <v>299</v>
      </c>
      <c r="R454" s="18">
        <v>114</v>
      </c>
      <c r="S454" s="18">
        <v>0</v>
      </c>
      <c r="T454" s="18">
        <v>18</v>
      </c>
      <c r="U454" s="18">
        <v>222</v>
      </c>
      <c r="V454" s="18">
        <v>77</v>
      </c>
      <c r="W454" s="18">
        <v>0</v>
      </c>
      <c r="X454" s="18">
        <v>0</v>
      </c>
      <c r="Y454" s="18">
        <v>119</v>
      </c>
      <c r="Z454" s="18">
        <v>0</v>
      </c>
      <c r="AA454" s="18">
        <v>181</v>
      </c>
      <c r="AB454" s="18">
        <v>47</v>
      </c>
      <c r="AC454" s="18">
        <v>108</v>
      </c>
      <c r="AD454" s="18">
        <v>12</v>
      </c>
      <c r="AE454" s="394"/>
      <c r="AF454" s="389"/>
      <c r="AG454" s="18"/>
      <c r="AH454" s="21"/>
      <c r="AI454" s="413"/>
      <c r="AJ454" s="18">
        <v>3</v>
      </c>
      <c r="AK454" s="18">
        <v>0</v>
      </c>
      <c r="AL454" s="18">
        <v>0</v>
      </c>
      <c r="AM454" s="18">
        <v>1</v>
      </c>
      <c r="AN454" s="18">
        <v>1</v>
      </c>
      <c r="AO454" s="18">
        <v>0</v>
      </c>
      <c r="AP454" s="18">
        <v>1</v>
      </c>
    </row>
    <row r="455" spans="1:42" ht="15.95" hidden="1" customHeight="1" outlineLevel="1" thickBot="1" x14ac:dyDescent="0.3">
      <c r="A455" s="696"/>
      <c r="B455" s="698"/>
      <c r="C455" s="607">
        <v>133</v>
      </c>
      <c r="D455" s="610" t="s">
        <v>328</v>
      </c>
      <c r="E455" s="613" t="s">
        <v>320</v>
      </c>
      <c r="F455" s="616" t="s">
        <v>234</v>
      </c>
      <c r="G455" s="83" t="s">
        <v>16</v>
      </c>
      <c r="H455" s="87"/>
      <c r="I455" s="329"/>
      <c r="J455" s="89"/>
      <c r="K455" s="88"/>
      <c r="L455" s="503">
        <v>0</v>
      </c>
      <c r="M455" s="503">
        <v>0</v>
      </c>
      <c r="N455" s="503">
        <v>0</v>
      </c>
      <c r="O455" s="503">
        <v>0</v>
      </c>
      <c r="P455" s="503">
        <v>0</v>
      </c>
      <c r="Q455" s="436">
        <v>0</v>
      </c>
      <c r="R455" s="297">
        <v>0</v>
      </c>
      <c r="S455" s="297">
        <v>0</v>
      </c>
      <c r="T455" s="298">
        <v>0</v>
      </c>
      <c r="U455" s="25">
        <v>0</v>
      </c>
      <c r="V455" s="242">
        <v>0</v>
      </c>
      <c r="W455" s="148">
        <v>0</v>
      </c>
      <c r="X455" s="13">
        <v>0</v>
      </c>
      <c r="Y455" s="156">
        <v>0</v>
      </c>
      <c r="Z455" s="13">
        <v>0</v>
      </c>
      <c r="AA455" s="148">
        <v>0</v>
      </c>
      <c r="AB455" s="13">
        <v>0</v>
      </c>
      <c r="AC455" s="148">
        <v>0</v>
      </c>
      <c r="AD455" s="13">
        <v>0</v>
      </c>
      <c r="AE455" s="404">
        <v>0</v>
      </c>
      <c r="AF455" s="405">
        <v>0</v>
      </c>
      <c r="AG455" s="155">
        <v>0</v>
      </c>
      <c r="AH455" s="176">
        <v>0</v>
      </c>
      <c r="AI455" s="427">
        <v>0</v>
      </c>
      <c r="AJ455" s="249">
        <v>0</v>
      </c>
      <c r="AK455" s="200">
        <v>0</v>
      </c>
      <c r="AL455" s="24">
        <v>0</v>
      </c>
      <c r="AM455" s="25">
        <v>0</v>
      </c>
      <c r="AN455" s="23">
        <v>0</v>
      </c>
      <c r="AO455" s="25">
        <v>0</v>
      </c>
      <c r="AP455" s="25">
        <v>0</v>
      </c>
    </row>
    <row r="456" spans="1:42" ht="15.95" hidden="1" customHeight="1" outlineLevel="1" thickBot="1" x14ac:dyDescent="0.3">
      <c r="A456" s="696"/>
      <c r="B456" s="698"/>
      <c r="C456" s="608"/>
      <c r="D456" s="611"/>
      <c r="E456" s="614"/>
      <c r="F456" s="617"/>
      <c r="G456" s="40" t="s">
        <v>17</v>
      </c>
      <c r="H456" s="90"/>
      <c r="I456" s="319">
        <v>20</v>
      </c>
      <c r="J456" s="42">
        <v>20</v>
      </c>
      <c r="K456" s="41"/>
      <c r="L456" s="503">
        <v>0</v>
      </c>
      <c r="M456" s="503">
        <v>0</v>
      </c>
      <c r="N456" s="503">
        <v>0</v>
      </c>
      <c r="O456" s="503">
        <v>12</v>
      </c>
      <c r="P456" s="503">
        <v>0</v>
      </c>
      <c r="Q456" s="436">
        <v>12</v>
      </c>
      <c r="R456" s="297">
        <v>6</v>
      </c>
      <c r="S456" s="297">
        <v>0</v>
      </c>
      <c r="T456" s="472">
        <v>0</v>
      </c>
      <c r="U456" s="473">
        <v>10</v>
      </c>
      <c r="V456" s="474">
        <v>2</v>
      </c>
      <c r="W456" s="474">
        <v>0</v>
      </c>
      <c r="X456" s="474">
        <v>0</v>
      </c>
      <c r="Y456" s="475">
        <v>3</v>
      </c>
      <c r="Z456" s="474">
        <v>2</v>
      </c>
      <c r="AA456" s="474">
        <v>2</v>
      </c>
      <c r="AB456" s="474">
        <v>1</v>
      </c>
      <c r="AC456" s="474">
        <v>2</v>
      </c>
      <c r="AD456" s="474">
        <v>1</v>
      </c>
      <c r="AE456" s="406">
        <v>34.5</v>
      </c>
      <c r="AF456" s="407">
        <v>11</v>
      </c>
      <c r="AG456" s="76">
        <v>25</v>
      </c>
      <c r="AH456" s="179">
        <v>150</v>
      </c>
      <c r="AI456" s="424">
        <v>89.6</v>
      </c>
      <c r="AJ456" s="249">
        <v>0</v>
      </c>
      <c r="AK456" s="367">
        <v>0</v>
      </c>
      <c r="AL456" s="257">
        <v>0</v>
      </c>
      <c r="AM456" s="62">
        <v>0</v>
      </c>
      <c r="AN456" s="202">
        <v>0</v>
      </c>
      <c r="AO456" s="62">
        <v>0</v>
      </c>
      <c r="AP456" s="62">
        <v>0</v>
      </c>
    </row>
    <row r="457" spans="1:42" ht="15.95" hidden="1" customHeight="1" outlineLevel="1" thickBot="1" x14ac:dyDescent="0.3">
      <c r="A457" s="696"/>
      <c r="B457" s="698"/>
      <c r="C457" s="609"/>
      <c r="D457" s="612"/>
      <c r="E457" s="615"/>
      <c r="F457" s="618"/>
      <c r="G457" s="18" t="s">
        <v>18</v>
      </c>
      <c r="H457" s="21"/>
      <c r="I457" s="43">
        <v>20</v>
      </c>
      <c r="J457" s="18"/>
      <c r="K457" s="21"/>
      <c r="L457" s="497">
        <v>0</v>
      </c>
      <c r="M457" s="497">
        <v>0</v>
      </c>
      <c r="N457" s="497">
        <v>0</v>
      </c>
      <c r="O457" s="497">
        <v>12</v>
      </c>
      <c r="P457" s="497">
        <v>0</v>
      </c>
      <c r="Q457" s="18">
        <v>12</v>
      </c>
      <c r="R457" s="18">
        <v>6</v>
      </c>
      <c r="S457" s="18">
        <v>0</v>
      </c>
      <c r="T457" s="18">
        <v>0</v>
      </c>
      <c r="U457" s="18">
        <v>10</v>
      </c>
      <c r="V457" s="18">
        <v>2</v>
      </c>
      <c r="W457" s="18">
        <v>0</v>
      </c>
      <c r="X457" s="18">
        <v>0</v>
      </c>
      <c r="Y457" s="18">
        <v>3</v>
      </c>
      <c r="Z457" s="18">
        <v>2</v>
      </c>
      <c r="AA457" s="18">
        <v>2</v>
      </c>
      <c r="AB457" s="18">
        <v>1</v>
      </c>
      <c r="AC457" s="18">
        <v>2</v>
      </c>
      <c r="AD457" s="18">
        <v>1</v>
      </c>
      <c r="AE457" s="394"/>
      <c r="AF457" s="389"/>
      <c r="AG457" s="18"/>
      <c r="AH457" s="21"/>
      <c r="AI457" s="413"/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</row>
    <row r="458" spans="1:42" ht="15.95" hidden="1" customHeight="1" outlineLevel="1" thickBot="1" x14ac:dyDescent="0.3">
      <c r="A458" s="696"/>
      <c r="B458" s="698"/>
      <c r="C458" s="607">
        <v>134</v>
      </c>
      <c r="D458" s="610" t="s">
        <v>38</v>
      </c>
      <c r="E458" s="613" t="s">
        <v>320</v>
      </c>
      <c r="F458" s="616" t="s">
        <v>234</v>
      </c>
      <c r="G458" s="83" t="s">
        <v>16</v>
      </c>
      <c r="H458" s="87"/>
      <c r="I458" s="329"/>
      <c r="J458" s="89"/>
      <c r="K458" s="88"/>
      <c r="L458" s="503">
        <v>0</v>
      </c>
      <c r="M458" s="503">
        <v>0</v>
      </c>
      <c r="N458" s="503">
        <v>0</v>
      </c>
      <c r="O458" s="503">
        <v>0</v>
      </c>
      <c r="P458" s="503">
        <v>0</v>
      </c>
      <c r="Q458" s="436">
        <v>0</v>
      </c>
      <c r="R458" s="297">
        <v>0</v>
      </c>
      <c r="S458" s="297">
        <v>0</v>
      </c>
      <c r="T458" s="298">
        <v>0</v>
      </c>
      <c r="U458" s="25">
        <v>0</v>
      </c>
      <c r="V458" s="242">
        <v>0</v>
      </c>
      <c r="W458" s="149">
        <v>0</v>
      </c>
      <c r="X458" s="171">
        <v>0</v>
      </c>
      <c r="Y458" s="156">
        <v>0</v>
      </c>
      <c r="Z458" s="13">
        <v>0</v>
      </c>
      <c r="AA458" s="148">
        <v>0</v>
      </c>
      <c r="AB458" s="13">
        <v>0</v>
      </c>
      <c r="AC458" s="148">
        <v>0</v>
      </c>
      <c r="AD458" s="13">
        <v>0</v>
      </c>
      <c r="AE458" s="404">
        <v>0</v>
      </c>
      <c r="AF458" s="405">
        <v>0</v>
      </c>
      <c r="AG458" s="155">
        <v>0</v>
      </c>
      <c r="AH458" s="176">
        <v>0</v>
      </c>
      <c r="AI458" s="427">
        <v>0</v>
      </c>
      <c r="AJ458" s="249">
        <v>0</v>
      </c>
      <c r="AK458" s="200">
        <v>0</v>
      </c>
      <c r="AL458" s="24">
        <v>0</v>
      </c>
      <c r="AM458" s="25">
        <v>0</v>
      </c>
      <c r="AN458" s="23">
        <v>0</v>
      </c>
      <c r="AO458" s="25">
        <v>0</v>
      </c>
      <c r="AP458" s="25">
        <v>0</v>
      </c>
    </row>
    <row r="459" spans="1:42" ht="15.95" hidden="1" customHeight="1" outlineLevel="1" thickBot="1" x14ac:dyDescent="0.3">
      <c r="A459" s="696"/>
      <c r="B459" s="698"/>
      <c r="C459" s="608"/>
      <c r="D459" s="611"/>
      <c r="E459" s="614"/>
      <c r="F459" s="617"/>
      <c r="G459" s="40" t="s">
        <v>17</v>
      </c>
      <c r="H459" s="90"/>
      <c r="I459" s="319">
        <v>90</v>
      </c>
      <c r="J459" s="42">
        <v>95</v>
      </c>
      <c r="K459" s="41"/>
      <c r="L459" s="496">
        <v>0</v>
      </c>
      <c r="M459" s="496">
        <v>0</v>
      </c>
      <c r="N459" s="496">
        <v>0</v>
      </c>
      <c r="O459" s="496">
        <v>32</v>
      </c>
      <c r="P459" s="496">
        <v>0</v>
      </c>
      <c r="Q459" s="436">
        <v>32</v>
      </c>
      <c r="R459" s="297">
        <v>10</v>
      </c>
      <c r="S459" s="471">
        <v>0</v>
      </c>
      <c r="T459" s="472">
        <v>0</v>
      </c>
      <c r="U459" s="473">
        <v>27</v>
      </c>
      <c r="V459" s="474">
        <v>5</v>
      </c>
      <c r="W459" s="480">
        <v>0</v>
      </c>
      <c r="X459" s="481">
        <v>0</v>
      </c>
      <c r="Y459" s="46">
        <v>5</v>
      </c>
      <c r="Z459" s="474">
        <v>1</v>
      </c>
      <c r="AA459" s="474">
        <v>14</v>
      </c>
      <c r="AB459" s="474">
        <v>6</v>
      </c>
      <c r="AC459" s="474">
        <v>5</v>
      </c>
      <c r="AD459" s="474">
        <v>0</v>
      </c>
      <c r="AE459" s="406">
        <v>38</v>
      </c>
      <c r="AF459" s="407">
        <v>19</v>
      </c>
      <c r="AG459" s="76">
        <v>25</v>
      </c>
      <c r="AH459" s="177">
        <v>190</v>
      </c>
      <c r="AI459" s="424">
        <v>92.8</v>
      </c>
      <c r="AJ459" s="249">
        <v>2</v>
      </c>
      <c r="AK459" s="367">
        <v>0</v>
      </c>
      <c r="AL459" s="257">
        <v>1</v>
      </c>
      <c r="AM459" s="62">
        <v>0</v>
      </c>
      <c r="AN459" s="202">
        <v>1</v>
      </c>
      <c r="AO459" s="62">
        <v>0</v>
      </c>
      <c r="AP459" s="62">
        <v>0</v>
      </c>
    </row>
    <row r="460" spans="1:42" ht="15.95" hidden="1" customHeight="1" outlineLevel="1" thickBot="1" x14ac:dyDescent="0.3">
      <c r="A460" s="696"/>
      <c r="B460" s="698"/>
      <c r="C460" s="609"/>
      <c r="D460" s="612"/>
      <c r="E460" s="615"/>
      <c r="F460" s="618"/>
      <c r="G460" s="18" t="s">
        <v>18</v>
      </c>
      <c r="H460" s="21"/>
      <c r="I460" s="43">
        <v>90</v>
      </c>
      <c r="J460" s="18"/>
      <c r="K460" s="21"/>
      <c r="L460" s="497">
        <v>0</v>
      </c>
      <c r="M460" s="497">
        <v>0</v>
      </c>
      <c r="N460" s="497">
        <v>0</v>
      </c>
      <c r="O460" s="497">
        <v>32</v>
      </c>
      <c r="P460" s="497">
        <v>0</v>
      </c>
      <c r="Q460" s="18">
        <v>32</v>
      </c>
      <c r="R460" s="18">
        <v>10</v>
      </c>
      <c r="S460" s="18">
        <v>0</v>
      </c>
      <c r="T460" s="18">
        <v>0</v>
      </c>
      <c r="U460" s="18">
        <v>27</v>
      </c>
      <c r="V460" s="18">
        <v>5</v>
      </c>
      <c r="W460" s="18">
        <v>0</v>
      </c>
      <c r="X460" s="18">
        <v>0</v>
      </c>
      <c r="Y460" s="18">
        <v>5</v>
      </c>
      <c r="Z460" s="18">
        <v>1</v>
      </c>
      <c r="AA460" s="18">
        <v>14</v>
      </c>
      <c r="AB460" s="18">
        <v>6</v>
      </c>
      <c r="AC460" s="18">
        <v>5</v>
      </c>
      <c r="AD460" s="18">
        <v>0</v>
      </c>
      <c r="AE460" s="394"/>
      <c r="AF460" s="389"/>
      <c r="AG460" s="18"/>
      <c r="AH460" s="21"/>
      <c r="AI460" s="413"/>
      <c r="AJ460" s="18">
        <v>2</v>
      </c>
      <c r="AK460" s="18">
        <v>0</v>
      </c>
      <c r="AL460" s="18">
        <v>1</v>
      </c>
      <c r="AM460" s="18">
        <v>0</v>
      </c>
      <c r="AN460" s="18">
        <v>1</v>
      </c>
      <c r="AO460" s="18">
        <v>0</v>
      </c>
      <c r="AP460" s="18">
        <v>0</v>
      </c>
    </row>
    <row r="461" spans="1:42" ht="15.95" hidden="1" customHeight="1" outlineLevel="1" thickBot="1" x14ac:dyDescent="0.3">
      <c r="A461" s="696"/>
      <c r="B461" s="698"/>
      <c r="C461" s="607">
        <v>135</v>
      </c>
      <c r="D461" s="610" t="s">
        <v>39</v>
      </c>
      <c r="E461" s="613" t="s">
        <v>320</v>
      </c>
      <c r="F461" s="616" t="s">
        <v>234</v>
      </c>
      <c r="G461" s="83" t="s">
        <v>16</v>
      </c>
      <c r="H461" s="87"/>
      <c r="I461" s="329"/>
      <c r="J461" s="89"/>
      <c r="K461" s="88"/>
      <c r="L461" s="503">
        <v>0</v>
      </c>
      <c r="M461" s="503">
        <v>0</v>
      </c>
      <c r="N461" s="503">
        <v>0</v>
      </c>
      <c r="O461" s="503">
        <v>0</v>
      </c>
      <c r="P461" s="503">
        <v>0</v>
      </c>
      <c r="Q461" s="436">
        <v>0</v>
      </c>
      <c r="R461" s="297">
        <v>0</v>
      </c>
      <c r="S461" s="297">
        <v>0</v>
      </c>
      <c r="T461" s="298">
        <v>0</v>
      </c>
      <c r="U461" s="25">
        <v>0</v>
      </c>
      <c r="V461" s="242">
        <v>0</v>
      </c>
      <c r="W461" s="148">
        <v>0</v>
      </c>
      <c r="X461" s="13">
        <v>0</v>
      </c>
      <c r="Y461" s="156">
        <v>0</v>
      </c>
      <c r="Z461" s="13">
        <v>0</v>
      </c>
      <c r="AA461" s="148">
        <v>0</v>
      </c>
      <c r="AB461" s="13">
        <v>0</v>
      </c>
      <c r="AC461" s="148">
        <v>0</v>
      </c>
      <c r="AD461" s="13">
        <v>0</v>
      </c>
      <c r="AE461" s="404">
        <v>0</v>
      </c>
      <c r="AF461" s="405">
        <v>0</v>
      </c>
      <c r="AG461" s="155">
        <v>0</v>
      </c>
      <c r="AH461" s="176">
        <v>0</v>
      </c>
      <c r="AI461" s="427">
        <v>0</v>
      </c>
      <c r="AJ461" s="249">
        <v>0</v>
      </c>
      <c r="AK461" s="200">
        <v>0</v>
      </c>
      <c r="AL461" s="24">
        <v>0</v>
      </c>
      <c r="AM461" s="25">
        <v>0</v>
      </c>
      <c r="AN461" s="23">
        <v>0</v>
      </c>
      <c r="AO461" s="25">
        <v>0</v>
      </c>
      <c r="AP461" s="25">
        <v>0</v>
      </c>
    </row>
    <row r="462" spans="1:42" ht="15.95" hidden="1" customHeight="1" outlineLevel="1" thickBot="1" x14ac:dyDescent="0.3">
      <c r="A462" s="696"/>
      <c r="B462" s="698"/>
      <c r="C462" s="608"/>
      <c r="D462" s="611"/>
      <c r="E462" s="614"/>
      <c r="F462" s="617"/>
      <c r="G462" s="40" t="s">
        <v>17</v>
      </c>
      <c r="H462" s="90"/>
      <c r="I462" s="319">
        <v>50</v>
      </c>
      <c r="J462" s="42">
        <v>55</v>
      </c>
      <c r="K462" s="41"/>
      <c r="L462" s="496">
        <v>0</v>
      </c>
      <c r="M462" s="496">
        <v>0</v>
      </c>
      <c r="N462" s="496">
        <v>0</v>
      </c>
      <c r="O462" s="496">
        <v>19</v>
      </c>
      <c r="P462" s="496">
        <v>0</v>
      </c>
      <c r="Q462" s="436">
        <v>19</v>
      </c>
      <c r="R462" s="297">
        <v>5</v>
      </c>
      <c r="S462" s="471">
        <v>0</v>
      </c>
      <c r="T462" s="472">
        <v>1</v>
      </c>
      <c r="U462" s="473">
        <v>15</v>
      </c>
      <c r="V462" s="474">
        <v>4</v>
      </c>
      <c r="W462" s="474">
        <v>0</v>
      </c>
      <c r="X462" s="474">
        <v>0</v>
      </c>
      <c r="Y462" s="475">
        <v>6</v>
      </c>
      <c r="Z462" s="474">
        <v>0</v>
      </c>
      <c r="AA462" s="474">
        <v>16</v>
      </c>
      <c r="AB462" s="474">
        <v>4</v>
      </c>
      <c r="AC462" s="474">
        <v>4</v>
      </c>
      <c r="AD462" s="474">
        <v>2</v>
      </c>
      <c r="AE462" s="406">
        <v>36</v>
      </c>
      <c r="AF462" s="407">
        <v>10</v>
      </c>
      <c r="AG462" s="76">
        <v>25</v>
      </c>
      <c r="AH462" s="177">
        <v>200</v>
      </c>
      <c r="AI462" s="424">
        <v>110</v>
      </c>
      <c r="AJ462" s="249">
        <v>1</v>
      </c>
      <c r="AK462" s="367">
        <v>0</v>
      </c>
      <c r="AL462" s="257">
        <v>0</v>
      </c>
      <c r="AM462" s="62">
        <v>0</v>
      </c>
      <c r="AN462" s="202">
        <v>0</v>
      </c>
      <c r="AO462" s="62">
        <v>0</v>
      </c>
      <c r="AP462" s="62">
        <v>1</v>
      </c>
    </row>
    <row r="463" spans="1:42" ht="15.95" hidden="1" customHeight="1" outlineLevel="1" thickBot="1" x14ac:dyDescent="0.3">
      <c r="A463" s="696"/>
      <c r="B463" s="698"/>
      <c r="C463" s="609"/>
      <c r="D463" s="612"/>
      <c r="E463" s="615"/>
      <c r="F463" s="618"/>
      <c r="G463" s="18" t="s">
        <v>18</v>
      </c>
      <c r="H463" s="21"/>
      <c r="I463" s="43">
        <v>50</v>
      </c>
      <c r="J463" s="18"/>
      <c r="K463" s="21"/>
      <c r="L463" s="497">
        <v>0</v>
      </c>
      <c r="M463" s="497">
        <v>0</v>
      </c>
      <c r="N463" s="497">
        <v>0</v>
      </c>
      <c r="O463" s="497">
        <v>19</v>
      </c>
      <c r="P463" s="497">
        <v>0</v>
      </c>
      <c r="Q463" s="18">
        <v>19</v>
      </c>
      <c r="R463" s="18">
        <v>5</v>
      </c>
      <c r="S463" s="18">
        <v>0</v>
      </c>
      <c r="T463" s="18">
        <v>1</v>
      </c>
      <c r="U463" s="18">
        <v>15</v>
      </c>
      <c r="V463" s="18">
        <v>4</v>
      </c>
      <c r="W463" s="18">
        <v>0</v>
      </c>
      <c r="X463" s="18">
        <v>0</v>
      </c>
      <c r="Y463" s="18">
        <v>6</v>
      </c>
      <c r="Z463" s="18">
        <v>0</v>
      </c>
      <c r="AA463" s="18">
        <v>16</v>
      </c>
      <c r="AB463" s="18">
        <v>4</v>
      </c>
      <c r="AC463" s="18">
        <v>4</v>
      </c>
      <c r="AD463" s="18">
        <v>2</v>
      </c>
      <c r="AE463" s="394"/>
      <c r="AF463" s="389"/>
      <c r="AG463" s="18"/>
      <c r="AH463" s="21"/>
      <c r="AI463" s="413"/>
      <c r="AJ463" s="18">
        <v>1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1</v>
      </c>
    </row>
    <row r="464" spans="1:42" ht="15.95" hidden="1" customHeight="1" outlineLevel="1" thickBot="1" x14ac:dyDescent="0.3">
      <c r="A464" s="696"/>
      <c r="B464" s="698"/>
      <c r="C464" s="607">
        <v>136</v>
      </c>
      <c r="D464" s="619" t="s">
        <v>37</v>
      </c>
      <c r="E464" s="613" t="s">
        <v>320</v>
      </c>
      <c r="F464" s="616" t="s">
        <v>234</v>
      </c>
      <c r="G464" s="83" t="s">
        <v>16</v>
      </c>
      <c r="H464" s="87"/>
      <c r="I464" s="329"/>
      <c r="J464" s="89"/>
      <c r="K464" s="88"/>
      <c r="L464" s="503">
        <v>0</v>
      </c>
      <c r="M464" s="503">
        <v>0</v>
      </c>
      <c r="N464" s="503">
        <v>0</v>
      </c>
      <c r="O464" s="503">
        <v>0</v>
      </c>
      <c r="P464" s="503">
        <v>0</v>
      </c>
      <c r="Q464" s="436">
        <v>0</v>
      </c>
      <c r="R464" s="297">
        <v>0</v>
      </c>
      <c r="S464" s="297">
        <v>0</v>
      </c>
      <c r="T464" s="298">
        <v>0</v>
      </c>
      <c r="U464" s="25">
        <v>0</v>
      </c>
      <c r="V464" s="242">
        <v>0</v>
      </c>
      <c r="W464" s="148">
        <v>0</v>
      </c>
      <c r="X464" s="13">
        <v>0</v>
      </c>
      <c r="Y464" s="156">
        <v>0</v>
      </c>
      <c r="Z464" s="13">
        <v>0</v>
      </c>
      <c r="AA464" s="148">
        <v>0</v>
      </c>
      <c r="AB464" s="13">
        <v>0</v>
      </c>
      <c r="AC464" s="148">
        <v>0</v>
      </c>
      <c r="AD464" s="13">
        <v>0</v>
      </c>
      <c r="AE464" s="404">
        <v>0</v>
      </c>
      <c r="AF464" s="405">
        <v>0</v>
      </c>
      <c r="AG464" s="155">
        <v>0</v>
      </c>
      <c r="AH464" s="176">
        <v>0</v>
      </c>
      <c r="AI464" s="427">
        <v>0</v>
      </c>
      <c r="AJ464" s="249">
        <v>0</v>
      </c>
      <c r="AK464" s="200">
        <v>0</v>
      </c>
      <c r="AL464" s="24">
        <v>0</v>
      </c>
      <c r="AM464" s="25">
        <v>0</v>
      </c>
      <c r="AN464" s="23">
        <v>0</v>
      </c>
      <c r="AO464" s="25">
        <v>0</v>
      </c>
      <c r="AP464" s="25">
        <v>0</v>
      </c>
    </row>
    <row r="465" spans="1:42" ht="15.95" hidden="1" customHeight="1" outlineLevel="1" thickBot="1" x14ac:dyDescent="0.3">
      <c r="A465" s="696"/>
      <c r="B465" s="698"/>
      <c r="C465" s="608"/>
      <c r="D465" s="620"/>
      <c r="E465" s="614"/>
      <c r="F465" s="617"/>
      <c r="G465" s="40" t="s">
        <v>17</v>
      </c>
      <c r="H465" s="90"/>
      <c r="I465" s="319">
        <v>40</v>
      </c>
      <c r="J465" s="42">
        <v>45</v>
      </c>
      <c r="K465" s="41"/>
      <c r="L465" s="496">
        <v>0</v>
      </c>
      <c r="M465" s="496">
        <v>0</v>
      </c>
      <c r="N465" s="496">
        <v>0</v>
      </c>
      <c r="O465" s="496">
        <v>36</v>
      </c>
      <c r="P465" s="496">
        <v>0</v>
      </c>
      <c r="Q465" s="436">
        <v>36</v>
      </c>
      <c r="R465" s="297">
        <v>5</v>
      </c>
      <c r="S465" s="482">
        <v>0</v>
      </c>
      <c r="T465" s="483">
        <v>0</v>
      </c>
      <c r="U465" s="484">
        <v>32</v>
      </c>
      <c r="V465" s="485">
        <v>4</v>
      </c>
      <c r="W465" s="485">
        <v>0</v>
      </c>
      <c r="X465" s="485">
        <v>0</v>
      </c>
      <c r="Y465" s="30">
        <v>13</v>
      </c>
      <c r="Z465" s="485">
        <v>36</v>
      </c>
      <c r="AA465" s="485">
        <v>0</v>
      </c>
      <c r="AB465" s="485">
        <v>12</v>
      </c>
      <c r="AC465" s="485">
        <v>0</v>
      </c>
      <c r="AD465" s="485">
        <v>0</v>
      </c>
      <c r="AE465" s="406">
        <v>38</v>
      </c>
      <c r="AF465" s="407">
        <v>15</v>
      </c>
      <c r="AG465" s="76">
        <v>15</v>
      </c>
      <c r="AH465" s="177">
        <v>190</v>
      </c>
      <c r="AI465" s="424">
        <v>86</v>
      </c>
      <c r="AJ465" s="249">
        <v>2</v>
      </c>
      <c r="AK465" s="367">
        <v>0</v>
      </c>
      <c r="AL465" s="257">
        <v>0</v>
      </c>
      <c r="AM465" s="62">
        <v>0</v>
      </c>
      <c r="AN465" s="202">
        <v>0</v>
      </c>
      <c r="AO465" s="62">
        <v>1</v>
      </c>
      <c r="AP465" s="62">
        <v>1</v>
      </c>
    </row>
    <row r="466" spans="1:42" ht="15.95" hidden="1" customHeight="1" outlineLevel="1" thickBot="1" x14ac:dyDescent="0.3">
      <c r="A466" s="696"/>
      <c r="B466" s="698"/>
      <c r="C466" s="609"/>
      <c r="D466" s="620"/>
      <c r="E466" s="615"/>
      <c r="F466" s="618"/>
      <c r="G466" s="18" t="s">
        <v>18</v>
      </c>
      <c r="H466" s="21"/>
      <c r="I466" s="43">
        <v>40</v>
      </c>
      <c r="J466" s="18"/>
      <c r="K466" s="21"/>
      <c r="L466" s="497">
        <v>0</v>
      </c>
      <c r="M466" s="497">
        <v>0</v>
      </c>
      <c r="N466" s="497">
        <v>0</v>
      </c>
      <c r="O466" s="497">
        <v>36</v>
      </c>
      <c r="P466" s="497">
        <v>0</v>
      </c>
      <c r="Q466" s="18">
        <v>36</v>
      </c>
      <c r="R466" s="18">
        <v>5</v>
      </c>
      <c r="S466" s="18">
        <v>0</v>
      </c>
      <c r="T466" s="18">
        <v>0</v>
      </c>
      <c r="U466" s="18">
        <v>32</v>
      </c>
      <c r="V466" s="18">
        <v>4</v>
      </c>
      <c r="W466" s="18">
        <v>0</v>
      </c>
      <c r="X466" s="18">
        <v>0</v>
      </c>
      <c r="Y466" s="18">
        <v>13</v>
      </c>
      <c r="Z466" s="18">
        <v>36</v>
      </c>
      <c r="AA466" s="18">
        <v>0</v>
      </c>
      <c r="AB466" s="18">
        <v>12</v>
      </c>
      <c r="AC466" s="18">
        <v>0</v>
      </c>
      <c r="AD466" s="18">
        <v>0</v>
      </c>
      <c r="AE466" s="394"/>
      <c r="AF466" s="389"/>
      <c r="AG466" s="18"/>
      <c r="AH466" s="21"/>
      <c r="AI466" s="413"/>
      <c r="AJ466" s="18">
        <v>2</v>
      </c>
      <c r="AK466" s="18">
        <v>0</v>
      </c>
      <c r="AL466" s="18">
        <v>0</v>
      </c>
      <c r="AM466" s="18">
        <v>0</v>
      </c>
      <c r="AN466" s="18">
        <v>0</v>
      </c>
      <c r="AO466" s="18">
        <v>1</v>
      </c>
      <c r="AP466" s="18">
        <v>1</v>
      </c>
    </row>
    <row r="467" spans="1:42" ht="15.95" hidden="1" customHeight="1" outlineLevel="1" thickBot="1" x14ac:dyDescent="0.3">
      <c r="A467" s="696"/>
      <c r="B467" s="698"/>
      <c r="C467" s="607">
        <v>137</v>
      </c>
      <c r="D467" s="676" t="s">
        <v>445</v>
      </c>
      <c r="E467" s="613" t="s">
        <v>320</v>
      </c>
      <c r="F467" s="622" t="s">
        <v>189</v>
      </c>
      <c r="G467" s="83" t="s">
        <v>16</v>
      </c>
      <c r="H467" s="87"/>
      <c r="I467" s="329"/>
      <c r="J467" s="89"/>
      <c r="K467" s="88"/>
      <c r="L467" s="503">
        <v>0</v>
      </c>
      <c r="M467" s="503">
        <v>0</v>
      </c>
      <c r="N467" s="503">
        <v>0</v>
      </c>
      <c r="O467" s="503">
        <v>0</v>
      </c>
      <c r="P467" s="503">
        <v>0</v>
      </c>
      <c r="Q467" s="436">
        <v>0</v>
      </c>
      <c r="R467" s="297">
        <v>0</v>
      </c>
      <c r="S467" s="297">
        <v>0</v>
      </c>
      <c r="T467" s="298">
        <v>0</v>
      </c>
      <c r="U467" s="25">
        <v>0</v>
      </c>
      <c r="V467" s="242">
        <v>0</v>
      </c>
      <c r="W467" s="148">
        <v>0</v>
      </c>
      <c r="X467" s="13">
        <v>0</v>
      </c>
      <c r="Y467" s="156">
        <v>0</v>
      </c>
      <c r="Z467" s="13">
        <v>0</v>
      </c>
      <c r="AA467" s="148">
        <v>0</v>
      </c>
      <c r="AB467" s="13">
        <v>0</v>
      </c>
      <c r="AC467" s="148">
        <v>0</v>
      </c>
      <c r="AD467" s="13">
        <v>0</v>
      </c>
      <c r="AE467" s="404">
        <v>0</v>
      </c>
      <c r="AF467" s="405">
        <v>0</v>
      </c>
      <c r="AG467" s="155">
        <v>0</v>
      </c>
      <c r="AH467" s="176">
        <v>0</v>
      </c>
      <c r="AI467" s="427">
        <v>0</v>
      </c>
      <c r="AJ467" s="249">
        <v>0</v>
      </c>
      <c r="AK467" s="200">
        <v>0</v>
      </c>
      <c r="AL467" s="24">
        <v>0</v>
      </c>
      <c r="AM467" s="25">
        <v>0</v>
      </c>
      <c r="AN467" s="23">
        <v>0</v>
      </c>
      <c r="AO467" s="25">
        <v>0</v>
      </c>
      <c r="AP467" s="25">
        <v>0</v>
      </c>
    </row>
    <row r="468" spans="1:42" ht="15.95" hidden="1" customHeight="1" outlineLevel="1" thickBot="1" x14ac:dyDescent="0.3">
      <c r="A468" s="696"/>
      <c r="B468" s="698"/>
      <c r="C468" s="608"/>
      <c r="D468" s="677"/>
      <c r="E468" s="614"/>
      <c r="F468" s="623"/>
      <c r="G468" s="40" t="s">
        <v>17</v>
      </c>
      <c r="H468" s="90"/>
      <c r="I468" s="319">
        <v>50</v>
      </c>
      <c r="J468" s="42">
        <v>50</v>
      </c>
      <c r="K468" s="41"/>
      <c r="L468" s="496">
        <v>0</v>
      </c>
      <c r="M468" s="496">
        <v>0</v>
      </c>
      <c r="N468" s="496">
        <v>0</v>
      </c>
      <c r="O468" s="496">
        <v>74</v>
      </c>
      <c r="P468" s="496">
        <v>0</v>
      </c>
      <c r="Q468" s="436">
        <v>74</v>
      </c>
      <c r="R468" s="297">
        <v>23</v>
      </c>
      <c r="S468" s="471">
        <v>0</v>
      </c>
      <c r="T468" s="472">
        <v>0</v>
      </c>
      <c r="U468" s="473">
        <v>60</v>
      </c>
      <c r="V468" s="474">
        <v>14</v>
      </c>
      <c r="W468" s="474">
        <v>0</v>
      </c>
      <c r="X468" s="474">
        <v>0</v>
      </c>
      <c r="Y468" s="475">
        <v>14</v>
      </c>
      <c r="Z468" s="474">
        <v>4</v>
      </c>
      <c r="AA468" s="474">
        <v>26</v>
      </c>
      <c r="AB468" s="474">
        <v>5</v>
      </c>
      <c r="AC468" s="474">
        <v>14</v>
      </c>
      <c r="AD468" s="474">
        <v>0</v>
      </c>
      <c r="AE468" s="406">
        <v>33.5</v>
      </c>
      <c r="AF468" s="407">
        <v>12.1</v>
      </c>
      <c r="AG468" s="76">
        <v>10</v>
      </c>
      <c r="AH468" s="179">
        <v>200</v>
      </c>
      <c r="AI468" s="424">
        <v>90</v>
      </c>
      <c r="AJ468" s="249">
        <v>1</v>
      </c>
      <c r="AK468" s="367">
        <v>0</v>
      </c>
      <c r="AL468" s="257">
        <v>0</v>
      </c>
      <c r="AM468" s="62">
        <v>0</v>
      </c>
      <c r="AN468" s="202">
        <v>0</v>
      </c>
      <c r="AO468" s="62">
        <v>0</v>
      </c>
      <c r="AP468" s="62">
        <v>1</v>
      </c>
    </row>
    <row r="469" spans="1:42" ht="15.95" hidden="1" customHeight="1" outlineLevel="1" thickBot="1" x14ac:dyDescent="0.3">
      <c r="A469" s="696"/>
      <c r="B469" s="698"/>
      <c r="C469" s="609"/>
      <c r="D469" s="678"/>
      <c r="E469" s="615"/>
      <c r="F469" s="624"/>
      <c r="G469" s="18" t="s">
        <v>18</v>
      </c>
      <c r="H469" s="21"/>
      <c r="I469" s="43">
        <v>50</v>
      </c>
      <c r="J469" s="18"/>
      <c r="K469" s="21"/>
      <c r="L469" s="497">
        <v>0</v>
      </c>
      <c r="M469" s="497">
        <v>0</v>
      </c>
      <c r="N469" s="497">
        <v>0</v>
      </c>
      <c r="O469" s="497">
        <v>74</v>
      </c>
      <c r="P469" s="497">
        <v>0</v>
      </c>
      <c r="Q469" s="18">
        <v>74</v>
      </c>
      <c r="R469" s="18">
        <v>23</v>
      </c>
      <c r="S469" s="18">
        <v>0</v>
      </c>
      <c r="T469" s="18">
        <v>0</v>
      </c>
      <c r="U469" s="18">
        <v>60</v>
      </c>
      <c r="V469" s="18">
        <v>14</v>
      </c>
      <c r="W469" s="18">
        <v>0</v>
      </c>
      <c r="X469" s="18">
        <v>0</v>
      </c>
      <c r="Y469" s="18">
        <v>14</v>
      </c>
      <c r="Z469" s="18">
        <v>4</v>
      </c>
      <c r="AA469" s="18">
        <v>26</v>
      </c>
      <c r="AB469" s="18">
        <v>5</v>
      </c>
      <c r="AC469" s="18">
        <v>14</v>
      </c>
      <c r="AD469" s="18">
        <v>0</v>
      </c>
      <c r="AE469" s="394"/>
      <c r="AF469" s="389"/>
      <c r="AG469" s="18"/>
      <c r="AH469" s="21"/>
      <c r="AI469" s="413"/>
      <c r="AJ469" s="18">
        <v>1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1</v>
      </c>
    </row>
    <row r="470" spans="1:42" ht="15.95" hidden="1" customHeight="1" outlineLevel="1" thickBot="1" x14ac:dyDescent="0.3">
      <c r="A470" s="696"/>
      <c r="B470" s="698"/>
      <c r="C470" s="607">
        <v>138</v>
      </c>
      <c r="D470" s="610" t="s">
        <v>415</v>
      </c>
      <c r="E470" s="613" t="s">
        <v>320</v>
      </c>
      <c r="F470" s="616" t="s">
        <v>233</v>
      </c>
      <c r="G470" s="83" t="s">
        <v>16</v>
      </c>
      <c r="H470" s="87"/>
      <c r="I470" s="329"/>
      <c r="J470" s="89"/>
      <c r="K470" s="88"/>
      <c r="L470" s="503">
        <v>0</v>
      </c>
      <c r="M470" s="503">
        <v>0</v>
      </c>
      <c r="N470" s="503">
        <v>0</v>
      </c>
      <c r="O470" s="503">
        <v>0</v>
      </c>
      <c r="P470" s="503">
        <v>0</v>
      </c>
      <c r="Q470" s="436">
        <v>0</v>
      </c>
      <c r="R470" s="297">
        <v>0</v>
      </c>
      <c r="S470" s="297">
        <v>0</v>
      </c>
      <c r="T470" s="298">
        <v>0</v>
      </c>
      <c r="U470" s="25">
        <v>0</v>
      </c>
      <c r="V470" s="242">
        <v>0</v>
      </c>
      <c r="W470" s="148">
        <v>0</v>
      </c>
      <c r="X470" s="13">
        <v>0</v>
      </c>
      <c r="Y470" s="156">
        <v>0</v>
      </c>
      <c r="Z470" s="13">
        <v>0</v>
      </c>
      <c r="AA470" s="148">
        <v>0</v>
      </c>
      <c r="AB470" s="13">
        <v>0</v>
      </c>
      <c r="AC470" s="148">
        <v>0</v>
      </c>
      <c r="AD470" s="13">
        <v>0</v>
      </c>
      <c r="AE470" s="404">
        <v>0</v>
      </c>
      <c r="AF470" s="405">
        <v>0</v>
      </c>
      <c r="AG470" s="155">
        <v>0</v>
      </c>
      <c r="AH470" s="176">
        <v>0</v>
      </c>
      <c r="AI470" s="427">
        <v>0</v>
      </c>
      <c r="AJ470" s="249">
        <v>0</v>
      </c>
      <c r="AK470" s="200">
        <v>0</v>
      </c>
      <c r="AL470" s="24">
        <v>0</v>
      </c>
      <c r="AM470" s="25">
        <v>0</v>
      </c>
      <c r="AN470" s="23">
        <v>0</v>
      </c>
      <c r="AO470" s="25">
        <v>0</v>
      </c>
      <c r="AP470" s="25">
        <v>0</v>
      </c>
    </row>
    <row r="471" spans="1:42" ht="15.95" hidden="1" customHeight="1" outlineLevel="1" thickBot="1" x14ac:dyDescent="0.3">
      <c r="A471" s="696"/>
      <c r="B471" s="698"/>
      <c r="C471" s="608"/>
      <c r="D471" s="611"/>
      <c r="E471" s="614"/>
      <c r="F471" s="617"/>
      <c r="G471" s="40" t="s">
        <v>17</v>
      </c>
      <c r="H471" s="90"/>
      <c r="I471" s="319">
        <v>25</v>
      </c>
      <c r="J471" s="42">
        <v>25</v>
      </c>
      <c r="K471" s="41"/>
      <c r="L471" s="496">
        <v>0</v>
      </c>
      <c r="M471" s="496">
        <v>0</v>
      </c>
      <c r="N471" s="496">
        <v>0</v>
      </c>
      <c r="O471" s="496">
        <v>0</v>
      </c>
      <c r="P471" s="496">
        <v>0</v>
      </c>
      <c r="Q471" s="436">
        <v>0</v>
      </c>
      <c r="R471" s="297">
        <v>0</v>
      </c>
      <c r="S471" s="471">
        <v>0</v>
      </c>
      <c r="T471" s="472">
        <v>0</v>
      </c>
      <c r="U471" s="473">
        <v>0</v>
      </c>
      <c r="V471" s="474">
        <v>0</v>
      </c>
      <c r="W471" s="474">
        <v>0</v>
      </c>
      <c r="X471" s="474">
        <v>0</v>
      </c>
      <c r="Y471" s="475">
        <v>0</v>
      </c>
      <c r="Z471" s="474">
        <v>0</v>
      </c>
      <c r="AA471" s="474">
        <v>0</v>
      </c>
      <c r="AB471" s="474">
        <v>0</v>
      </c>
      <c r="AC471" s="474">
        <v>0</v>
      </c>
      <c r="AD471" s="474">
        <v>0</v>
      </c>
      <c r="AE471" s="406">
        <v>0</v>
      </c>
      <c r="AF471" s="407">
        <v>0</v>
      </c>
      <c r="AG471" s="76">
        <v>0</v>
      </c>
      <c r="AH471" s="177">
        <v>0</v>
      </c>
      <c r="AI471" s="424">
        <v>0</v>
      </c>
      <c r="AJ471" s="249">
        <v>0</v>
      </c>
      <c r="AK471" s="367">
        <v>0</v>
      </c>
      <c r="AL471" s="257">
        <v>0</v>
      </c>
      <c r="AM471" s="62">
        <v>0</v>
      </c>
      <c r="AN471" s="202">
        <v>0</v>
      </c>
      <c r="AO471" s="62">
        <v>0</v>
      </c>
      <c r="AP471" s="62">
        <v>0</v>
      </c>
    </row>
    <row r="472" spans="1:42" ht="15.95" hidden="1" customHeight="1" outlineLevel="1" thickBot="1" x14ac:dyDescent="0.3">
      <c r="A472" s="696"/>
      <c r="B472" s="698"/>
      <c r="C472" s="609"/>
      <c r="D472" s="612"/>
      <c r="E472" s="615"/>
      <c r="F472" s="618"/>
      <c r="G472" s="18" t="s">
        <v>18</v>
      </c>
      <c r="H472" s="21"/>
      <c r="I472" s="43">
        <v>25</v>
      </c>
      <c r="J472" s="18"/>
      <c r="K472" s="21"/>
      <c r="L472" s="497">
        <v>0</v>
      </c>
      <c r="M472" s="497">
        <v>0</v>
      </c>
      <c r="N472" s="497">
        <v>0</v>
      </c>
      <c r="O472" s="497">
        <v>0</v>
      </c>
      <c r="P472" s="497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  <c r="AE472" s="394"/>
      <c r="AF472" s="389"/>
      <c r="AG472" s="18"/>
      <c r="AH472" s="21"/>
      <c r="AI472" s="413"/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</row>
    <row r="473" spans="1:42" ht="15.95" hidden="1" customHeight="1" outlineLevel="1" thickBot="1" x14ac:dyDescent="0.3">
      <c r="A473" s="696"/>
      <c r="B473" s="698"/>
      <c r="C473" s="607"/>
      <c r="D473" s="610" t="s">
        <v>447</v>
      </c>
      <c r="E473" s="613"/>
      <c r="F473" s="616"/>
      <c r="G473" s="83" t="s">
        <v>16</v>
      </c>
      <c r="H473" s="87"/>
      <c r="I473" s="329"/>
      <c r="J473" s="89"/>
      <c r="K473" s="88"/>
      <c r="L473" s="503">
        <v>0</v>
      </c>
      <c r="M473" s="503">
        <v>0</v>
      </c>
      <c r="N473" s="503">
        <v>0</v>
      </c>
      <c r="O473" s="503">
        <v>0</v>
      </c>
      <c r="P473" s="503">
        <v>0</v>
      </c>
      <c r="Q473" s="436">
        <v>0</v>
      </c>
      <c r="R473" s="297">
        <v>0</v>
      </c>
      <c r="S473" s="297">
        <v>0</v>
      </c>
      <c r="T473" s="298">
        <v>0</v>
      </c>
      <c r="U473" s="25">
        <v>0</v>
      </c>
      <c r="V473" s="242">
        <v>0</v>
      </c>
      <c r="W473" s="148">
        <v>0</v>
      </c>
      <c r="X473" s="13">
        <v>0</v>
      </c>
      <c r="Y473" s="156">
        <v>0</v>
      </c>
      <c r="Z473" s="13">
        <v>0</v>
      </c>
      <c r="AA473" s="148">
        <v>0</v>
      </c>
      <c r="AB473" s="13">
        <v>0</v>
      </c>
      <c r="AC473" s="148">
        <v>0</v>
      </c>
      <c r="AD473" s="13">
        <v>0</v>
      </c>
      <c r="AE473" s="404">
        <v>0</v>
      </c>
      <c r="AF473" s="405">
        <v>0</v>
      </c>
      <c r="AG473" s="155">
        <v>0</v>
      </c>
      <c r="AH473" s="176">
        <v>0</v>
      </c>
      <c r="AI473" s="427">
        <v>0</v>
      </c>
      <c r="AJ473" s="249">
        <v>0</v>
      </c>
      <c r="AK473" s="200">
        <v>0</v>
      </c>
      <c r="AL473" s="24">
        <v>0</v>
      </c>
      <c r="AM473" s="25">
        <v>0</v>
      </c>
      <c r="AN473" s="23">
        <v>0</v>
      </c>
      <c r="AO473" s="25">
        <v>0</v>
      </c>
      <c r="AP473" s="25">
        <v>0</v>
      </c>
    </row>
    <row r="474" spans="1:42" ht="15.95" hidden="1" customHeight="1" outlineLevel="1" thickBot="1" x14ac:dyDescent="0.3">
      <c r="A474" s="696"/>
      <c r="B474" s="698"/>
      <c r="C474" s="608"/>
      <c r="D474" s="611"/>
      <c r="E474" s="614"/>
      <c r="F474" s="617"/>
      <c r="G474" s="40" t="s">
        <v>17</v>
      </c>
      <c r="H474" s="187"/>
      <c r="I474" s="319">
        <v>20</v>
      </c>
      <c r="J474" s="42">
        <v>20</v>
      </c>
      <c r="K474" s="41"/>
      <c r="L474" s="496">
        <v>0</v>
      </c>
      <c r="M474" s="496">
        <v>0</v>
      </c>
      <c r="N474" s="496">
        <v>0</v>
      </c>
      <c r="O474" s="496">
        <v>0</v>
      </c>
      <c r="P474" s="496">
        <v>0</v>
      </c>
      <c r="Q474" s="436">
        <v>0</v>
      </c>
      <c r="R474" s="297">
        <v>0</v>
      </c>
      <c r="S474" s="288">
        <v>0</v>
      </c>
      <c r="T474" s="291">
        <v>0</v>
      </c>
      <c r="U474" s="62">
        <v>0</v>
      </c>
      <c r="V474" s="243">
        <v>0</v>
      </c>
      <c r="W474" s="73">
        <v>0</v>
      </c>
      <c r="X474" s="72">
        <v>0</v>
      </c>
      <c r="Y474" s="74">
        <v>0</v>
      </c>
      <c r="Z474" s="72">
        <v>0</v>
      </c>
      <c r="AA474" s="73">
        <v>0</v>
      </c>
      <c r="AB474" s="72">
        <v>0</v>
      </c>
      <c r="AC474" s="73">
        <v>0</v>
      </c>
      <c r="AD474" s="72">
        <v>0</v>
      </c>
      <c r="AE474" s="406">
        <v>0</v>
      </c>
      <c r="AF474" s="407">
        <v>0</v>
      </c>
      <c r="AG474" s="76">
        <v>0</v>
      </c>
      <c r="AH474" s="177">
        <v>0</v>
      </c>
      <c r="AI474" s="424">
        <v>0</v>
      </c>
      <c r="AJ474" s="249">
        <v>0</v>
      </c>
      <c r="AK474" s="367">
        <v>0</v>
      </c>
      <c r="AL474" s="257">
        <v>0</v>
      </c>
      <c r="AM474" s="62">
        <v>0</v>
      </c>
      <c r="AN474" s="202">
        <v>0</v>
      </c>
      <c r="AO474" s="62">
        <v>0</v>
      </c>
      <c r="AP474" s="62">
        <v>0</v>
      </c>
    </row>
    <row r="475" spans="1:42" ht="15.95" hidden="1" customHeight="1" outlineLevel="1" thickBot="1" x14ac:dyDescent="0.3">
      <c r="A475" s="696"/>
      <c r="B475" s="698"/>
      <c r="C475" s="609"/>
      <c r="D475" s="612"/>
      <c r="E475" s="615"/>
      <c r="F475" s="618"/>
      <c r="G475" s="18" t="s">
        <v>18</v>
      </c>
      <c r="H475" s="21"/>
      <c r="I475" s="43">
        <v>20</v>
      </c>
      <c r="J475" s="18"/>
      <c r="K475" s="21"/>
      <c r="L475" s="497">
        <v>0</v>
      </c>
      <c r="M475" s="497">
        <v>0</v>
      </c>
      <c r="N475" s="497">
        <v>0</v>
      </c>
      <c r="O475" s="497">
        <v>0</v>
      </c>
      <c r="P475" s="497">
        <v>0</v>
      </c>
      <c r="Q475" s="18">
        <v>0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  <c r="AE475" s="394"/>
      <c r="AF475" s="389"/>
      <c r="AG475" s="18"/>
      <c r="AH475" s="21"/>
      <c r="AI475" s="413"/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</row>
    <row r="476" spans="1:42" ht="15.95" hidden="1" customHeight="1" outlineLevel="1" thickBot="1" x14ac:dyDescent="0.3">
      <c r="A476" s="696"/>
      <c r="B476" s="698"/>
      <c r="C476" s="607">
        <v>139</v>
      </c>
      <c r="D476" s="676" t="s">
        <v>449</v>
      </c>
      <c r="E476" s="613" t="s">
        <v>320</v>
      </c>
      <c r="F476" s="616" t="s">
        <v>234</v>
      </c>
      <c r="G476" s="83" t="s">
        <v>16</v>
      </c>
      <c r="H476" s="87"/>
      <c r="I476" s="328"/>
      <c r="J476" s="51"/>
      <c r="K476" s="140"/>
      <c r="L476" s="503">
        <v>0</v>
      </c>
      <c r="M476" s="503">
        <v>0</v>
      </c>
      <c r="N476" s="503">
        <v>0</v>
      </c>
      <c r="O476" s="503">
        <v>0</v>
      </c>
      <c r="P476" s="503">
        <v>0</v>
      </c>
      <c r="Q476" s="436">
        <v>0</v>
      </c>
      <c r="R476" s="297">
        <v>0</v>
      </c>
      <c r="S476" s="297">
        <v>0</v>
      </c>
      <c r="T476" s="298">
        <v>0</v>
      </c>
      <c r="U476" s="25">
        <v>0</v>
      </c>
      <c r="V476" s="242">
        <v>0</v>
      </c>
      <c r="W476" s="148">
        <v>0</v>
      </c>
      <c r="X476" s="13">
        <v>0</v>
      </c>
      <c r="Y476" s="156">
        <v>0</v>
      </c>
      <c r="Z476" s="13">
        <v>0</v>
      </c>
      <c r="AA476" s="148">
        <v>0</v>
      </c>
      <c r="AB476" s="13">
        <v>0</v>
      </c>
      <c r="AC476" s="148">
        <v>0</v>
      </c>
      <c r="AD476" s="13">
        <v>0</v>
      </c>
      <c r="AE476" s="404">
        <v>0</v>
      </c>
      <c r="AF476" s="405">
        <v>0</v>
      </c>
      <c r="AG476" s="155">
        <v>0</v>
      </c>
      <c r="AH476" s="176">
        <v>0</v>
      </c>
      <c r="AI476" s="427">
        <v>0</v>
      </c>
      <c r="AJ476" s="249">
        <v>0</v>
      </c>
      <c r="AK476" s="200">
        <v>0</v>
      </c>
      <c r="AL476" s="24">
        <v>0</v>
      </c>
      <c r="AM476" s="25">
        <v>0</v>
      </c>
      <c r="AN476" s="23">
        <v>0</v>
      </c>
      <c r="AO476" s="25">
        <v>0</v>
      </c>
      <c r="AP476" s="25">
        <v>0</v>
      </c>
    </row>
    <row r="477" spans="1:42" ht="15.95" hidden="1" customHeight="1" outlineLevel="1" thickBot="1" x14ac:dyDescent="0.3">
      <c r="A477" s="696"/>
      <c r="B477" s="698"/>
      <c r="C477" s="608"/>
      <c r="D477" s="677"/>
      <c r="E477" s="614"/>
      <c r="F477" s="617"/>
      <c r="G477" s="40" t="s">
        <v>17</v>
      </c>
      <c r="H477" s="90"/>
      <c r="I477" s="323">
        <v>10</v>
      </c>
      <c r="J477" s="50">
        <v>10</v>
      </c>
      <c r="K477" s="138"/>
      <c r="L477" s="496">
        <v>0</v>
      </c>
      <c r="M477" s="496">
        <v>0</v>
      </c>
      <c r="N477" s="496">
        <v>0</v>
      </c>
      <c r="O477" s="496">
        <v>11</v>
      </c>
      <c r="P477" s="496">
        <v>0</v>
      </c>
      <c r="Q477" s="436">
        <v>11</v>
      </c>
      <c r="R477" s="297">
        <v>6</v>
      </c>
      <c r="S477" s="288">
        <v>0</v>
      </c>
      <c r="T477" s="291">
        <v>0</v>
      </c>
      <c r="U477" s="62">
        <v>10</v>
      </c>
      <c r="V477" s="243">
        <v>1</v>
      </c>
      <c r="W477" s="73">
        <v>0</v>
      </c>
      <c r="X477" s="72">
        <v>0</v>
      </c>
      <c r="Y477" s="74">
        <v>3</v>
      </c>
      <c r="Z477" s="72">
        <v>0</v>
      </c>
      <c r="AA477" s="73">
        <v>9</v>
      </c>
      <c r="AB477" s="72">
        <v>2</v>
      </c>
      <c r="AC477" s="73">
        <v>3</v>
      </c>
      <c r="AD477" s="72">
        <v>0</v>
      </c>
      <c r="AE477" s="406">
        <v>30</v>
      </c>
      <c r="AF477" s="407">
        <v>10</v>
      </c>
      <c r="AG477" s="76">
        <v>40</v>
      </c>
      <c r="AH477" s="177">
        <v>115</v>
      </c>
      <c r="AI477" s="424">
        <v>70</v>
      </c>
      <c r="AJ477" s="249">
        <v>0</v>
      </c>
      <c r="AK477" s="367">
        <v>0</v>
      </c>
      <c r="AL477" s="257">
        <v>0</v>
      </c>
      <c r="AM477" s="62">
        <v>0</v>
      </c>
      <c r="AN477" s="202">
        <v>0</v>
      </c>
      <c r="AO477" s="62">
        <v>0</v>
      </c>
      <c r="AP477" s="62">
        <v>0</v>
      </c>
    </row>
    <row r="478" spans="1:42" ht="15.95" hidden="1" customHeight="1" outlineLevel="1" thickBot="1" x14ac:dyDescent="0.3">
      <c r="A478" s="696"/>
      <c r="B478" s="698"/>
      <c r="C478" s="609"/>
      <c r="D478" s="678"/>
      <c r="E478" s="615"/>
      <c r="F478" s="618"/>
      <c r="G478" s="18" t="s">
        <v>18</v>
      </c>
      <c r="H478" s="21"/>
      <c r="I478" s="43">
        <v>10</v>
      </c>
      <c r="J478" s="18"/>
      <c r="K478" s="21"/>
      <c r="L478" s="497">
        <v>0</v>
      </c>
      <c r="M478" s="497">
        <v>0</v>
      </c>
      <c r="N478" s="497">
        <v>0</v>
      </c>
      <c r="O478" s="497">
        <v>11</v>
      </c>
      <c r="P478" s="497">
        <v>0</v>
      </c>
      <c r="Q478" s="18">
        <v>11</v>
      </c>
      <c r="R478" s="18">
        <v>6</v>
      </c>
      <c r="S478" s="18">
        <v>0</v>
      </c>
      <c r="T478" s="18">
        <v>0</v>
      </c>
      <c r="U478" s="18">
        <v>10</v>
      </c>
      <c r="V478" s="18">
        <v>1</v>
      </c>
      <c r="W478" s="18">
        <v>0</v>
      </c>
      <c r="X478" s="18">
        <v>0</v>
      </c>
      <c r="Y478" s="18">
        <v>3</v>
      </c>
      <c r="Z478" s="18">
        <v>0</v>
      </c>
      <c r="AA478" s="18">
        <v>9</v>
      </c>
      <c r="AB478" s="18">
        <v>2</v>
      </c>
      <c r="AC478" s="18">
        <v>3</v>
      </c>
      <c r="AD478" s="18">
        <v>0</v>
      </c>
      <c r="AE478" s="394"/>
      <c r="AF478" s="389"/>
      <c r="AG478" s="18"/>
      <c r="AH478" s="21"/>
      <c r="AI478" s="413"/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</row>
    <row r="479" spans="1:42" ht="15.95" hidden="1" customHeight="1" outlineLevel="1" thickBot="1" x14ac:dyDescent="0.3">
      <c r="A479" s="696"/>
      <c r="B479" s="698"/>
      <c r="C479" s="607">
        <v>140</v>
      </c>
      <c r="D479" s="676" t="s">
        <v>36</v>
      </c>
      <c r="E479" s="613" t="s">
        <v>320</v>
      </c>
      <c r="F479" s="616" t="s">
        <v>189</v>
      </c>
      <c r="G479" s="83" t="s">
        <v>16</v>
      </c>
      <c r="H479" s="87"/>
      <c r="I479" s="329"/>
      <c r="J479" s="89"/>
      <c r="K479" s="88"/>
      <c r="L479" s="503">
        <v>0</v>
      </c>
      <c r="M479" s="503">
        <v>0</v>
      </c>
      <c r="N479" s="503">
        <v>0</v>
      </c>
      <c r="O479" s="503">
        <v>0</v>
      </c>
      <c r="P479" s="503">
        <v>0</v>
      </c>
      <c r="Q479" s="436">
        <v>0</v>
      </c>
      <c r="R479" s="297">
        <v>0</v>
      </c>
      <c r="S479" s="297">
        <v>0</v>
      </c>
      <c r="T479" s="298">
        <v>0</v>
      </c>
      <c r="U479" s="25">
        <v>0</v>
      </c>
      <c r="V479" s="242">
        <v>0</v>
      </c>
      <c r="W479" s="148">
        <v>0</v>
      </c>
      <c r="X479" s="13">
        <v>0</v>
      </c>
      <c r="Y479" s="156">
        <v>0</v>
      </c>
      <c r="Z479" s="13">
        <v>0</v>
      </c>
      <c r="AA479" s="148">
        <v>0</v>
      </c>
      <c r="AB479" s="13">
        <v>0</v>
      </c>
      <c r="AC479" s="148">
        <v>0</v>
      </c>
      <c r="AD479" s="13">
        <v>0</v>
      </c>
      <c r="AE479" s="404">
        <v>0</v>
      </c>
      <c r="AF479" s="405">
        <v>0</v>
      </c>
      <c r="AG479" s="155">
        <v>0</v>
      </c>
      <c r="AH479" s="176">
        <v>0</v>
      </c>
      <c r="AI479" s="427">
        <v>0</v>
      </c>
      <c r="AJ479" s="249">
        <v>0</v>
      </c>
      <c r="AK479" s="200">
        <v>0</v>
      </c>
      <c r="AL479" s="24">
        <v>0</v>
      </c>
      <c r="AM479" s="25">
        <v>0</v>
      </c>
      <c r="AN479" s="23">
        <v>0</v>
      </c>
      <c r="AO479" s="25">
        <v>0</v>
      </c>
      <c r="AP479" s="25">
        <v>0</v>
      </c>
    </row>
    <row r="480" spans="1:42" ht="15.95" hidden="1" customHeight="1" outlineLevel="1" thickBot="1" x14ac:dyDescent="0.3">
      <c r="A480" s="696"/>
      <c r="B480" s="698"/>
      <c r="C480" s="608"/>
      <c r="D480" s="677"/>
      <c r="E480" s="614"/>
      <c r="F480" s="617"/>
      <c r="G480" s="98" t="s">
        <v>17</v>
      </c>
      <c r="H480" s="31"/>
      <c r="I480" s="335">
        <v>10</v>
      </c>
      <c r="J480" s="120">
        <v>10</v>
      </c>
      <c r="K480" s="142"/>
      <c r="L480" s="496">
        <v>108</v>
      </c>
      <c r="M480" s="496">
        <v>0</v>
      </c>
      <c r="N480" s="496">
        <v>0</v>
      </c>
      <c r="O480" s="496">
        <v>0</v>
      </c>
      <c r="P480" s="496">
        <v>10</v>
      </c>
      <c r="Q480" s="436">
        <v>118</v>
      </c>
      <c r="R480" s="297">
        <v>59</v>
      </c>
      <c r="S480" s="288">
        <v>0</v>
      </c>
      <c r="T480" s="291">
        <v>0</v>
      </c>
      <c r="U480" s="62">
        <v>91</v>
      </c>
      <c r="V480" s="243">
        <v>27</v>
      </c>
      <c r="W480" s="73">
        <v>0</v>
      </c>
      <c r="X480" s="72">
        <v>0</v>
      </c>
      <c r="Y480" s="74">
        <v>35</v>
      </c>
      <c r="Z480" s="72">
        <v>0</v>
      </c>
      <c r="AA480" s="73">
        <v>71</v>
      </c>
      <c r="AB480" s="72">
        <v>0</v>
      </c>
      <c r="AC480" s="73">
        <v>30</v>
      </c>
      <c r="AD480" s="72">
        <v>2</v>
      </c>
      <c r="AE480" s="406">
        <v>39.299999999999997</v>
      </c>
      <c r="AF480" s="407">
        <v>16.7</v>
      </c>
      <c r="AG480" s="76">
        <v>5</v>
      </c>
      <c r="AH480" s="179">
        <v>150</v>
      </c>
      <c r="AI480" s="424">
        <v>76.2</v>
      </c>
      <c r="AJ480" s="249">
        <v>3</v>
      </c>
      <c r="AK480" s="367">
        <v>0</v>
      </c>
      <c r="AL480" s="257">
        <v>2</v>
      </c>
      <c r="AM480" s="62">
        <v>0</v>
      </c>
      <c r="AN480" s="202">
        <v>1</v>
      </c>
      <c r="AO480" s="62">
        <v>0</v>
      </c>
      <c r="AP480" s="62">
        <v>0</v>
      </c>
    </row>
    <row r="481" spans="1:42" ht="15.95" hidden="1" customHeight="1" outlineLevel="1" thickBot="1" x14ac:dyDescent="0.3">
      <c r="A481" s="696"/>
      <c r="B481" s="698"/>
      <c r="C481" s="609"/>
      <c r="D481" s="678"/>
      <c r="E481" s="615"/>
      <c r="F481" s="618"/>
      <c r="G481" s="18" t="s">
        <v>18</v>
      </c>
      <c r="H481" s="21"/>
      <c r="I481" s="43">
        <v>10</v>
      </c>
      <c r="J481" s="18"/>
      <c r="K481" s="21"/>
      <c r="L481" s="497">
        <v>108</v>
      </c>
      <c r="M481" s="497">
        <v>0</v>
      </c>
      <c r="N481" s="497">
        <v>0</v>
      </c>
      <c r="O481" s="497">
        <v>0</v>
      </c>
      <c r="P481" s="497">
        <v>10</v>
      </c>
      <c r="Q481" s="18">
        <v>118</v>
      </c>
      <c r="R481" s="18">
        <v>59</v>
      </c>
      <c r="S481" s="18">
        <v>0</v>
      </c>
      <c r="T481" s="18">
        <v>0</v>
      </c>
      <c r="U481" s="18">
        <v>91</v>
      </c>
      <c r="V481" s="18">
        <v>27</v>
      </c>
      <c r="W481" s="18">
        <v>0</v>
      </c>
      <c r="X481" s="18">
        <v>0</v>
      </c>
      <c r="Y481" s="18">
        <v>35</v>
      </c>
      <c r="Z481" s="18">
        <v>0</v>
      </c>
      <c r="AA481" s="18">
        <v>71</v>
      </c>
      <c r="AB481" s="18">
        <v>0</v>
      </c>
      <c r="AC481" s="18">
        <v>30</v>
      </c>
      <c r="AD481" s="18">
        <v>2</v>
      </c>
      <c r="AE481" s="394"/>
      <c r="AF481" s="389"/>
      <c r="AG481" s="18"/>
      <c r="AH481" s="21"/>
      <c r="AI481" s="413"/>
      <c r="AJ481" s="18">
        <v>3</v>
      </c>
      <c r="AK481" s="18">
        <v>0</v>
      </c>
      <c r="AL481" s="18">
        <v>2</v>
      </c>
      <c r="AM481" s="18">
        <v>0</v>
      </c>
      <c r="AN481" s="18">
        <v>1</v>
      </c>
      <c r="AO481" s="18">
        <v>0</v>
      </c>
      <c r="AP481" s="18">
        <v>0</v>
      </c>
    </row>
    <row r="482" spans="1:42" ht="15.95" hidden="1" customHeight="1" outlineLevel="1" thickBot="1" x14ac:dyDescent="0.3">
      <c r="A482" s="696"/>
      <c r="B482" s="699"/>
      <c r="C482" s="607">
        <v>141</v>
      </c>
      <c r="D482" s="619" t="s">
        <v>446</v>
      </c>
      <c r="E482" s="613" t="s">
        <v>320</v>
      </c>
      <c r="F482" s="622" t="s">
        <v>192</v>
      </c>
      <c r="G482" s="98" t="s">
        <v>16</v>
      </c>
      <c r="H482" s="133"/>
      <c r="I482" s="339"/>
      <c r="J482" s="126"/>
      <c r="K482" s="121"/>
      <c r="L482" s="503">
        <v>0</v>
      </c>
      <c r="M482" s="503">
        <v>0</v>
      </c>
      <c r="N482" s="503">
        <v>0</v>
      </c>
      <c r="O482" s="503">
        <v>0</v>
      </c>
      <c r="P482" s="503">
        <v>0</v>
      </c>
      <c r="Q482" s="436">
        <v>0</v>
      </c>
      <c r="R482" s="297">
        <v>0</v>
      </c>
      <c r="S482" s="297">
        <v>0</v>
      </c>
      <c r="T482" s="298">
        <v>0</v>
      </c>
      <c r="U482" s="25">
        <v>0</v>
      </c>
      <c r="V482" s="242">
        <v>0</v>
      </c>
      <c r="W482" s="148">
        <v>0</v>
      </c>
      <c r="X482" s="13">
        <v>0</v>
      </c>
      <c r="Y482" s="156">
        <v>0</v>
      </c>
      <c r="Z482" s="13">
        <v>0</v>
      </c>
      <c r="AA482" s="148">
        <v>0</v>
      </c>
      <c r="AB482" s="13">
        <v>0</v>
      </c>
      <c r="AC482" s="148">
        <v>0</v>
      </c>
      <c r="AD482" s="13">
        <v>0</v>
      </c>
      <c r="AE482" s="404">
        <v>0</v>
      </c>
      <c r="AF482" s="405">
        <v>0</v>
      </c>
      <c r="AG482" s="155">
        <v>0</v>
      </c>
      <c r="AH482" s="176">
        <v>0</v>
      </c>
      <c r="AI482" s="427">
        <v>0</v>
      </c>
      <c r="AJ482" s="249">
        <v>0</v>
      </c>
      <c r="AK482" s="200">
        <v>0</v>
      </c>
      <c r="AL482" s="24">
        <v>0</v>
      </c>
      <c r="AM482" s="25">
        <v>0</v>
      </c>
      <c r="AN482" s="23">
        <v>0</v>
      </c>
      <c r="AO482" s="25">
        <v>0</v>
      </c>
      <c r="AP482" s="25">
        <v>0</v>
      </c>
    </row>
    <row r="483" spans="1:42" ht="15.95" hidden="1" customHeight="1" outlineLevel="1" thickBot="1" x14ac:dyDescent="0.3">
      <c r="A483" s="696"/>
      <c r="B483" s="699"/>
      <c r="C483" s="608"/>
      <c r="D483" s="620"/>
      <c r="E483" s="614"/>
      <c r="F483" s="623"/>
      <c r="G483" s="40" t="s">
        <v>17</v>
      </c>
      <c r="H483" s="226"/>
      <c r="I483" s="340">
        <v>20</v>
      </c>
      <c r="J483" s="54">
        <v>20</v>
      </c>
      <c r="K483" s="41"/>
      <c r="L483" s="496">
        <v>0</v>
      </c>
      <c r="M483" s="496">
        <v>0</v>
      </c>
      <c r="N483" s="496">
        <v>0</v>
      </c>
      <c r="O483" s="496">
        <v>12</v>
      </c>
      <c r="P483" s="496">
        <v>0</v>
      </c>
      <c r="Q483" s="436">
        <v>12</v>
      </c>
      <c r="R483" s="297">
        <v>0</v>
      </c>
      <c r="S483" s="471">
        <v>0</v>
      </c>
      <c r="T483" s="472">
        <v>0</v>
      </c>
      <c r="U483" s="473">
        <v>12</v>
      </c>
      <c r="V483" s="474">
        <v>0</v>
      </c>
      <c r="W483" s="474">
        <v>0</v>
      </c>
      <c r="X483" s="474">
        <v>0</v>
      </c>
      <c r="Y483" s="475">
        <v>7</v>
      </c>
      <c r="Z483" s="474">
        <v>0</v>
      </c>
      <c r="AA483" s="474">
        <v>7</v>
      </c>
      <c r="AB483" s="474">
        <v>4</v>
      </c>
      <c r="AC483" s="474">
        <v>7</v>
      </c>
      <c r="AD483" s="474">
        <v>0</v>
      </c>
      <c r="AE483" s="406">
        <v>45</v>
      </c>
      <c r="AF483" s="407">
        <v>24.5</v>
      </c>
      <c r="AG483" s="76">
        <v>20</v>
      </c>
      <c r="AH483" s="177">
        <v>225</v>
      </c>
      <c r="AI483" s="424">
        <v>111</v>
      </c>
      <c r="AJ483" s="249">
        <v>0</v>
      </c>
      <c r="AK483" s="367">
        <v>0</v>
      </c>
      <c r="AL483" s="257">
        <v>0</v>
      </c>
      <c r="AM483" s="62">
        <v>0</v>
      </c>
      <c r="AN483" s="202">
        <v>0</v>
      </c>
      <c r="AO483" s="62">
        <v>0</v>
      </c>
      <c r="AP483" s="62">
        <v>0</v>
      </c>
    </row>
    <row r="484" spans="1:42" ht="15.95" hidden="1" customHeight="1" outlineLevel="1" thickBot="1" x14ac:dyDescent="0.3">
      <c r="A484" s="696"/>
      <c r="B484" s="699"/>
      <c r="C484" s="609"/>
      <c r="D484" s="621"/>
      <c r="E484" s="615"/>
      <c r="F484" s="624"/>
      <c r="G484" s="18" t="s">
        <v>18</v>
      </c>
      <c r="H484" s="21"/>
      <c r="I484" s="341">
        <v>20</v>
      </c>
      <c r="J484" s="227"/>
      <c r="K484" s="21"/>
      <c r="L484" s="497">
        <v>0</v>
      </c>
      <c r="M484" s="497">
        <v>0</v>
      </c>
      <c r="N484" s="497">
        <v>0</v>
      </c>
      <c r="O484" s="497">
        <v>12</v>
      </c>
      <c r="P484" s="497">
        <v>0</v>
      </c>
      <c r="Q484" s="18">
        <v>12</v>
      </c>
      <c r="R484" s="18">
        <v>0</v>
      </c>
      <c r="S484" s="18">
        <v>0</v>
      </c>
      <c r="T484" s="18">
        <v>0</v>
      </c>
      <c r="U484" s="18">
        <v>12</v>
      </c>
      <c r="V484" s="18">
        <v>0</v>
      </c>
      <c r="W484" s="18">
        <v>0</v>
      </c>
      <c r="X484" s="18">
        <v>0</v>
      </c>
      <c r="Y484" s="18">
        <v>7</v>
      </c>
      <c r="Z484" s="18">
        <v>0</v>
      </c>
      <c r="AA484" s="18">
        <v>7</v>
      </c>
      <c r="AB484" s="18">
        <v>4</v>
      </c>
      <c r="AC484" s="18">
        <v>7</v>
      </c>
      <c r="AD484" s="18">
        <v>0</v>
      </c>
      <c r="AE484" s="394"/>
      <c r="AF484" s="389"/>
      <c r="AG484" s="18"/>
      <c r="AH484" s="21"/>
      <c r="AI484" s="413"/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</row>
    <row r="485" spans="1:42" ht="15.95" hidden="1" customHeight="1" outlineLevel="1" thickBot="1" x14ac:dyDescent="0.3">
      <c r="A485" s="696"/>
      <c r="B485" s="699"/>
      <c r="C485" s="607">
        <v>142</v>
      </c>
      <c r="D485" s="619" t="s">
        <v>325</v>
      </c>
      <c r="E485" s="613" t="s">
        <v>320</v>
      </c>
      <c r="F485" s="616" t="s">
        <v>190</v>
      </c>
      <c r="G485" s="98" t="s">
        <v>16</v>
      </c>
      <c r="H485" s="133"/>
      <c r="I485" s="339"/>
      <c r="J485" s="126"/>
      <c r="K485" s="121"/>
      <c r="L485" s="503">
        <v>0</v>
      </c>
      <c r="M485" s="503">
        <v>0</v>
      </c>
      <c r="N485" s="503">
        <v>0</v>
      </c>
      <c r="O485" s="503">
        <v>0</v>
      </c>
      <c r="P485" s="503">
        <v>0</v>
      </c>
      <c r="Q485" s="436">
        <v>0</v>
      </c>
      <c r="R485" s="297">
        <v>0</v>
      </c>
      <c r="S485" s="297">
        <v>0</v>
      </c>
      <c r="T485" s="298">
        <v>0</v>
      </c>
      <c r="U485" s="25">
        <v>0</v>
      </c>
      <c r="V485" s="242">
        <v>0</v>
      </c>
      <c r="W485" s="148">
        <v>0</v>
      </c>
      <c r="X485" s="13">
        <v>0</v>
      </c>
      <c r="Y485" s="156">
        <v>0</v>
      </c>
      <c r="Z485" s="13">
        <v>0</v>
      </c>
      <c r="AA485" s="148">
        <v>0</v>
      </c>
      <c r="AB485" s="13">
        <v>0</v>
      </c>
      <c r="AC485" s="148">
        <v>0</v>
      </c>
      <c r="AD485" s="13">
        <v>0</v>
      </c>
      <c r="AE485" s="404">
        <v>0</v>
      </c>
      <c r="AF485" s="405">
        <v>0</v>
      </c>
      <c r="AG485" s="155">
        <v>0</v>
      </c>
      <c r="AH485" s="176">
        <v>0</v>
      </c>
      <c r="AI485" s="427">
        <v>0</v>
      </c>
      <c r="AJ485" s="249">
        <v>0</v>
      </c>
      <c r="AK485" s="200">
        <v>0</v>
      </c>
      <c r="AL485" s="24">
        <v>0</v>
      </c>
      <c r="AM485" s="25">
        <v>0</v>
      </c>
      <c r="AN485" s="23">
        <v>0</v>
      </c>
      <c r="AO485" s="25">
        <v>0</v>
      </c>
      <c r="AP485" s="25">
        <v>0</v>
      </c>
    </row>
    <row r="486" spans="1:42" ht="15.95" hidden="1" customHeight="1" outlineLevel="1" thickBot="1" x14ac:dyDescent="0.3">
      <c r="A486" s="696"/>
      <c r="B486" s="699"/>
      <c r="C486" s="608"/>
      <c r="D486" s="620"/>
      <c r="E486" s="614"/>
      <c r="F486" s="617"/>
      <c r="G486" s="40" t="s">
        <v>17</v>
      </c>
      <c r="H486" s="226"/>
      <c r="I486" s="340">
        <v>40</v>
      </c>
      <c r="J486" s="54">
        <v>30</v>
      </c>
      <c r="K486" s="41"/>
      <c r="L486" s="496">
        <v>0</v>
      </c>
      <c r="M486" s="496">
        <v>0</v>
      </c>
      <c r="N486" s="496">
        <v>0</v>
      </c>
      <c r="O486" s="496">
        <v>0</v>
      </c>
      <c r="P486" s="496">
        <v>15</v>
      </c>
      <c r="Q486" s="436">
        <v>15</v>
      </c>
      <c r="R486" s="297">
        <v>6</v>
      </c>
      <c r="S486" s="471">
        <v>0</v>
      </c>
      <c r="T486" s="472">
        <v>0</v>
      </c>
      <c r="U486" s="473">
        <v>11</v>
      </c>
      <c r="V486" s="474">
        <v>4</v>
      </c>
      <c r="W486" s="474">
        <v>0</v>
      </c>
      <c r="X486" s="474">
        <v>0</v>
      </c>
      <c r="Y486" s="475">
        <v>3</v>
      </c>
      <c r="Z486" s="474">
        <v>3</v>
      </c>
      <c r="AA486" s="474">
        <v>9</v>
      </c>
      <c r="AB486" s="474">
        <v>1</v>
      </c>
      <c r="AC486" s="474">
        <v>3</v>
      </c>
      <c r="AD486" s="474">
        <v>0</v>
      </c>
      <c r="AE486" s="406">
        <v>32</v>
      </c>
      <c r="AF486" s="407">
        <v>14</v>
      </c>
      <c r="AG486" s="76">
        <v>25</v>
      </c>
      <c r="AH486" s="177">
        <v>150</v>
      </c>
      <c r="AI486" s="424">
        <v>80</v>
      </c>
      <c r="AJ486" s="249">
        <v>0</v>
      </c>
      <c r="AK486" s="367">
        <v>0</v>
      </c>
      <c r="AL486" s="257">
        <v>0</v>
      </c>
      <c r="AM486" s="62">
        <v>0</v>
      </c>
      <c r="AN486" s="202">
        <v>0</v>
      </c>
      <c r="AO486" s="62">
        <v>0</v>
      </c>
      <c r="AP486" s="62">
        <v>0</v>
      </c>
    </row>
    <row r="487" spans="1:42" ht="15.95" hidden="1" customHeight="1" outlineLevel="1" thickBot="1" x14ac:dyDescent="0.3">
      <c r="A487" s="696"/>
      <c r="B487" s="699"/>
      <c r="C487" s="609"/>
      <c r="D487" s="621"/>
      <c r="E487" s="615"/>
      <c r="F487" s="618"/>
      <c r="G487" s="18" t="s">
        <v>18</v>
      </c>
      <c r="H487" s="21"/>
      <c r="I487" s="341">
        <v>40</v>
      </c>
      <c r="J487" s="227"/>
      <c r="K487" s="21"/>
      <c r="L487" s="497">
        <v>0</v>
      </c>
      <c r="M487" s="497">
        <v>0</v>
      </c>
      <c r="N487" s="497">
        <v>0</v>
      </c>
      <c r="O487" s="497">
        <v>0</v>
      </c>
      <c r="P487" s="497">
        <v>15</v>
      </c>
      <c r="Q487" s="18">
        <v>15</v>
      </c>
      <c r="R487" s="18">
        <v>6</v>
      </c>
      <c r="S487" s="18">
        <v>0</v>
      </c>
      <c r="T487" s="18">
        <v>0</v>
      </c>
      <c r="U487" s="18">
        <v>11</v>
      </c>
      <c r="V487" s="18">
        <v>4</v>
      </c>
      <c r="W487" s="18">
        <v>0</v>
      </c>
      <c r="X487" s="18">
        <v>0</v>
      </c>
      <c r="Y487" s="18">
        <v>3</v>
      </c>
      <c r="Z487" s="18">
        <v>3</v>
      </c>
      <c r="AA487" s="18">
        <v>9</v>
      </c>
      <c r="AB487" s="18">
        <v>1</v>
      </c>
      <c r="AC487" s="18">
        <v>3</v>
      </c>
      <c r="AD487" s="18">
        <v>0</v>
      </c>
      <c r="AE487" s="394"/>
      <c r="AF487" s="389"/>
      <c r="AG487" s="18"/>
      <c r="AH487" s="21"/>
      <c r="AI487" s="413"/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</row>
    <row r="488" spans="1:42" ht="15.95" hidden="1" customHeight="1" outlineLevel="1" thickBot="1" x14ac:dyDescent="0.3">
      <c r="A488" s="696"/>
      <c r="B488" s="699"/>
      <c r="C488" s="607">
        <v>143</v>
      </c>
      <c r="D488" s="676" t="s">
        <v>414</v>
      </c>
      <c r="E488" s="613" t="s">
        <v>320</v>
      </c>
      <c r="F488" s="616" t="s">
        <v>233</v>
      </c>
      <c r="G488" s="98" t="s">
        <v>16</v>
      </c>
      <c r="H488" s="21"/>
      <c r="I488" s="341"/>
      <c r="J488" s="227"/>
      <c r="K488" s="21"/>
      <c r="L488" s="503">
        <v>0</v>
      </c>
      <c r="M488" s="503">
        <v>0</v>
      </c>
      <c r="N488" s="503">
        <v>0</v>
      </c>
      <c r="O488" s="503">
        <v>0</v>
      </c>
      <c r="P488" s="503">
        <v>0</v>
      </c>
      <c r="Q488" s="436">
        <v>0</v>
      </c>
      <c r="R488" s="297">
        <v>0</v>
      </c>
      <c r="S488" s="297">
        <v>0</v>
      </c>
      <c r="T488" s="298">
        <v>0</v>
      </c>
      <c r="U488" s="25">
        <v>0</v>
      </c>
      <c r="V488" s="242">
        <v>0</v>
      </c>
      <c r="W488" s="148">
        <v>0</v>
      </c>
      <c r="X488" s="13">
        <v>0</v>
      </c>
      <c r="Y488" s="156">
        <v>0</v>
      </c>
      <c r="Z488" s="13">
        <v>0</v>
      </c>
      <c r="AA488" s="148">
        <v>0</v>
      </c>
      <c r="AB488" s="13">
        <v>0</v>
      </c>
      <c r="AC488" s="148">
        <v>0</v>
      </c>
      <c r="AD488" s="13">
        <v>0</v>
      </c>
      <c r="AE488" s="404">
        <v>0</v>
      </c>
      <c r="AF488" s="405">
        <v>0</v>
      </c>
      <c r="AG488" s="155">
        <v>0</v>
      </c>
      <c r="AH488" s="176">
        <v>0</v>
      </c>
      <c r="AI488" s="427">
        <v>0</v>
      </c>
      <c r="AJ488" s="249">
        <v>0</v>
      </c>
      <c r="AK488" s="200">
        <v>0</v>
      </c>
      <c r="AL488" s="24">
        <v>0</v>
      </c>
      <c r="AM488" s="25">
        <v>0</v>
      </c>
      <c r="AN488" s="23">
        <v>0</v>
      </c>
      <c r="AO488" s="25">
        <v>0</v>
      </c>
      <c r="AP488" s="25">
        <v>0</v>
      </c>
    </row>
    <row r="489" spans="1:42" ht="15.95" hidden="1" customHeight="1" outlineLevel="1" thickBot="1" x14ac:dyDescent="0.3">
      <c r="A489" s="696"/>
      <c r="B489" s="699"/>
      <c r="C489" s="608"/>
      <c r="D489" s="677"/>
      <c r="E489" s="614"/>
      <c r="F489" s="617"/>
      <c r="G489" s="40" t="s">
        <v>17</v>
      </c>
      <c r="H489" s="21"/>
      <c r="I489" s="341"/>
      <c r="J489" s="227"/>
      <c r="K489" s="21"/>
      <c r="L489" s="496">
        <v>0</v>
      </c>
      <c r="M489" s="496">
        <v>0</v>
      </c>
      <c r="N489" s="496">
        <v>0</v>
      </c>
      <c r="O489" s="496">
        <v>66</v>
      </c>
      <c r="P489" s="496">
        <v>0</v>
      </c>
      <c r="Q489" s="436">
        <v>66</v>
      </c>
      <c r="R489" s="297">
        <v>8</v>
      </c>
      <c r="S489" s="471">
        <v>0</v>
      </c>
      <c r="T489" s="472">
        <v>3</v>
      </c>
      <c r="U489" s="473">
        <v>53</v>
      </c>
      <c r="V489" s="474">
        <v>13</v>
      </c>
      <c r="W489" s="474">
        <v>0</v>
      </c>
      <c r="X489" s="474">
        <v>0</v>
      </c>
      <c r="Y489" s="475">
        <v>8</v>
      </c>
      <c r="Z489" s="474">
        <v>6</v>
      </c>
      <c r="AA489" s="474">
        <v>54</v>
      </c>
      <c r="AB489" s="474">
        <v>4</v>
      </c>
      <c r="AC489" s="474">
        <v>8</v>
      </c>
      <c r="AD489" s="474">
        <v>0</v>
      </c>
      <c r="AE489" s="406">
        <v>36</v>
      </c>
      <c r="AF489" s="407">
        <v>16</v>
      </c>
      <c r="AG489" s="76">
        <v>5</v>
      </c>
      <c r="AH489" s="177">
        <v>300</v>
      </c>
      <c r="AI489" s="424">
        <v>79.8</v>
      </c>
      <c r="AJ489" s="249">
        <v>0</v>
      </c>
      <c r="AK489" s="367">
        <v>0</v>
      </c>
      <c r="AL489" s="257">
        <v>0</v>
      </c>
      <c r="AM489" s="62">
        <v>0</v>
      </c>
      <c r="AN489" s="202">
        <v>0</v>
      </c>
      <c r="AO489" s="62">
        <v>0</v>
      </c>
      <c r="AP489" s="62">
        <v>0</v>
      </c>
    </row>
    <row r="490" spans="1:42" ht="15.95" hidden="1" customHeight="1" outlineLevel="1" thickBot="1" x14ac:dyDescent="0.3">
      <c r="A490" s="696"/>
      <c r="B490" s="699"/>
      <c r="C490" s="609"/>
      <c r="D490" s="678"/>
      <c r="E490" s="615"/>
      <c r="F490" s="618"/>
      <c r="G490" s="18" t="s">
        <v>18</v>
      </c>
      <c r="H490" s="21"/>
      <c r="I490" s="341"/>
      <c r="J490" s="227"/>
      <c r="K490" s="21"/>
      <c r="L490" s="497">
        <v>0</v>
      </c>
      <c r="M490" s="497">
        <v>0</v>
      </c>
      <c r="N490" s="497">
        <v>0</v>
      </c>
      <c r="O490" s="497">
        <v>66</v>
      </c>
      <c r="P490" s="497">
        <v>0</v>
      </c>
      <c r="Q490" s="18">
        <v>66</v>
      </c>
      <c r="R490" s="18">
        <v>8</v>
      </c>
      <c r="S490" s="18">
        <v>0</v>
      </c>
      <c r="T490" s="18">
        <v>3</v>
      </c>
      <c r="U490" s="18">
        <v>53</v>
      </c>
      <c r="V490" s="18">
        <v>13</v>
      </c>
      <c r="W490" s="18">
        <v>0</v>
      </c>
      <c r="X490" s="18">
        <v>0</v>
      </c>
      <c r="Y490" s="18">
        <v>8</v>
      </c>
      <c r="Z490" s="18">
        <v>6</v>
      </c>
      <c r="AA490" s="18">
        <v>54</v>
      </c>
      <c r="AB490" s="18">
        <v>4</v>
      </c>
      <c r="AC490" s="18">
        <v>8</v>
      </c>
      <c r="AD490" s="18">
        <v>0</v>
      </c>
      <c r="AE490" s="394"/>
      <c r="AF490" s="389"/>
      <c r="AG490" s="18"/>
      <c r="AH490" s="21"/>
      <c r="AI490" s="413"/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</row>
    <row r="491" spans="1:42" ht="15.95" customHeight="1" collapsed="1" thickBot="1" x14ac:dyDescent="0.3">
      <c r="A491" s="696"/>
      <c r="B491" s="699"/>
      <c r="C491" s="694" t="s">
        <v>142</v>
      </c>
      <c r="D491" s="695"/>
      <c r="E491" s="634" t="s">
        <v>320</v>
      </c>
      <c r="F491" s="640"/>
      <c r="G491" s="59" t="s">
        <v>16</v>
      </c>
      <c r="H491" s="99"/>
      <c r="I491" s="324">
        <v>37</v>
      </c>
      <c r="J491" s="39"/>
      <c r="K491" s="139"/>
      <c r="L491" s="503">
        <v>0</v>
      </c>
      <c r="M491" s="503">
        <v>0</v>
      </c>
      <c r="N491" s="503">
        <v>0</v>
      </c>
      <c r="O491" s="503">
        <v>35</v>
      </c>
      <c r="P491" s="505">
        <v>0</v>
      </c>
      <c r="Q491" s="436">
        <v>35</v>
      </c>
      <c r="R491" s="552">
        <v>27</v>
      </c>
      <c r="S491" s="486">
        <v>0</v>
      </c>
      <c r="T491" s="486">
        <v>2</v>
      </c>
      <c r="U491" s="83">
        <v>24</v>
      </c>
      <c r="V491" s="84">
        <v>11</v>
      </c>
      <c r="W491" s="325">
        <v>0</v>
      </c>
      <c r="X491" s="325">
        <v>0</v>
      </c>
      <c r="Y491" s="487">
        <v>14</v>
      </c>
      <c r="Z491" s="488">
        <v>0</v>
      </c>
      <c r="AA491" s="488">
        <v>24</v>
      </c>
      <c r="AB491" s="488">
        <v>9</v>
      </c>
      <c r="AC491" s="488">
        <v>14</v>
      </c>
      <c r="AD491" s="488">
        <v>1</v>
      </c>
      <c r="AE491" s="403">
        <v>36</v>
      </c>
      <c r="AF491" s="403">
        <v>18</v>
      </c>
      <c r="AG491" s="489"/>
      <c r="AH491" s="489"/>
      <c r="AI491" s="490">
        <v>10</v>
      </c>
      <c r="AJ491" s="491">
        <v>0</v>
      </c>
      <c r="AK491" s="492">
        <v>0</v>
      </c>
      <c r="AL491" s="87">
        <v>0</v>
      </c>
      <c r="AM491" s="115">
        <v>0</v>
      </c>
      <c r="AN491" s="345">
        <v>0</v>
      </c>
      <c r="AO491" s="115">
        <v>0</v>
      </c>
      <c r="AP491" s="115">
        <v>0</v>
      </c>
    </row>
    <row r="492" spans="1:42" ht="18" customHeight="1" thickBot="1" x14ac:dyDescent="0.3">
      <c r="A492" s="696"/>
      <c r="B492" s="699"/>
      <c r="C492" s="660"/>
      <c r="D492" s="661"/>
      <c r="E492" s="635"/>
      <c r="F492" s="641"/>
      <c r="G492" s="59" t="s">
        <v>17</v>
      </c>
      <c r="H492" s="99"/>
      <c r="I492" s="342">
        <v>580</v>
      </c>
      <c r="J492" s="48"/>
      <c r="K492" s="139"/>
      <c r="L492" s="497">
        <v>108</v>
      </c>
      <c r="M492" s="497">
        <v>3</v>
      </c>
      <c r="N492" s="497">
        <v>0</v>
      </c>
      <c r="O492" s="497">
        <v>523</v>
      </c>
      <c r="P492" s="495">
        <v>25</v>
      </c>
      <c r="Q492" s="436">
        <v>659</v>
      </c>
      <c r="R492" s="552">
        <v>215</v>
      </c>
      <c r="S492" s="493">
        <v>0</v>
      </c>
      <c r="T492" s="493">
        <v>20</v>
      </c>
      <c r="U492" s="488">
        <v>519</v>
      </c>
      <c r="V492" s="488">
        <v>140</v>
      </c>
      <c r="W492" s="488">
        <v>0</v>
      </c>
      <c r="X492" s="488">
        <v>0</v>
      </c>
      <c r="Y492" s="487">
        <v>202</v>
      </c>
      <c r="Z492" s="488">
        <v>52</v>
      </c>
      <c r="AA492" s="488">
        <v>365</v>
      </c>
      <c r="AB492" s="488">
        <v>77</v>
      </c>
      <c r="AC492" s="488">
        <v>170</v>
      </c>
      <c r="AD492" s="488">
        <v>16</v>
      </c>
      <c r="AE492" s="403">
        <v>36.862518968133536</v>
      </c>
      <c r="AF492" s="403">
        <v>16.324734446130499</v>
      </c>
      <c r="AG492" s="489"/>
      <c r="AH492" s="489"/>
      <c r="AI492" s="490">
        <v>90.020030349013652</v>
      </c>
      <c r="AJ492" s="491">
        <v>12</v>
      </c>
      <c r="AK492" s="492">
        <v>0</v>
      </c>
      <c r="AL492" s="87">
        <v>3</v>
      </c>
      <c r="AM492" s="115">
        <v>1</v>
      </c>
      <c r="AN492" s="345">
        <v>3</v>
      </c>
      <c r="AO492" s="115">
        <v>1</v>
      </c>
      <c r="AP492" s="115">
        <v>4</v>
      </c>
    </row>
    <row r="493" spans="1:42" ht="18" customHeight="1" thickBot="1" x14ac:dyDescent="0.3">
      <c r="A493" s="697"/>
      <c r="B493" s="719"/>
      <c r="C493" s="662"/>
      <c r="D493" s="663"/>
      <c r="E493" s="636"/>
      <c r="F493" s="642"/>
      <c r="G493" s="163" t="s">
        <v>18</v>
      </c>
      <c r="H493" s="164"/>
      <c r="I493" s="169">
        <v>617</v>
      </c>
      <c r="J493" s="163"/>
      <c r="K493" s="164"/>
      <c r="L493" s="163">
        <v>108</v>
      </c>
      <c r="M493" s="163">
        <v>3</v>
      </c>
      <c r="N493" s="163">
        <v>0</v>
      </c>
      <c r="O493" s="163">
        <v>558</v>
      </c>
      <c r="P493" s="163">
        <v>25</v>
      </c>
      <c r="Q493" s="163">
        <v>694</v>
      </c>
      <c r="R493" s="213">
        <v>242</v>
      </c>
      <c r="S493" s="213">
        <v>0</v>
      </c>
      <c r="T493" s="213">
        <v>22</v>
      </c>
      <c r="U493" s="213">
        <v>543</v>
      </c>
      <c r="V493" s="213">
        <v>151</v>
      </c>
      <c r="W493" s="213">
        <v>0</v>
      </c>
      <c r="X493" s="213">
        <v>0</v>
      </c>
      <c r="Y493" s="213">
        <v>216</v>
      </c>
      <c r="Z493" s="213">
        <v>52</v>
      </c>
      <c r="AA493" s="213">
        <v>389</v>
      </c>
      <c r="AB493" s="213">
        <v>86</v>
      </c>
      <c r="AC493" s="213">
        <v>184</v>
      </c>
      <c r="AD493" s="213">
        <v>17</v>
      </c>
      <c r="AE493" s="217"/>
      <c r="AF493" s="217"/>
      <c r="AG493" s="165"/>
      <c r="AH493" s="166"/>
      <c r="AI493" s="412"/>
      <c r="AJ493" s="213">
        <v>12</v>
      </c>
      <c r="AK493" s="213">
        <v>0</v>
      </c>
      <c r="AL493" s="213">
        <v>3</v>
      </c>
      <c r="AM493" s="213">
        <v>1</v>
      </c>
      <c r="AN493" s="213">
        <v>3</v>
      </c>
      <c r="AO493" s="213">
        <v>1</v>
      </c>
      <c r="AP493" s="213">
        <v>4</v>
      </c>
    </row>
    <row r="494" spans="1:42" ht="18" hidden="1" customHeight="1" outlineLevel="1" thickBot="1" x14ac:dyDescent="0.3">
      <c r="A494" s="696"/>
      <c r="B494" s="698"/>
      <c r="C494" s="673">
        <v>144</v>
      </c>
      <c r="D494" s="610" t="s">
        <v>416</v>
      </c>
      <c r="E494" s="613"/>
      <c r="F494" s="616" t="s">
        <v>193</v>
      </c>
      <c r="G494" s="83" t="s">
        <v>16</v>
      </c>
      <c r="H494" s="87"/>
      <c r="I494" s="329">
        <v>15</v>
      </c>
      <c r="J494" s="89"/>
      <c r="K494" s="88"/>
      <c r="L494" s="503">
        <v>0</v>
      </c>
      <c r="M494" s="503">
        <v>0</v>
      </c>
      <c r="N494" s="503">
        <v>0</v>
      </c>
      <c r="O494" s="503">
        <v>15</v>
      </c>
      <c r="P494" s="503">
        <v>0</v>
      </c>
      <c r="Q494" s="436">
        <v>15</v>
      </c>
      <c r="R494" s="297">
        <v>11</v>
      </c>
      <c r="S494" s="297">
        <v>0</v>
      </c>
      <c r="T494" s="298">
        <v>0</v>
      </c>
      <c r="U494" s="25">
        <v>11</v>
      </c>
      <c r="V494" s="242">
        <v>4</v>
      </c>
      <c r="W494" s="148">
        <v>0</v>
      </c>
      <c r="X494" s="13">
        <v>0</v>
      </c>
      <c r="Y494" s="156">
        <v>7</v>
      </c>
      <c r="Z494" s="13">
        <v>0</v>
      </c>
      <c r="AA494" s="148">
        <v>9</v>
      </c>
      <c r="AB494" s="13">
        <v>1</v>
      </c>
      <c r="AC494" s="148">
        <v>5</v>
      </c>
      <c r="AD494" s="13">
        <v>0</v>
      </c>
      <c r="AE494" s="404">
        <v>39</v>
      </c>
      <c r="AF494" s="405">
        <v>12</v>
      </c>
      <c r="AG494" s="155">
        <v>6</v>
      </c>
      <c r="AH494" s="176">
        <v>16</v>
      </c>
      <c r="AI494" s="427">
        <v>9.6999999999999993</v>
      </c>
      <c r="AJ494" s="249">
        <v>0</v>
      </c>
      <c r="AK494" s="200">
        <v>0</v>
      </c>
      <c r="AL494" s="24">
        <v>0</v>
      </c>
      <c r="AM494" s="25">
        <v>0</v>
      </c>
      <c r="AN494" s="23">
        <v>0</v>
      </c>
      <c r="AO494" s="25">
        <v>0</v>
      </c>
      <c r="AP494" s="25">
        <v>0</v>
      </c>
    </row>
    <row r="495" spans="1:42" ht="15.95" hidden="1" customHeight="1" outlineLevel="1" thickBot="1" x14ac:dyDescent="0.3">
      <c r="A495" s="696"/>
      <c r="B495" s="698"/>
      <c r="C495" s="608"/>
      <c r="D495" s="611"/>
      <c r="E495" s="614"/>
      <c r="F495" s="617"/>
      <c r="G495" s="40" t="s">
        <v>17</v>
      </c>
      <c r="H495" s="90"/>
      <c r="I495" s="319">
        <v>99</v>
      </c>
      <c r="J495" s="42"/>
      <c r="K495" s="41"/>
      <c r="L495" s="496">
        <v>0</v>
      </c>
      <c r="M495" s="503">
        <v>0</v>
      </c>
      <c r="N495" s="503">
        <v>0</v>
      </c>
      <c r="O495" s="503">
        <v>104</v>
      </c>
      <c r="P495" s="503">
        <v>0</v>
      </c>
      <c r="Q495" s="436">
        <v>104</v>
      </c>
      <c r="R495" s="297">
        <v>78</v>
      </c>
      <c r="S495" s="297">
        <v>0</v>
      </c>
      <c r="T495" s="291">
        <v>0</v>
      </c>
      <c r="U495" s="62">
        <v>85</v>
      </c>
      <c r="V495" s="243">
        <v>19</v>
      </c>
      <c r="W495" s="73">
        <v>0</v>
      </c>
      <c r="X495" s="72">
        <v>0</v>
      </c>
      <c r="Y495" s="74">
        <v>38</v>
      </c>
      <c r="Z495" s="72">
        <v>7</v>
      </c>
      <c r="AA495" s="73">
        <v>29</v>
      </c>
      <c r="AB495" s="72">
        <v>5</v>
      </c>
      <c r="AC495" s="73">
        <v>23</v>
      </c>
      <c r="AD495" s="72">
        <v>0</v>
      </c>
      <c r="AE495" s="406">
        <v>36</v>
      </c>
      <c r="AF495" s="407">
        <v>14</v>
      </c>
      <c r="AG495" s="76">
        <v>35</v>
      </c>
      <c r="AH495" s="177">
        <v>160</v>
      </c>
      <c r="AI495" s="424">
        <v>93.4</v>
      </c>
      <c r="AJ495" s="249">
        <v>2</v>
      </c>
      <c r="AK495" s="367">
        <v>0</v>
      </c>
      <c r="AL495" s="257">
        <v>1</v>
      </c>
      <c r="AM495" s="62">
        <v>0</v>
      </c>
      <c r="AN495" s="202">
        <v>1</v>
      </c>
      <c r="AO495" s="62">
        <v>0</v>
      </c>
      <c r="AP495" s="62">
        <v>0</v>
      </c>
    </row>
    <row r="496" spans="1:42" ht="18" hidden="1" customHeight="1" outlineLevel="1" thickBot="1" x14ac:dyDescent="0.3">
      <c r="A496" s="696"/>
      <c r="B496" s="698"/>
      <c r="C496" s="609"/>
      <c r="D496" s="612"/>
      <c r="E496" s="615"/>
      <c r="F496" s="618"/>
      <c r="G496" s="18" t="s">
        <v>18</v>
      </c>
      <c r="H496" s="21"/>
      <c r="I496" s="43">
        <v>114</v>
      </c>
      <c r="J496" s="18"/>
      <c r="K496" s="21"/>
      <c r="L496" s="497">
        <v>0</v>
      </c>
      <c r="M496" s="497">
        <v>0</v>
      </c>
      <c r="N496" s="497">
        <v>0</v>
      </c>
      <c r="O496" s="497">
        <v>119</v>
      </c>
      <c r="P496" s="497">
        <v>0</v>
      </c>
      <c r="Q496" s="18">
        <v>119</v>
      </c>
      <c r="R496" s="18">
        <v>89</v>
      </c>
      <c r="S496" s="18">
        <v>0</v>
      </c>
      <c r="T496" s="18">
        <v>0</v>
      </c>
      <c r="U496" s="18">
        <v>96</v>
      </c>
      <c r="V496" s="18">
        <v>23</v>
      </c>
      <c r="W496" s="18">
        <v>0</v>
      </c>
      <c r="X496" s="18">
        <v>0</v>
      </c>
      <c r="Y496" s="18">
        <v>45</v>
      </c>
      <c r="Z496" s="18">
        <v>7</v>
      </c>
      <c r="AA496" s="18">
        <v>38</v>
      </c>
      <c r="AB496" s="18">
        <v>6</v>
      </c>
      <c r="AC496" s="18">
        <v>28</v>
      </c>
      <c r="AD496" s="18">
        <v>0</v>
      </c>
      <c r="AE496" s="394"/>
      <c r="AF496" s="389"/>
      <c r="AG496" s="18"/>
      <c r="AH496" s="21"/>
      <c r="AI496" s="413"/>
      <c r="AJ496" s="18">
        <v>2</v>
      </c>
      <c r="AK496" s="18">
        <v>0</v>
      </c>
      <c r="AL496" s="18">
        <v>1</v>
      </c>
      <c r="AM496" s="18">
        <v>0</v>
      </c>
      <c r="AN496" s="18">
        <v>1</v>
      </c>
      <c r="AO496" s="18">
        <v>0</v>
      </c>
      <c r="AP496" s="18">
        <v>0</v>
      </c>
    </row>
    <row r="497" spans="1:42" ht="18" hidden="1" customHeight="1" outlineLevel="1" thickBot="1" x14ac:dyDescent="0.3">
      <c r="A497" s="696"/>
      <c r="B497" s="698"/>
      <c r="C497" s="673">
        <v>145</v>
      </c>
      <c r="D497" s="619" t="s">
        <v>417</v>
      </c>
      <c r="E497" s="613"/>
      <c r="F497" s="622" t="s">
        <v>191</v>
      </c>
      <c r="G497" s="11" t="s">
        <v>16</v>
      </c>
      <c r="H497" s="27"/>
      <c r="I497" s="328"/>
      <c r="J497" s="51"/>
      <c r="K497" s="140"/>
      <c r="L497" s="503">
        <v>0</v>
      </c>
      <c r="M497" s="503">
        <v>0</v>
      </c>
      <c r="N497" s="503">
        <v>0</v>
      </c>
      <c r="O497" s="503">
        <v>0</v>
      </c>
      <c r="P497" s="503">
        <v>0</v>
      </c>
      <c r="Q497" s="436">
        <v>0</v>
      </c>
      <c r="R497" s="297">
        <v>0</v>
      </c>
      <c r="S497" s="297">
        <v>0</v>
      </c>
      <c r="T497" s="298">
        <v>0</v>
      </c>
      <c r="U497" s="25">
        <v>0</v>
      </c>
      <c r="V497" s="242">
        <v>0</v>
      </c>
      <c r="W497" s="148">
        <v>0</v>
      </c>
      <c r="X497" s="13">
        <v>0</v>
      </c>
      <c r="Y497" s="156">
        <v>0</v>
      </c>
      <c r="Z497" s="13">
        <v>0</v>
      </c>
      <c r="AA497" s="148">
        <v>0</v>
      </c>
      <c r="AB497" s="13">
        <v>0</v>
      </c>
      <c r="AC497" s="148">
        <v>0</v>
      </c>
      <c r="AD497" s="13">
        <v>0</v>
      </c>
      <c r="AE497" s="404">
        <v>0</v>
      </c>
      <c r="AF497" s="405">
        <v>0</v>
      </c>
      <c r="AG497" s="155">
        <v>0</v>
      </c>
      <c r="AH497" s="176">
        <v>0</v>
      </c>
      <c r="AI497" s="427">
        <v>0</v>
      </c>
      <c r="AJ497" s="249">
        <v>0</v>
      </c>
      <c r="AK497" s="200">
        <v>0</v>
      </c>
      <c r="AL497" s="24">
        <v>0</v>
      </c>
      <c r="AM497" s="25">
        <v>0</v>
      </c>
      <c r="AN497" s="23">
        <v>0</v>
      </c>
      <c r="AO497" s="25">
        <v>0</v>
      </c>
      <c r="AP497" s="25">
        <v>0</v>
      </c>
    </row>
    <row r="498" spans="1:42" ht="18" hidden="1" customHeight="1" outlineLevel="1" thickBot="1" x14ac:dyDescent="0.3">
      <c r="A498" s="696"/>
      <c r="B498" s="698"/>
      <c r="C498" s="608"/>
      <c r="D498" s="620"/>
      <c r="E498" s="614"/>
      <c r="F498" s="623"/>
      <c r="G498" s="16" t="s">
        <v>17</v>
      </c>
      <c r="H498" s="61"/>
      <c r="I498" s="323">
        <v>27</v>
      </c>
      <c r="J498" s="50"/>
      <c r="K498" s="138"/>
      <c r="L498" s="496">
        <v>0</v>
      </c>
      <c r="M498" s="503">
        <v>0</v>
      </c>
      <c r="N498" s="503">
        <v>0</v>
      </c>
      <c r="O498" s="503">
        <v>25</v>
      </c>
      <c r="P498" s="503">
        <v>0</v>
      </c>
      <c r="Q498" s="436">
        <v>25</v>
      </c>
      <c r="R498" s="297">
        <v>25</v>
      </c>
      <c r="S498" s="297">
        <v>0</v>
      </c>
      <c r="T498" s="291">
        <v>0</v>
      </c>
      <c r="U498" s="62">
        <v>20</v>
      </c>
      <c r="V498" s="243">
        <v>5</v>
      </c>
      <c r="W498" s="73">
        <v>0</v>
      </c>
      <c r="X498" s="72">
        <v>0</v>
      </c>
      <c r="Y498" s="74">
        <v>24</v>
      </c>
      <c r="Z498" s="72">
        <v>3</v>
      </c>
      <c r="AA498" s="73">
        <v>22</v>
      </c>
      <c r="AB498" s="72">
        <v>0</v>
      </c>
      <c r="AC498" s="73">
        <v>22</v>
      </c>
      <c r="AD498" s="72">
        <v>2</v>
      </c>
      <c r="AE498" s="406">
        <v>37</v>
      </c>
      <c r="AF498" s="407">
        <v>17</v>
      </c>
      <c r="AG498" s="76">
        <v>40</v>
      </c>
      <c r="AH498" s="179">
        <v>150</v>
      </c>
      <c r="AI498" s="424">
        <v>104</v>
      </c>
      <c r="AJ498" s="249">
        <v>0</v>
      </c>
      <c r="AK498" s="367">
        <v>0</v>
      </c>
      <c r="AL498" s="257">
        <v>0</v>
      </c>
      <c r="AM498" s="62">
        <v>0</v>
      </c>
      <c r="AN498" s="202">
        <v>0</v>
      </c>
      <c r="AO498" s="62">
        <v>0</v>
      </c>
      <c r="AP498" s="62">
        <v>0</v>
      </c>
    </row>
    <row r="499" spans="1:42" ht="18" hidden="1" customHeight="1" outlineLevel="1" thickBot="1" x14ac:dyDescent="0.3">
      <c r="A499" s="696"/>
      <c r="B499" s="698"/>
      <c r="C499" s="609"/>
      <c r="D499" s="621"/>
      <c r="E499" s="615"/>
      <c r="F499" s="624"/>
      <c r="G499" s="18" t="s">
        <v>18</v>
      </c>
      <c r="H499" s="21"/>
      <c r="I499" s="43">
        <v>27</v>
      </c>
      <c r="J499" s="18"/>
      <c r="K499" s="21"/>
      <c r="L499" s="497">
        <v>0</v>
      </c>
      <c r="M499" s="497">
        <v>0</v>
      </c>
      <c r="N499" s="497">
        <v>0</v>
      </c>
      <c r="O499" s="497">
        <v>25</v>
      </c>
      <c r="P499" s="497">
        <v>0</v>
      </c>
      <c r="Q499" s="18">
        <v>25</v>
      </c>
      <c r="R499" s="18">
        <v>25</v>
      </c>
      <c r="S499" s="18">
        <v>0</v>
      </c>
      <c r="T499" s="18">
        <v>0</v>
      </c>
      <c r="U499" s="18">
        <v>20</v>
      </c>
      <c r="V499" s="18">
        <v>5</v>
      </c>
      <c r="W499" s="18">
        <v>0</v>
      </c>
      <c r="X499" s="18">
        <v>0</v>
      </c>
      <c r="Y499" s="18">
        <v>24</v>
      </c>
      <c r="Z499" s="18">
        <v>3</v>
      </c>
      <c r="AA499" s="18">
        <v>22</v>
      </c>
      <c r="AB499" s="18">
        <v>0</v>
      </c>
      <c r="AC499" s="18">
        <v>22</v>
      </c>
      <c r="AD499" s="18">
        <v>2</v>
      </c>
      <c r="AE499" s="394"/>
      <c r="AF499" s="389"/>
      <c r="AG499" s="18"/>
      <c r="AH499" s="21"/>
      <c r="AI499" s="413"/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0</v>
      </c>
    </row>
    <row r="500" spans="1:42" ht="15.95" hidden="1" customHeight="1" outlineLevel="1" thickBot="1" x14ac:dyDescent="0.3">
      <c r="A500" s="696"/>
      <c r="B500" s="698"/>
      <c r="C500" s="673">
        <v>146</v>
      </c>
      <c r="D500" s="610" t="s">
        <v>120</v>
      </c>
      <c r="E500" s="613"/>
      <c r="F500" s="616" t="s">
        <v>234</v>
      </c>
      <c r="G500" s="83" t="s">
        <v>16</v>
      </c>
      <c r="H500" s="87"/>
      <c r="I500" s="329"/>
      <c r="J500" s="89"/>
      <c r="K500" s="88"/>
      <c r="L500" s="503">
        <v>0</v>
      </c>
      <c r="M500" s="503">
        <v>0</v>
      </c>
      <c r="N500" s="503">
        <v>0</v>
      </c>
      <c r="O500" s="503">
        <v>0</v>
      </c>
      <c r="P500" s="503">
        <v>0</v>
      </c>
      <c r="Q500" s="436">
        <v>0</v>
      </c>
      <c r="R500" s="297">
        <v>0</v>
      </c>
      <c r="S500" s="297">
        <v>0</v>
      </c>
      <c r="T500" s="298">
        <v>0</v>
      </c>
      <c r="U500" s="25">
        <v>0</v>
      </c>
      <c r="V500" s="242">
        <v>0</v>
      </c>
      <c r="W500" s="148">
        <v>0</v>
      </c>
      <c r="X500" s="13">
        <v>0</v>
      </c>
      <c r="Y500" s="156">
        <v>0</v>
      </c>
      <c r="Z500" s="13">
        <v>0</v>
      </c>
      <c r="AA500" s="148">
        <v>0</v>
      </c>
      <c r="AB500" s="13">
        <v>0</v>
      </c>
      <c r="AC500" s="148">
        <v>0</v>
      </c>
      <c r="AD500" s="13">
        <v>0</v>
      </c>
      <c r="AE500" s="404">
        <v>0</v>
      </c>
      <c r="AF500" s="405">
        <v>0</v>
      </c>
      <c r="AG500" s="155">
        <v>0</v>
      </c>
      <c r="AH500" s="176">
        <v>0</v>
      </c>
      <c r="AI500" s="427">
        <v>0</v>
      </c>
      <c r="AJ500" s="249">
        <v>0</v>
      </c>
      <c r="AK500" s="200">
        <v>0</v>
      </c>
      <c r="AL500" s="24">
        <v>0</v>
      </c>
      <c r="AM500" s="25">
        <v>0</v>
      </c>
      <c r="AN500" s="23">
        <v>0</v>
      </c>
      <c r="AO500" s="25">
        <v>0</v>
      </c>
      <c r="AP500" s="25">
        <v>0</v>
      </c>
    </row>
    <row r="501" spans="1:42" ht="15.95" hidden="1" customHeight="1" outlineLevel="1" thickBot="1" x14ac:dyDescent="0.3">
      <c r="A501" s="696"/>
      <c r="B501" s="698"/>
      <c r="C501" s="608"/>
      <c r="D501" s="611"/>
      <c r="E501" s="614"/>
      <c r="F501" s="617"/>
      <c r="G501" s="40" t="s">
        <v>17</v>
      </c>
      <c r="H501" s="90"/>
      <c r="I501" s="319">
        <v>17</v>
      </c>
      <c r="J501" s="42"/>
      <c r="K501" s="41"/>
      <c r="L501" s="496">
        <v>0</v>
      </c>
      <c r="M501" s="503">
        <v>0</v>
      </c>
      <c r="N501" s="503">
        <v>0</v>
      </c>
      <c r="O501" s="503">
        <v>10</v>
      </c>
      <c r="P501" s="503">
        <v>0</v>
      </c>
      <c r="Q501" s="436">
        <v>10</v>
      </c>
      <c r="R501" s="297">
        <v>10</v>
      </c>
      <c r="S501" s="297">
        <v>0</v>
      </c>
      <c r="T501" s="291">
        <v>0</v>
      </c>
      <c r="U501" s="62">
        <v>7</v>
      </c>
      <c r="V501" s="243">
        <v>3</v>
      </c>
      <c r="W501" s="73">
        <v>0</v>
      </c>
      <c r="X501" s="72">
        <v>0</v>
      </c>
      <c r="Y501" s="74">
        <v>4</v>
      </c>
      <c r="Z501" s="72">
        <v>0</v>
      </c>
      <c r="AA501" s="73">
        <v>10</v>
      </c>
      <c r="AB501" s="72">
        <v>2</v>
      </c>
      <c r="AC501" s="73">
        <v>3</v>
      </c>
      <c r="AD501" s="72">
        <v>0</v>
      </c>
      <c r="AE501" s="406">
        <v>37.799999999999997</v>
      </c>
      <c r="AF501" s="407">
        <v>16.7</v>
      </c>
      <c r="AG501" s="76">
        <v>50</v>
      </c>
      <c r="AH501" s="177">
        <v>100</v>
      </c>
      <c r="AI501" s="424">
        <v>67.5</v>
      </c>
      <c r="AJ501" s="249">
        <v>0</v>
      </c>
      <c r="AK501" s="367">
        <v>0</v>
      </c>
      <c r="AL501" s="257">
        <v>0</v>
      </c>
      <c r="AM501" s="62">
        <v>0</v>
      </c>
      <c r="AN501" s="202">
        <v>0</v>
      </c>
      <c r="AO501" s="62">
        <v>0</v>
      </c>
      <c r="AP501" s="62">
        <v>0</v>
      </c>
    </row>
    <row r="502" spans="1:42" ht="15.95" hidden="1" customHeight="1" outlineLevel="1" thickBot="1" x14ac:dyDescent="0.3">
      <c r="A502" s="696"/>
      <c r="B502" s="698"/>
      <c r="C502" s="609"/>
      <c r="D502" s="612"/>
      <c r="E502" s="615"/>
      <c r="F502" s="618"/>
      <c r="G502" s="18" t="s">
        <v>18</v>
      </c>
      <c r="H502" s="21"/>
      <c r="I502" s="43">
        <v>17</v>
      </c>
      <c r="J502" s="18"/>
      <c r="K502" s="21"/>
      <c r="L502" s="497">
        <v>0</v>
      </c>
      <c r="M502" s="497">
        <v>0</v>
      </c>
      <c r="N502" s="497">
        <v>0</v>
      </c>
      <c r="O502" s="497">
        <v>10</v>
      </c>
      <c r="P502" s="497">
        <v>0</v>
      </c>
      <c r="Q502" s="18">
        <v>10</v>
      </c>
      <c r="R502" s="18">
        <v>10</v>
      </c>
      <c r="S502" s="18">
        <v>0</v>
      </c>
      <c r="T502" s="18">
        <v>0</v>
      </c>
      <c r="U502" s="18">
        <v>7</v>
      </c>
      <c r="V502" s="18">
        <v>3</v>
      </c>
      <c r="W502" s="18">
        <v>0</v>
      </c>
      <c r="X502" s="18">
        <v>0</v>
      </c>
      <c r="Y502" s="18">
        <v>4</v>
      </c>
      <c r="Z502" s="18">
        <v>0</v>
      </c>
      <c r="AA502" s="18">
        <v>10</v>
      </c>
      <c r="AB502" s="18">
        <v>2</v>
      </c>
      <c r="AC502" s="18">
        <v>3</v>
      </c>
      <c r="AD502" s="18">
        <v>0</v>
      </c>
      <c r="AE502" s="394"/>
      <c r="AF502" s="389"/>
      <c r="AG502" s="18"/>
      <c r="AH502" s="21"/>
      <c r="AI502" s="413"/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</row>
    <row r="503" spans="1:42" ht="15.95" hidden="1" customHeight="1" outlineLevel="1" thickBot="1" x14ac:dyDescent="0.3">
      <c r="A503" s="696"/>
      <c r="B503" s="698"/>
      <c r="C503" s="673">
        <v>147</v>
      </c>
      <c r="D503" s="610" t="s">
        <v>418</v>
      </c>
      <c r="E503" s="613"/>
      <c r="F503" s="616" t="s">
        <v>190</v>
      </c>
      <c r="G503" s="83" t="s">
        <v>16</v>
      </c>
      <c r="H503" s="87"/>
      <c r="I503" s="329"/>
      <c r="J503" s="89"/>
      <c r="K503" s="88"/>
      <c r="L503" s="503">
        <v>0</v>
      </c>
      <c r="M503" s="503">
        <v>0</v>
      </c>
      <c r="N503" s="503">
        <v>0</v>
      </c>
      <c r="O503" s="503">
        <v>0</v>
      </c>
      <c r="P503" s="503">
        <v>0</v>
      </c>
      <c r="Q503" s="436">
        <v>0</v>
      </c>
      <c r="R503" s="297">
        <v>0</v>
      </c>
      <c r="S503" s="297">
        <v>0</v>
      </c>
      <c r="T503" s="298">
        <v>0</v>
      </c>
      <c r="U503" s="25">
        <v>0</v>
      </c>
      <c r="V503" s="242">
        <v>0</v>
      </c>
      <c r="W503" s="148">
        <v>0</v>
      </c>
      <c r="X503" s="13">
        <v>0</v>
      </c>
      <c r="Y503" s="156">
        <v>0</v>
      </c>
      <c r="Z503" s="13">
        <v>0</v>
      </c>
      <c r="AA503" s="148">
        <v>0</v>
      </c>
      <c r="AB503" s="13">
        <v>0</v>
      </c>
      <c r="AC503" s="148">
        <v>0</v>
      </c>
      <c r="AD503" s="13">
        <v>0</v>
      </c>
      <c r="AE503" s="404">
        <v>0</v>
      </c>
      <c r="AF503" s="405">
        <v>0</v>
      </c>
      <c r="AG503" s="155">
        <v>0</v>
      </c>
      <c r="AH503" s="176">
        <v>0</v>
      </c>
      <c r="AI503" s="427">
        <v>0</v>
      </c>
      <c r="AJ503" s="249">
        <v>0</v>
      </c>
      <c r="AK503" s="200">
        <v>0</v>
      </c>
      <c r="AL503" s="24">
        <v>0</v>
      </c>
      <c r="AM503" s="25">
        <v>0</v>
      </c>
      <c r="AN503" s="23">
        <v>0</v>
      </c>
      <c r="AO503" s="25">
        <v>0</v>
      </c>
      <c r="AP503" s="25">
        <v>0</v>
      </c>
    </row>
    <row r="504" spans="1:42" ht="15.95" hidden="1" customHeight="1" outlineLevel="1" thickBot="1" x14ac:dyDescent="0.3">
      <c r="A504" s="696"/>
      <c r="B504" s="698"/>
      <c r="C504" s="608"/>
      <c r="D504" s="611"/>
      <c r="E504" s="614"/>
      <c r="F504" s="617"/>
      <c r="G504" s="98" t="s">
        <v>17</v>
      </c>
      <c r="H504" s="132"/>
      <c r="I504" s="335">
        <v>27</v>
      </c>
      <c r="J504" s="120"/>
      <c r="K504" s="142"/>
      <c r="L504" s="503">
        <v>0</v>
      </c>
      <c r="M504" s="503">
        <v>0</v>
      </c>
      <c r="N504" s="503">
        <v>0</v>
      </c>
      <c r="O504" s="503">
        <v>25</v>
      </c>
      <c r="P504" s="503">
        <v>0</v>
      </c>
      <c r="Q504" s="436">
        <v>25</v>
      </c>
      <c r="R504" s="297">
        <v>25</v>
      </c>
      <c r="S504" s="297">
        <v>0</v>
      </c>
      <c r="T504" s="291">
        <v>0</v>
      </c>
      <c r="U504" s="62">
        <v>24</v>
      </c>
      <c r="V504" s="243">
        <v>1</v>
      </c>
      <c r="W504" s="73">
        <v>0</v>
      </c>
      <c r="X504" s="72">
        <v>0</v>
      </c>
      <c r="Y504" s="74">
        <v>10</v>
      </c>
      <c r="Z504" s="72">
        <v>4</v>
      </c>
      <c r="AA504" s="73">
        <v>20</v>
      </c>
      <c r="AB504" s="72">
        <v>1</v>
      </c>
      <c r="AC504" s="73">
        <v>7</v>
      </c>
      <c r="AD504" s="72">
        <v>1</v>
      </c>
      <c r="AE504" s="406">
        <v>34.200000000000003</v>
      </c>
      <c r="AF504" s="407">
        <v>8.3000000000000007</v>
      </c>
      <c r="AG504" s="76">
        <v>50</v>
      </c>
      <c r="AH504" s="177">
        <v>130</v>
      </c>
      <c r="AI504" s="424">
        <v>86</v>
      </c>
      <c r="AJ504" s="249">
        <v>0</v>
      </c>
      <c r="AK504" s="367">
        <v>0</v>
      </c>
      <c r="AL504" s="257">
        <v>0</v>
      </c>
      <c r="AM504" s="62">
        <v>0</v>
      </c>
      <c r="AN504" s="202">
        <v>0</v>
      </c>
      <c r="AO504" s="62">
        <v>0</v>
      </c>
      <c r="AP504" s="62">
        <v>0</v>
      </c>
    </row>
    <row r="505" spans="1:42" ht="15.95" hidden="1" customHeight="1" outlineLevel="1" thickBot="1" x14ac:dyDescent="0.3">
      <c r="A505" s="696"/>
      <c r="B505" s="698"/>
      <c r="C505" s="609"/>
      <c r="D505" s="611"/>
      <c r="E505" s="615"/>
      <c r="F505" s="618"/>
      <c r="G505" s="18" t="s">
        <v>18</v>
      </c>
      <c r="H505" s="21"/>
      <c r="I505" s="43">
        <v>27</v>
      </c>
      <c r="J505" s="18"/>
      <c r="K505" s="21"/>
      <c r="L505" s="497">
        <v>0</v>
      </c>
      <c r="M505" s="497">
        <v>0</v>
      </c>
      <c r="N505" s="497">
        <v>0</v>
      </c>
      <c r="O505" s="497">
        <v>25</v>
      </c>
      <c r="P505" s="497">
        <v>0</v>
      </c>
      <c r="Q505" s="18">
        <v>25</v>
      </c>
      <c r="R505" s="18">
        <v>25</v>
      </c>
      <c r="S505" s="18">
        <v>0</v>
      </c>
      <c r="T505" s="18">
        <v>0</v>
      </c>
      <c r="U505" s="18">
        <v>24</v>
      </c>
      <c r="V505" s="18">
        <v>1</v>
      </c>
      <c r="W505" s="18">
        <v>0</v>
      </c>
      <c r="X505" s="18">
        <v>0</v>
      </c>
      <c r="Y505" s="18">
        <v>10</v>
      </c>
      <c r="Z505" s="18">
        <v>4</v>
      </c>
      <c r="AA505" s="18">
        <v>20</v>
      </c>
      <c r="AB505" s="18">
        <v>1</v>
      </c>
      <c r="AC505" s="18">
        <v>7</v>
      </c>
      <c r="AD505" s="18">
        <v>1</v>
      </c>
      <c r="AE505" s="394"/>
      <c r="AF505" s="389"/>
      <c r="AG505" s="18"/>
      <c r="AH505" s="21"/>
      <c r="AI505" s="413"/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</row>
    <row r="506" spans="1:42" ht="15.95" customHeight="1" collapsed="1" thickBot="1" x14ac:dyDescent="0.3">
      <c r="A506" s="696"/>
      <c r="B506" s="699"/>
      <c r="C506" s="652" t="s">
        <v>144</v>
      </c>
      <c r="D506" s="653"/>
      <c r="E506" s="634" t="s">
        <v>320</v>
      </c>
      <c r="F506" s="640"/>
      <c r="G506" s="102" t="s">
        <v>16</v>
      </c>
      <c r="H506" s="131"/>
      <c r="I506" s="324">
        <v>15</v>
      </c>
      <c r="J506" s="39"/>
      <c r="K506" s="139"/>
      <c r="L506" s="510">
        <v>0</v>
      </c>
      <c r="M506" s="510">
        <v>0</v>
      </c>
      <c r="N506" s="510">
        <v>0</v>
      </c>
      <c r="O506" s="510">
        <v>15</v>
      </c>
      <c r="P506" s="562">
        <v>0</v>
      </c>
      <c r="Q506" s="436">
        <v>15</v>
      </c>
      <c r="R506" s="299">
        <v>11</v>
      </c>
      <c r="S506" s="299">
        <v>0</v>
      </c>
      <c r="T506" s="299">
        <v>0</v>
      </c>
      <c r="U506" s="231">
        <v>11</v>
      </c>
      <c r="V506" s="357">
        <v>4</v>
      </c>
      <c r="W506" s="316">
        <v>0</v>
      </c>
      <c r="X506" s="316">
        <v>0</v>
      </c>
      <c r="Y506" s="181">
        <v>7</v>
      </c>
      <c r="Z506" s="316">
        <v>0</v>
      </c>
      <c r="AA506" s="316">
        <v>9</v>
      </c>
      <c r="AB506" s="316">
        <v>1</v>
      </c>
      <c r="AC506" s="316">
        <v>5</v>
      </c>
      <c r="AD506" s="316">
        <v>0</v>
      </c>
      <c r="AE506" s="403">
        <v>39</v>
      </c>
      <c r="AF506" s="403">
        <v>12</v>
      </c>
      <c r="AG506" s="240"/>
      <c r="AH506" s="240"/>
      <c r="AI506" s="381">
        <v>9.6999999999999993</v>
      </c>
      <c r="AJ506" s="45">
        <v>0</v>
      </c>
      <c r="AK506" s="371">
        <v>0</v>
      </c>
      <c r="AL506" s="272">
        <v>0</v>
      </c>
      <c r="AM506" s="157">
        <v>0</v>
      </c>
      <c r="AN506" s="240">
        <v>0</v>
      </c>
      <c r="AO506" s="157">
        <v>0</v>
      </c>
      <c r="AP506" s="157">
        <v>0</v>
      </c>
    </row>
    <row r="507" spans="1:42" ht="15.75" customHeight="1" thickBot="1" x14ac:dyDescent="0.3">
      <c r="A507" s="696"/>
      <c r="B507" s="699"/>
      <c r="C507" s="654"/>
      <c r="D507" s="655"/>
      <c r="E507" s="635"/>
      <c r="F507" s="641"/>
      <c r="G507" s="59" t="s">
        <v>17</v>
      </c>
      <c r="H507" s="99"/>
      <c r="I507" s="324">
        <v>170</v>
      </c>
      <c r="J507" s="39"/>
      <c r="K507" s="139"/>
      <c r="L507" s="510">
        <v>0</v>
      </c>
      <c r="M507" s="510">
        <v>0</v>
      </c>
      <c r="N507" s="510">
        <v>0</v>
      </c>
      <c r="O507" s="510">
        <v>164</v>
      </c>
      <c r="P507" s="562">
        <v>0</v>
      </c>
      <c r="Q507" s="436">
        <v>164</v>
      </c>
      <c r="R507" s="366">
        <v>138</v>
      </c>
      <c r="S507" s="366">
        <v>0</v>
      </c>
      <c r="T507" s="366">
        <v>0</v>
      </c>
      <c r="U507" s="316">
        <v>136</v>
      </c>
      <c r="V507" s="316">
        <v>28</v>
      </c>
      <c r="W507" s="316">
        <v>0</v>
      </c>
      <c r="X507" s="316">
        <v>0</v>
      </c>
      <c r="Y507" s="181">
        <v>76</v>
      </c>
      <c r="Z507" s="316">
        <v>14</v>
      </c>
      <c r="AA507" s="316">
        <v>81</v>
      </c>
      <c r="AB507" s="316">
        <v>8</v>
      </c>
      <c r="AC507" s="316">
        <v>55</v>
      </c>
      <c r="AD507" s="316">
        <v>3</v>
      </c>
      <c r="AE507" s="403">
        <v>35.987804878048777</v>
      </c>
      <c r="AF507" s="403">
        <v>13.753048780487806</v>
      </c>
      <c r="AG507" s="240"/>
      <c r="AH507" s="240"/>
      <c r="AI507" s="381">
        <v>92.308536585365857</v>
      </c>
      <c r="AJ507" s="45">
        <v>2</v>
      </c>
      <c r="AK507" s="371">
        <v>0</v>
      </c>
      <c r="AL507" s="272">
        <v>1</v>
      </c>
      <c r="AM507" s="157">
        <v>0</v>
      </c>
      <c r="AN507" s="240">
        <v>1</v>
      </c>
      <c r="AO507" s="157">
        <v>0</v>
      </c>
      <c r="AP507" s="157">
        <v>0</v>
      </c>
    </row>
    <row r="508" spans="1:42" ht="18" customHeight="1" thickBot="1" x14ac:dyDescent="0.3">
      <c r="A508" s="697"/>
      <c r="B508" s="719"/>
      <c r="C508" s="656"/>
      <c r="D508" s="657"/>
      <c r="E508" s="636"/>
      <c r="F508" s="642"/>
      <c r="G508" s="163" t="s">
        <v>18</v>
      </c>
      <c r="H508" s="164"/>
      <c r="I508" s="169">
        <v>185</v>
      </c>
      <c r="J508" s="163"/>
      <c r="K508" s="164"/>
      <c r="L508" s="163">
        <v>0</v>
      </c>
      <c r="M508" s="163">
        <v>0</v>
      </c>
      <c r="N508" s="163">
        <v>0</v>
      </c>
      <c r="O508" s="163">
        <v>179</v>
      </c>
      <c r="P508" s="163">
        <v>0</v>
      </c>
      <c r="Q508" s="163">
        <v>179</v>
      </c>
      <c r="R508" s="213">
        <v>149</v>
      </c>
      <c r="S508" s="213">
        <v>0</v>
      </c>
      <c r="T508" s="213">
        <v>0</v>
      </c>
      <c r="U508" s="213">
        <v>147</v>
      </c>
      <c r="V508" s="213">
        <v>32</v>
      </c>
      <c r="W508" s="213">
        <v>0</v>
      </c>
      <c r="X508" s="213">
        <v>0</v>
      </c>
      <c r="Y508" s="213">
        <v>83</v>
      </c>
      <c r="Z508" s="213">
        <v>14</v>
      </c>
      <c r="AA508" s="213">
        <v>90</v>
      </c>
      <c r="AB508" s="213">
        <v>9</v>
      </c>
      <c r="AC508" s="213">
        <v>60</v>
      </c>
      <c r="AD508" s="213">
        <v>3</v>
      </c>
      <c r="AE508" s="217"/>
      <c r="AF508" s="217"/>
      <c r="AG508" s="165"/>
      <c r="AH508" s="166"/>
      <c r="AI508" s="412"/>
      <c r="AJ508" s="213">
        <v>2</v>
      </c>
      <c r="AK508" s="213">
        <v>0</v>
      </c>
      <c r="AL508" s="213">
        <v>1</v>
      </c>
      <c r="AM508" s="213">
        <v>0</v>
      </c>
      <c r="AN508" s="213">
        <v>1</v>
      </c>
      <c r="AO508" s="213">
        <v>0</v>
      </c>
      <c r="AP508" s="213">
        <v>0</v>
      </c>
    </row>
    <row r="509" spans="1:42" ht="15.95" hidden="1" customHeight="1" outlineLevel="1" thickBot="1" x14ac:dyDescent="0.3">
      <c r="A509" s="706">
        <v>18</v>
      </c>
      <c r="B509" s="712" t="s">
        <v>95</v>
      </c>
      <c r="C509" s="607">
        <v>148</v>
      </c>
      <c r="D509" s="693" t="s">
        <v>96</v>
      </c>
      <c r="E509" s="613"/>
      <c r="F509" s="622" t="s">
        <v>189</v>
      </c>
      <c r="G509" s="102" t="s">
        <v>16</v>
      </c>
      <c r="H509" s="134"/>
      <c r="I509" s="322">
        <v>30</v>
      </c>
      <c r="J509" s="104">
        <v>33</v>
      </c>
      <c r="K509" s="137"/>
      <c r="L509" s="503">
        <v>0</v>
      </c>
      <c r="M509" s="503">
        <v>2</v>
      </c>
      <c r="N509" s="503">
        <v>0</v>
      </c>
      <c r="O509" s="503">
        <v>33</v>
      </c>
      <c r="P509" s="503">
        <v>0</v>
      </c>
      <c r="Q509" s="436">
        <v>35</v>
      </c>
      <c r="R509" s="297">
        <v>0</v>
      </c>
      <c r="S509" s="297">
        <v>2</v>
      </c>
      <c r="T509" s="298">
        <v>12</v>
      </c>
      <c r="U509" s="25">
        <v>29</v>
      </c>
      <c r="V509" s="242">
        <v>6</v>
      </c>
      <c r="W509" s="148">
        <v>0</v>
      </c>
      <c r="X509" s="13">
        <v>0</v>
      </c>
      <c r="Y509" s="156">
        <v>16</v>
      </c>
      <c r="Z509" s="13">
        <v>3</v>
      </c>
      <c r="AA509" s="148">
        <v>28</v>
      </c>
      <c r="AB509" s="13">
        <v>6</v>
      </c>
      <c r="AC509" s="148">
        <v>11</v>
      </c>
      <c r="AD509" s="13">
        <v>0</v>
      </c>
      <c r="AE509" s="404">
        <v>39.9</v>
      </c>
      <c r="AF509" s="405">
        <v>17.3</v>
      </c>
      <c r="AG509" s="155">
        <v>4</v>
      </c>
      <c r="AH509" s="176">
        <v>14</v>
      </c>
      <c r="AI509" s="427">
        <v>10.9</v>
      </c>
      <c r="AJ509" s="249">
        <v>0</v>
      </c>
      <c r="AK509" s="200">
        <v>0</v>
      </c>
      <c r="AL509" s="24">
        <v>0</v>
      </c>
      <c r="AM509" s="25">
        <v>0</v>
      </c>
      <c r="AN509" s="23">
        <v>0</v>
      </c>
      <c r="AO509" s="25">
        <v>0</v>
      </c>
      <c r="AP509" s="25">
        <v>0</v>
      </c>
    </row>
    <row r="510" spans="1:42" ht="15.95" hidden="1" customHeight="1" outlineLevel="1" thickBot="1" x14ac:dyDescent="0.3">
      <c r="A510" s="696"/>
      <c r="B510" s="698"/>
      <c r="C510" s="608"/>
      <c r="D510" s="611"/>
      <c r="E510" s="614"/>
      <c r="F510" s="623"/>
      <c r="G510" s="40" t="s">
        <v>17</v>
      </c>
      <c r="H510" s="90"/>
      <c r="I510" s="323">
        <v>135</v>
      </c>
      <c r="J510" s="50">
        <v>135</v>
      </c>
      <c r="K510" s="138"/>
      <c r="L510" s="496">
        <v>0</v>
      </c>
      <c r="M510" s="496">
        <v>30</v>
      </c>
      <c r="N510" s="496">
        <v>0</v>
      </c>
      <c r="O510" s="496">
        <v>224</v>
      </c>
      <c r="P510" s="496">
        <v>0</v>
      </c>
      <c r="Q510" s="436">
        <v>254</v>
      </c>
      <c r="R510" s="297">
        <v>0</v>
      </c>
      <c r="S510" s="288">
        <v>30</v>
      </c>
      <c r="T510" s="291">
        <v>48</v>
      </c>
      <c r="U510" s="62">
        <v>226</v>
      </c>
      <c r="V510" s="243">
        <v>28</v>
      </c>
      <c r="W510" s="73">
        <v>0</v>
      </c>
      <c r="X510" s="72">
        <v>0</v>
      </c>
      <c r="Y510" s="74">
        <v>45</v>
      </c>
      <c r="Z510" s="72">
        <v>21</v>
      </c>
      <c r="AA510" s="73">
        <v>154</v>
      </c>
      <c r="AB510" s="72">
        <v>32</v>
      </c>
      <c r="AC510" s="73">
        <v>25</v>
      </c>
      <c r="AD510" s="72">
        <v>3</v>
      </c>
      <c r="AE510" s="406">
        <v>37.6</v>
      </c>
      <c r="AF510" s="407">
        <v>16.100000000000001</v>
      </c>
      <c r="AG510" s="76">
        <v>10</v>
      </c>
      <c r="AH510" s="177">
        <v>175</v>
      </c>
      <c r="AI510" s="424">
        <v>99</v>
      </c>
      <c r="AJ510" s="249">
        <v>3</v>
      </c>
      <c r="AK510" s="367">
        <v>0</v>
      </c>
      <c r="AL510" s="257">
        <v>0</v>
      </c>
      <c r="AM510" s="62">
        <v>3</v>
      </c>
      <c r="AN510" s="202">
        <v>0</v>
      </c>
      <c r="AO510" s="62">
        <v>0</v>
      </c>
      <c r="AP510" s="62">
        <v>2</v>
      </c>
    </row>
    <row r="511" spans="1:42" ht="19.5" hidden="1" customHeight="1" outlineLevel="1" thickBot="1" x14ac:dyDescent="0.3">
      <c r="A511" s="696"/>
      <c r="B511" s="698"/>
      <c r="C511" s="609"/>
      <c r="D511" s="612"/>
      <c r="E511" s="615"/>
      <c r="F511" s="624"/>
      <c r="G511" s="18" t="s">
        <v>18</v>
      </c>
      <c r="H511" s="21"/>
      <c r="I511" s="43">
        <v>165</v>
      </c>
      <c r="J511" s="18"/>
      <c r="K511" s="21"/>
      <c r="L511" s="497">
        <v>0</v>
      </c>
      <c r="M511" s="497">
        <v>32</v>
      </c>
      <c r="N511" s="497">
        <v>0</v>
      </c>
      <c r="O511" s="497">
        <v>257</v>
      </c>
      <c r="P511" s="497">
        <v>0</v>
      </c>
      <c r="Q511" s="18">
        <v>289</v>
      </c>
      <c r="R511" s="18">
        <v>0</v>
      </c>
      <c r="S511" s="18">
        <v>32</v>
      </c>
      <c r="T511" s="18">
        <v>60</v>
      </c>
      <c r="U511" s="18">
        <v>255</v>
      </c>
      <c r="V511" s="18">
        <v>34</v>
      </c>
      <c r="W511" s="18">
        <v>0</v>
      </c>
      <c r="X511" s="18">
        <v>0</v>
      </c>
      <c r="Y511" s="18">
        <v>61</v>
      </c>
      <c r="Z511" s="18">
        <v>24</v>
      </c>
      <c r="AA511" s="18">
        <v>182</v>
      </c>
      <c r="AB511" s="18">
        <v>38</v>
      </c>
      <c r="AC511" s="18">
        <v>36</v>
      </c>
      <c r="AD511" s="18">
        <v>3</v>
      </c>
      <c r="AE511" s="394"/>
      <c r="AF511" s="389"/>
      <c r="AG511" s="18"/>
      <c r="AH511" s="21"/>
      <c r="AI511" s="413"/>
      <c r="AJ511" s="18">
        <v>3</v>
      </c>
      <c r="AK511" s="18">
        <v>0</v>
      </c>
      <c r="AL511" s="18">
        <v>0</v>
      </c>
      <c r="AM511" s="18">
        <v>3</v>
      </c>
      <c r="AN511" s="18">
        <v>0</v>
      </c>
      <c r="AO511" s="18">
        <v>0</v>
      </c>
      <c r="AP511" s="18">
        <v>2</v>
      </c>
    </row>
    <row r="512" spans="1:42" ht="15.95" hidden="1" customHeight="1" outlineLevel="1" thickBot="1" x14ac:dyDescent="0.3">
      <c r="A512" s="696"/>
      <c r="B512" s="698"/>
      <c r="C512" s="607">
        <v>149</v>
      </c>
      <c r="D512" s="676" t="s">
        <v>419</v>
      </c>
      <c r="E512" s="613"/>
      <c r="F512" s="616" t="s">
        <v>236</v>
      </c>
      <c r="G512" s="83" t="s">
        <v>16</v>
      </c>
      <c r="H512" s="87"/>
      <c r="I512" s="328"/>
      <c r="J512" s="51"/>
      <c r="K512" s="140"/>
      <c r="L512" s="503">
        <v>0</v>
      </c>
      <c r="M512" s="503">
        <v>0</v>
      </c>
      <c r="N512" s="503">
        <v>0</v>
      </c>
      <c r="O512" s="503">
        <v>0</v>
      </c>
      <c r="P512" s="503">
        <v>0</v>
      </c>
      <c r="Q512" s="436">
        <v>0</v>
      </c>
      <c r="R512" s="297">
        <v>0</v>
      </c>
      <c r="S512" s="297">
        <v>0</v>
      </c>
      <c r="T512" s="298">
        <v>0</v>
      </c>
      <c r="U512" s="25">
        <v>0</v>
      </c>
      <c r="V512" s="242">
        <v>0</v>
      </c>
      <c r="W512" s="148">
        <v>0</v>
      </c>
      <c r="X512" s="13">
        <v>0</v>
      </c>
      <c r="Y512" s="156">
        <v>0</v>
      </c>
      <c r="Z512" s="13">
        <v>0</v>
      </c>
      <c r="AA512" s="148">
        <v>0</v>
      </c>
      <c r="AB512" s="13">
        <v>0</v>
      </c>
      <c r="AC512" s="148">
        <v>0</v>
      </c>
      <c r="AD512" s="13">
        <v>0</v>
      </c>
      <c r="AE512" s="404">
        <v>0</v>
      </c>
      <c r="AF512" s="405">
        <v>0</v>
      </c>
      <c r="AG512" s="155">
        <v>0</v>
      </c>
      <c r="AH512" s="176">
        <v>0</v>
      </c>
      <c r="AI512" s="427">
        <v>0</v>
      </c>
      <c r="AJ512" s="249">
        <v>0</v>
      </c>
      <c r="AK512" s="200">
        <v>0</v>
      </c>
      <c r="AL512" s="24">
        <v>0</v>
      </c>
      <c r="AM512" s="25">
        <v>0</v>
      </c>
      <c r="AN512" s="23">
        <v>0</v>
      </c>
      <c r="AO512" s="25">
        <v>0</v>
      </c>
      <c r="AP512" s="25">
        <v>0</v>
      </c>
    </row>
    <row r="513" spans="1:42" ht="15.95" hidden="1" customHeight="1" outlineLevel="1" thickBot="1" x14ac:dyDescent="0.3">
      <c r="A513" s="696"/>
      <c r="B513" s="698"/>
      <c r="C513" s="608"/>
      <c r="D513" s="677"/>
      <c r="E513" s="614"/>
      <c r="F513" s="617"/>
      <c r="G513" s="40" t="s">
        <v>17</v>
      </c>
      <c r="H513" s="90"/>
      <c r="I513" s="323">
        <v>45</v>
      </c>
      <c r="J513" s="50">
        <v>45</v>
      </c>
      <c r="K513" s="138"/>
      <c r="L513" s="496">
        <v>0</v>
      </c>
      <c r="M513" s="496">
        <v>0</v>
      </c>
      <c r="N513" s="496">
        <v>0</v>
      </c>
      <c r="O513" s="496">
        <v>39</v>
      </c>
      <c r="P513" s="496">
        <v>0</v>
      </c>
      <c r="Q513" s="436">
        <v>39</v>
      </c>
      <c r="R513" s="297">
        <v>0</v>
      </c>
      <c r="S513" s="288">
        <v>0</v>
      </c>
      <c r="T513" s="291">
        <v>3</v>
      </c>
      <c r="U513" s="62">
        <v>37</v>
      </c>
      <c r="V513" s="243">
        <v>2</v>
      </c>
      <c r="W513" s="73">
        <v>0</v>
      </c>
      <c r="X513" s="72">
        <v>0</v>
      </c>
      <c r="Y513" s="74">
        <v>12</v>
      </c>
      <c r="Z513" s="72">
        <v>6</v>
      </c>
      <c r="AA513" s="73">
        <v>34</v>
      </c>
      <c r="AB513" s="72">
        <v>9</v>
      </c>
      <c r="AC513" s="73">
        <v>6</v>
      </c>
      <c r="AD513" s="72">
        <v>3</v>
      </c>
      <c r="AE513" s="406">
        <v>37.200000000000003</v>
      </c>
      <c r="AF513" s="407">
        <v>15</v>
      </c>
      <c r="AG513" s="76">
        <v>20</v>
      </c>
      <c r="AH513" s="179">
        <v>145</v>
      </c>
      <c r="AI513" s="424">
        <v>70</v>
      </c>
      <c r="AJ513" s="249">
        <v>0</v>
      </c>
      <c r="AK513" s="367">
        <v>0</v>
      </c>
      <c r="AL513" s="257">
        <v>0</v>
      </c>
      <c r="AM513" s="62">
        <v>0</v>
      </c>
      <c r="AN513" s="202">
        <v>0</v>
      </c>
      <c r="AO513" s="62">
        <v>0</v>
      </c>
      <c r="AP513" s="62">
        <v>1</v>
      </c>
    </row>
    <row r="514" spans="1:42" ht="15.95" hidden="1" customHeight="1" outlineLevel="1" thickBot="1" x14ac:dyDescent="0.3">
      <c r="A514" s="696"/>
      <c r="B514" s="698"/>
      <c r="C514" s="609"/>
      <c r="D514" s="678"/>
      <c r="E514" s="615"/>
      <c r="F514" s="618"/>
      <c r="G514" s="18" t="s">
        <v>18</v>
      </c>
      <c r="H514" s="21"/>
      <c r="I514" s="43">
        <v>45</v>
      </c>
      <c r="J514" s="18"/>
      <c r="K514" s="21"/>
      <c r="L514" s="497">
        <v>0</v>
      </c>
      <c r="M514" s="497">
        <v>0</v>
      </c>
      <c r="N514" s="497">
        <v>0</v>
      </c>
      <c r="O514" s="497">
        <v>39</v>
      </c>
      <c r="P514" s="497">
        <v>0</v>
      </c>
      <c r="Q514" s="18">
        <v>39</v>
      </c>
      <c r="R514" s="18">
        <v>0</v>
      </c>
      <c r="S514" s="18">
        <v>0</v>
      </c>
      <c r="T514" s="18">
        <v>3</v>
      </c>
      <c r="U514" s="18">
        <v>37</v>
      </c>
      <c r="V514" s="18">
        <v>2</v>
      </c>
      <c r="W514" s="18">
        <v>0</v>
      </c>
      <c r="X514" s="18">
        <v>0</v>
      </c>
      <c r="Y514" s="18">
        <v>12</v>
      </c>
      <c r="Z514" s="18">
        <v>6</v>
      </c>
      <c r="AA514" s="18">
        <v>34</v>
      </c>
      <c r="AB514" s="18">
        <v>9</v>
      </c>
      <c r="AC514" s="18">
        <v>6</v>
      </c>
      <c r="AD514" s="18">
        <v>3</v>
      </c>
      <c r="AE514" s="394"/>
      <c r="AF514" s="389"/>
      <c r="AG514" s="18"/>
      <c r="AH514" s="21"/>
      <c r="AI514" s="413"/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1</v>
      </c>
    </row>
    <row r="515" spans="1:42" ht="15.95" hidden="1" customHeight="1" outlineLevel="1" thickBot="1" x14ac:dyDescent="0.3">
      <c r="A515" s="696"/>
      <c r="B515" s="698"/>
      <c r="C515" s="607">
        <v>150</v>
      </c>
      <c r="D515" s="676" t="s">
        <v>216</v>
      </c>
      <c r="E515" s="613"/>
      <c r="F515" s="616" t="s">
        <v>234</v>
      </c>
      <c r="G515" s="83" t="s">
        <v>16</v>
      </c>
      <c r="H515" s="87"/>
      <c r="I515" s="328"/>
      <c r="J515" s="51"/>
      <c r="K515" s="140"/>
      <c r="L515" s="503">
        <v>0</v>
      </c>
      <c r="M515" s="503">
        <v>0</v>
      </c>
      <c r="N515" s="503">
        <v>0</v>
      </c>
      <c r="O515" s="503">
        <v>0</v>
      </c>
      <c r="P515" s="503">
        <v>0</v>
      </c>
      <c r="Q515" s="436">
        <v>0</v>
      </c>
      <c r="R515" s="297">
        <v>0</v>
      </c>
      <c r="S515" s="297">
        <v>0</v>
      </c>
      <c r="T515" s="298">
        <v>0</v>
      </c>
      <c r="U515" s="25">
        <v>0</v>
      </c>
      <c r="V515" s="242">
        <v>0</v>
      </c>
      <c r="W515" s="148">
        <v>0</v>
      </c>
      <c r="X515" s="13">
        <v>0</v>
      </c>
      <c r="Y515" s="156">
        <v>0</v>
      </c>
      <c r="Z515" s="13">
        <v>0</v>
      </c>
      <c r="AA515" s="148">
        <v>0</v>
      </c>
      <c r="AB515" s="13">
        <v>0</v>
      </c>
      <c r="AC515" s="148">
        <v>0</v>
      </c>
      <c r="AD515" s="13">
        <v>0</v>
      </c>
      <c r="AE515" s="404">
        <v>0</v>
      </c>
      <c r="AF515" s="405">
        <v>0</v>
      </c>
      <c r="AG515" s="155">
        <v>0</v>
      </c>
      <c r="AH515" s="176">
        <v>0</v>
      </c>
      <c r="AI515" s="427">
        <v>0</v>
      </c>
      <c r="AJ515" s="249">
        <v>0</v>
      </c>
      <c r="AK515" s="200">
        <v>0</v>
      </c>
      <c r="AL515" s="24">
        <v>0</v>
      </c>
      <c r="AM515" s="25">
        <v>0</v>
      </c>
      <c r="AN515" s="23">
        <v>0</v>
      </c>
      <c r="AO515" s="25">
        <v>0</v>
      </c>
      <c r="AP515" s="25">
        <v>0</v>
      </c>
    </row>
    <row r="516" spans="1:42" ht="15.95" hidden="1" customHeight="1" outlineLevel="1" thickBot="1" x14ac:dyDescent="0.3">
      <c r="A516" s="696"/>
      <c r="B516" s="698"/>
      <c r="C516" s="608"/>
      <c r="D516" s="677"/>
      <c r="E516" s="614"/>
      <c r="F516" s="617"/>
      <c r="G516" s="40" t="s">
        <v>17</v>
      </c>
      <c r="H516" s="187"/>
      <c r="I516" s="323">
        <v>55</v>
      </c>
      <c r="J516" s="50">
        <v>55</v>
      </c>
      <c r="K516" s="138"/>
      <c r="L516" s="496">
        <v>0</v>
      </c>
      <c r="M516" s="496">
        <v>0</v>
      </c>
      <c r="N516" s="496">
        <v>0</v>
      </c>
      <c r="O516" s="496">
        <v>1</v>
      </c>
      <c r="P516" s="496">
        <v>0</v>
      </c>
      <c r="Q516" s="436">
        <v>1</v>
      </c>
      <c r="R516" s="297">
        <v>1</v>
      </c>
      <c r="S516" s="288">
        <v>0</v>
      </c>
      <c r="T516" s="291">
        <v>0</v>
      </c>
      <c r="U516" s="62">
        <v>1</v>
      </c>
      <c r="V516" s="243">
        <v>0</v>
      </c>
      <c r="W516" s="73">
        <v>0</v>
      </c>
      <c r="X516" s="72">
        <v>0</v>
      </c>
      <c r="Y516" s="74">
        <v>0</v>
      </c>
      <c r="Z516" s="72">
        <v>0</v>
      </c>
      <c r="AA516" s="73">
        <v>0</v>
      </c>
      <c r="AB516" s="72">
        <v>0</v>
      </c>
      <c r="AC516" s="73">
        <v>0</v>
      </c>
      <c r="AD516" s="72">
        <v>0</v>
      </c>
      <c r="AE516" s="406">
        <v>38</v>
      </c>
      <c r="AF516" s="407">
        <v>14</v>
      </c>
      <c r="AG516" s="76">
        <v>90</v>
      </c>
      <c r="AH516" s="177">
        <v>90</v>
      </c>
      <c r="AI516" s="424">
        <v>90</v>
      </c>
      <c r="AJ516" s="249">
        <v>0</v>
      </c>
      <c r="AK516" s="367">
        <v>0</v>
      </c>
      <c r="AL516" s="257">
        <v>0</v>
      </c>
      <c r="AM516" s="62">
        <v>0</v>
      </c>
      <c r="AN516" s="202">
        <v>0</v>
      </c>
      <c r="AO516" s="62">
        <v>0</v>
      </c>
      <c r="AP516" s="62">
        <v>0</v>
      </c>
    </row>
    <row r="517" spans="1:42" ht="21" hidden="1" customHeight="1" outlineLevel="1" thickBot="1" x14ac:dyDescent="0.3">
      <c r="A517" s="696"/>
      <c r="B517" s="698"/>
      <c r="C517" s="609"/>
      <c r="D517" s="678"/>
      <c r="E517" s="615"/>
      <c r="F517" s="618"/>
      <c r="G517" s="18" t="s">
        <v>18</v>
      </c>
      <c r="H517" s="21"/>
      <c r="I517" s="43">
        <v>55</v>
      </c>
      <c r="J517" s="18"/>
      <c r="K517" s="21"/>
      <c r="L517" s="497">
        <v>0</v>
      </c>
      <c r="M517" s="497">
        <v>0</v>
      </c>
      <c r="N517" s="497">
        <v>0</v>
      </c>
      <c r="O517" s="497">
        <v>1</v>
      </c>
      <c r="P517" s="497">
        <v>0</v>
      </c>
      <c r="Q517" s="18">
        <v>1</v>
      </c>
      <c r="R517" s="18">
        <v>1</v>
      </c>
      <c r="S517" s="18">
        <v>0</v>
      </c>
      <c r="T517" s="18">
        <v>0</v>
      </c>
      <c r="U517" s="18">
        <v>1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  <c r="AE517" s="394"/>
      <c r="AF517" s="389"/>
      <c r="AG517" s="18"/>
      <c r="AH517" s="21"/>
      <c r="AI517" s="413"/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</row>
    <row r="518" spans="1:42" ht="21" hidden="1" customHeight="1" outlineLevel="1" thickBot="1" x14ac:dyDescent="0.3">
      <c r="A518" s="696"/>
      <c r="B518" s="698"/>
      <c r="C518" s="607">
        <v>151</v>
      </c>
      <c r="D518" s="610" t="s">
        <v>461</v>
      </c>
      <c r="E518" s="613"/>
      <c r="F518" s="616" t="s">
        <v>234</v>
      </c>
      <c r="G518" s="83" t="s">
        <v>16</v>
      </c>
      <c r="H518" s="87"/>
      <c r="I518" s="328"/>
      <c r="J518" s="51"/>
      <c r="K518" s="140"/>
      <c r="L518" s="503">
        <v>0</v>
      </c>
      <c r="M518" s="503">
        <v>0</v>
      </c>
      <c r="N518" s="503">
        <v>0</v>
      </c>
      <c r="O518" s="503">
        <v>0</v>
      </c>
      <c r="P518" s="503">
        <v>0</v>
      </c>
      <c r="Q518" s="436">
        <v>0</v>
      </c>
      <c r="R518" s="297">
        <v>0</v>
      </c>
      <c r="S518" s="297">
        <v>0</v>
      </c>
      <c r="T518" s="298">
        <v>0</v>
      </c>
      <c r="U518" s="25">
        <v>0</v>
      </c>
      <c r="V518" s="242">
        <v>0</v>
      </c>
      <c r="W518" s="148">
        <v>0</v>
      </c>
      <c r="X518" s="13">
        <v>0</v>
      </c>
      <c r="Y518" s="156">
        <v>0</v>
      </c>
      <c r="Z518" s="13">
        <v>0</v>
      </c>
      <c r="AA518" s="148">
        <v>0</v>
      </c>
      <c r="AB518" s="13">
        <v>0</v>
      </c>
      <c r="AC518" s="148">
        <v>0</v>
      </c>
      <c r="AD518" s="13">
        <v>0</v>
      </c>
      <c r="AE518" s="404">
        <v>0</v>
      </c>
      <c r="AF518" s="405">
        <v>0</v>
      </c>
      <c r="AG518" s="155">
        <v>0</v>
      </c>
      <c r="AH518" s="176">
        <v>0</v>
      </c>
      <c r="AI518" s="427">
        <v>0</v>
      </c>
      <c r="AJ518" s="249">
        <v>0</v>
      </c>
      <c r="AK518" s="200">
        <v>0</v>
      </c>
      <c r="AL518" s="24">
        <v>0</v>
      </c>
      <c r="AM518" s="25">
        <v>0</v>
      </c>
      <c r="AN518" s="23">
        <v>0</v>
      </c>
      <c r="AO518" s="25">
        <v>0</v>
      </c>
      <c r="AP518" s="25">
        <v>0</v>
      </c>
    </row>
    <row r="519" spans="1:42" ht="21" hidden="1" customHeight="1" outlineLevel="1" thickBot="1" x14ac:dyDescent="0.3">
      <c r="A519" s="696"/>
      <c r="B519" s="698"/>
      <c r="C519" s="608"/>
      <c r="D519" s="611"/>
      <c r="E519" s="614"/>
      <c r="F519" s="617"/>
      <c r="G519" s="40" t="s">
        <v>17</v>
      </c>
      <c r="H519" s="187"/>
      <c r="I519" s="323"/>
      <c r="J519" s="50"/>
      <c r="K519" s="138"/>
      <c r="L519" s="496">
        <v>0</v>
      </c>
      <c r="M519" s="496">
        <v>0</v>
      </c>
      <c r="N519" s="496">
        <v>0</v>
      </c>
      <c r="O519" s="496">
        <v>3</v>
      </c>
      <c r="P519" s="496">
        <v>0</v>
      </c>
      <c r="Q519" s="436">
        <v>3</v>
      </c>
      <c r="R519" s="297">
        <v>0</v>
      </c>
      <c r="S519" s="288">
        <v>0</v>
      </c>
      <c r="T519" s="291">
        <v>0</v>
      </c>
      <c r="U519" s="62">
        <v>2</v>
      </c>
      <c r="V519" s="243">
        <v>1</v>
      </c>
      <c r="W519" s="73">
        <v>0</v>
      </c>
      <c r="X519" s="72">
        <v>0</v>
      </c>
      <c r="Y519" s="74">
        <v>0</v>
      </c>
      <c r="Z519" s="72">
        <v>0</v>
      </c>
      <c r="AA519" s="73">
        <v>3</v>
      </c>
      <c r="AB519" s="72">
        <v>0</v>
      </c>
      <c r="AC519" s="73">
        <v>0</v>
      </c>
      <c r="AD519" s="72">
        <v>0</v>
      </c>
      <c r="AE519" s="406">
        <v>41</v>
      </c>
      <c r="AF519" s="407">
        <v>20</v>
      </c>
      <c r="AG519" s="76">
        <v>75</v>
      </c>
      <c r="AH519" s="177">
        <v>125</v>
      </c>
      <c r="AI519" s="424">
        <v>100</v>
      </c>
      <c r="AJ519" s="249">
        <v>0</v>
      </c>
      <c r="AK519" s="367">
        <v>0</v>
      </c>
      <c r="AL519" s="257">
        <v>0</v>
      </c>
      <c r="AM519" s="62">
        <v>0</v>
      </c>
      <c r="AN519" s="202">
        <v>0</v>
      </c>
      <c r="AO519" s="62">
        <v>0</v>
      </c>
      <c r="AP519" s="62">
        <v>0</v>
      </c>
    </row>
    <row r="520" spans="1:42" ht="21" hidden="1" customHeight="1" outlineLevel="1" thickBot="1" x14ac:dyDescent="0.3">
      <c r="A520" s="696"/>
      <c r="B520" s="698"/>
      <c r="C520" s="609"/>
      <c r="D520" s="611"/>
      <c r="E520" s="615"/>
      <c r="F520" s="618"/>
      <c r="G520" s="18" t="s">
        <v>18</v>
      </c>
      <c r="H520" s="21"/>
      <c r="I520" s="43"/>
      <c r="J520" s="18"/>
      <c r="K520" s="21"/>
      <c r="L520" s="497">
        <v>0</v>
      </c>
      <c r="M520" s="497">
        <v>0</v>
      </c>
      <c r="N520" s="497">
        <v>0</v>
      </c>
      <c r="O520" s="497">
        <v>3</v>
      </c>
      <c r="P520" s="497">
        <v>0</v>
      </c>
      <c r="Q520" s="18">
        <v>3</v>
      </c>
      <c r="R520" s="18">
        <v>0</v>
      </c>
      <c r="S520" s="18">
        <v>0</v>
      </c>
      <c r="T520" s="18">
        <v>0</v>
      </c>
      <c r="U520" s="18">
        <v>2</v>
      </c>
      <c r="V520" s="18">
        <v>1</v>
      </c>
      <c r="W520" s="18">
        <v>0</v>
      </c>
      <c r="X520" s="18">
        <v>0</v>
      </c>
      <c r="Y520" s="18">
        <v>0</v>
      </c>
      <c r="Z520" s="18">
        <v>0</v>
      </c>
      <c r="AA520" s="18">
        <v>3</v>
      </c>
      <c r="AB520" s="18">
        <v>0</v>
      </c>
      <c r="AC520" s="18">
        <v>0</v>
      </c>
      <c r="AD520" s="18">
        <v>0</v>
      </c>
      <c r="AE520" s="394"/>
      <c r="AF520" s="389"/>
      <c r="AG520" s="18"/>
      <c r="AH520" s="21"/>
      <c r="AI520" s="413"/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</row>
    <row r="521" spans="1:42" ht="15.95" hidden="1" customHeight="1" outlineLevel="1" thickBot="1" x14ac:dyDescent="0.3">
      <c r="A521" s="696"/>
      <c r="B521" s="698"/>
      <c r="C521" s="607">
        <v>152</v>
      </c>
      <c r="D521" s="676" t="s">
        <v>209</v>
      </c>
      <c r="E521" s="613"/>
      <c r="F521" s="616" t="s">
        <v>190</v>
      </c>
      <c r="G521" s="11" t="s">
        <v>16</v>
      </c>
      <c r="H521" s="27"/>
      <c r="I521" s="329"/>
      <c r="J521" s="89"/>
      <c r="K521" s="88"/>
      <c r="L521" s="503">
        <v>0</v>
      </c>
      <c r="M521" s="503">
        <v>0</v>
      </c>
      <c r="N521" s="503">
        <v>0</v>
      </c>
      <c r="O521" s="503">
        <v>0</v>
      </c>
      <c r="P521" s="503">
        <v>0</v>
      </c>
      <c r="Q521" s="436">
        <v>0</v>
      </c>
      <c r="R521" s="297">
        <v>0</v>
      </c>
      <c r="S521" s="297">
        <v>0</v>
      </c>
      <c r="T521" s="298">
        <v>0</v>
      </c>
      <c r="U521" s="25">
        <v>0</v>
      </c>
      <c r="V521" s="242">
        <v>0</v>
      </c>
      <c r="W521" s="148">
        <v>0</v>
      </c>
      <c r="X521" s="13">
        <v>0</v>
      </c>
      <c r="Y521" s="156">
        <v>0</v>
      </c>
      <c r="Z521" s="13">
        <v>0</v>
      </c>
      <c r="AA521" s="148">
        <v>0</v>
      </c>
      <c r="AB521" s="13">
        <v>0</v>
      </c>
      <c r="AC521" s="148">
        <v>0</v>
      </c>
      <c r="AD521" s="13">
        <v>0</v>
      </c>
      <c r="AE521" s="404">
        <v>0</v>
      </c>
      <c r="AF521" s="405">
        <v>0</v>
      </c>
      <c r="AG521" s="155">
        <v>0</v>
      </c>
      <c r="AH521" s="176">
        <v>0</v>
      </c>
      <c r="AI521" s="427">
        <v>0</v>
      </c>
      <c r="AJ521" s="249">
        <v>0</v>
      </c>
      <c r="AK521" s="200">
        <v>0</v>
      </c>
      <c r="AL521" s="24">
        <v>0</v>
      </c>
      <c r="AM521" s="25">
        <v>0</v>
      </c>
      <c r="AN521" s="23">
        <v>0</v>
      </c>
      <c r="AO521" s="25">
        <v>0</v>
      </c>
      <c r="AP521" s="25">
        <v>0</v>
      </c>
    </row>
    <row r="522" spans="1:42" ht="15.95" hidden="1" customHeight="1" outlineLevel="1" thickBot="1" x14ac:dyDescent="0.3">
      <c r="A522" s="696"/>
      <c r="B522" s="698"/>
      <c r="C522" s="608"/>
      <c r="D522" s="677"/>
      <c r="E522" s="614"/>
      <c r="F522" s="617"/>
      <c r="G522" s="16" t="s">
        <v>17</v>
      </c>
      <c r="H522" s="80"/>
      <c r="I522" s="319">
        <v>30</v>
      </c>
      <c r="J522" s="42">
        <v>30</v>
      </c>
      <c r="K522" s="41"/>
      <c r="L522" s="496">
        <v>0</v>
      </c>
      <c r="M522" s="496">
        <v>0</v>
      </c>
      <c r="N522" s="496">
        <v>0</v>
      </c>
      <c r="O522" s="496">
        <v>11</v>
      </c>
      <c r="P522" s="496">
        <v>0</v>
      </c>
      <c r="Q522" s="436">
        <v>11</v>
      </c>
      <c r="R522" s="297">
        <v>0</v>
      </c>
      <c r="S522" s="288">
        <v>0</v>
      </c>
      <c r="T522" s="291">
        <v>1</v>
      </c>
      <c r="U522" s="62">
        <v>11</v>
      </c>
      <c r="V522" s="243">
        <v>0</v>
      </c>
      <c r="W522" s="73">
        <v>0</v>
      </c>
      <c r="X522" s="72">
        <v>0</v>
      </c>
      <c r="Y522" s="74">
        <v>0</v>
      </c>
      <c r="Z522" s="72">
        <v>1</v>
      </c>
      <c r="AA522" s="73">
        <v>2</v>
      </c>
      <c r="AB522" s="72">
        <v>0</v>
      </c>
      <c r="AC522" s="73">
        <v>0</v>
      </c>
      <c r="AD522" s="72">
        <v>0</v>
      </c>
      <c r="AE522" s="406">
        <v>39.5</v>
      </c>
      <c r="AF522" s="407">
        <v>11.1</v>
      </c>
      <c r="AG522" s="76">
        <v>40</v>
      </c>
      <c r="AH522" s="177">
        <v>100</v>
      </c>
      <c r="AI522" s="424">
        <v>70</v>
      </c>
      <c r="AJ522" s="249">
        <v>0</v>
      </c>
      <c r="AK522" s="367">
        <v>0</v>
      </c>
      <c r="AL522" s="257">
        <v>0</v>
      </c>
      <c r="AM522" s="62">
        <v>0</v>
      </c>
      <c r="AN522" s="202">
        <v>0</v>
      </c>
      <c r="AO522" s="62">
        <v>0</v>
      </c>
      <c r="AP522" s="62">
        <v>0</v>
      </c>
    </row>
    <row r="523" spans="1:42" ht="15.95" hidden="1" customHeight="1" outlineLevel="1" thickBot="1" x14ac:dyDescent="0.3">
      <c r="A523" s="696"/>
      <c r="B523" s="698"/>
      <c r="C523" s="609"/>
      <c r="D523" s="678"/>
      <c r="E523" s="615"/>
      <c r="F523" s="618"/>
      <c r="G523" s="18" t="s">
        <v>18</v>
      </c>
      <c r="H523" s="21"/>
      <c r="I523" s="43">
        <v>30</v>
      </c>
      <c r="J523" s="18"/>
      <c r="K523" s="21"/>
      <c r="L523" s="497">
        <v>0</v>
      </c>
      <c r="M523" s="497">
        <v>0</v>
      </c>
      <c r="N523" s="497">
        <v>0</v>
      </c>
      <c r="O523" s="497">
        <v>11</v>
      </c>
      <c r="P523" s="497">
        <v>0</v>
      </c>
      <c r="Q523" s="18">
        <v>11</v>
      </c>
      <c r="R523" s="18">
        <v>0</v>
      </c>
      <c r="S523" s="18">
        <v>0</v>
      </c>
      <c r="T523" s="18">
        <v>1</v>
      </c>
      <c r="U523" s="18">
        <v>11</v>
      </c>
      <c r="V523" s="18">
        <v>0</v>
      </c>
      <c r="W523" s="18">
        <v>0</v>
      </c>
      <c r="X523" s="18">
        <v>0</v>
      </c>
      <c r="Y523" s="18">
        <v>0</v>
      </c>
      <c r="Z523" s="18">
        <v>1</v>
      </c>
      <c r="AA523" s="18">
        <v>2</v>
      </c>
      <c r="AB523" s="18">
        <v>0</v>
      </c>
      <c r="AC523" s="18">
        <v>0</v>
      </c>
      <c r="AD523" s="18">
        <v>0</v>
      </c>
      <c r="AE523" s="394"/>
      <c r="AF523" s="389"/>
      <c r="AG523" s="18"/>
      <c r="AH523" s="21"/>
      <c r="AI523" s="413"/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</row>
    <row r="524" spans="1:42" ht="15.95" hidden="1" customHeight="1" outlineLevel="1" thickBot="1" x14ac:dyDescent="0.3">
      <c r="A524" s="696"/>
      <c r="B524" s="698"/>
      <c r="C524" s="607">
        <v>153</v>
      </c>
      <c r="D524" s="619" t="s">
        <v>175</v>
      </c>
      <c r="E524" s="613"/>
      <c r="F524" s="616" t="s">
        <v>234</v>
      </c>
      <c r="G524" s="11" t="s">
        <v>16</v>
      </c>
      <c r="H524" s="27"/>
      <c r="I524" s="329"/>
      <c r="J524" s="89"/>
      <c r="K524" s="88"/>
      <c r="L524" s="503">
        <v>0</v>
      </c>
      <c r="M524" s="503">
        <v>0</v>
      </c>
      <c r="N524" s="503">
        <v>0</v>
      </c>
      <c r="O524" s="503">
        <v>0</v>
      </c>
      <c r="P524" s="503">
        <v>0</v>
      </c>
      <c r="Q524" s="436">
        <v>0</v>
      </c>
      <c r="R524" s="297">
        <v>0</v>
      </c>
      <c r="S524" s="297">
        <v>0</v>
      </c>
      <c r="T524" s="298">
        <v>0</v>
      </c>
      <c r="U524" s="25">
        <v>0</v>
      </c>
      <c r="V524" s="242">
        <v>0</v>
      </c>
      <c r="W524" s="148">
        <v>0</v>
      </c>
      <c r="X524" s="13">
        <v>0</v>
      </c>
      <c r="Y524" s="156">
        <v>0</v>
      </c>
      <c r="Z524" s="13">
        <v>0</v>
      </c>
      <c r="AA524" s="148">
        <v>0</v>
      </c>
      <c r="AB524" s="13">
        <v>0</v>
      </c>
      <c r="AC524" s="148">
        <v>0</v>
      </c>
      <c r="AD524" s="13">
        <v>0</v>
      </c>
      <c r="AE524" s="404">
        <v>0</v>
      </c>
      <c r="AF524" s="405">
        <v>0</v>
      </c>
      <c r="AG524" s="155">
        <v>0</v>
      </c>
      <c r="AH524" s="176">
        <v>0</v>
      </c>
      <c r="AI524" s="427">
        <v>0</v>
      </c>
      <c r="AJ524" s="249">
        <v>0</v>
      </c>
      <c r="AK524" s="200">
        <v>0</v>
      </c>
      <c r="AL524" s="24">
        <v>0</v>
      </c>
      <c r="AM524" s="25">
        <v>0</v>
      </c>
      <c r="AN524" s="23">
        <v>0</v>
      </c>
      <c r="AO524" s="25">
        <v>0</v>
      </c>
      <c r="AP524" s="25">
        <v>0</v>
      </c>
    </row>
    <row r="525" spans="1:42" ht="15.95" hidden="1" customHeight="1" outlineLevel="1" thickBot="1" x14ac:dyDescent="0.3">
      <c r="A525" s="696"/>
      <c r="B525" s="698"/>
      <c r="C525" s="608"/>
      <c r="D525" s="620"/>
      <c r="E525" s="614"/>
      <c r="F525" s="617"/>
      <c r="G525" s="58" t="s">
        <v>17</v>
      </c>
      <c r="H525" s="60"/>
      <c r="I525" s="335">
        <v>10</v>
      </c>
      <c r="J525" s="120">
        <v>10</v>
      </c>
      <c r="K525" s="142"/>
      <c r="L525" s="496">
        <v>0</v>
      </c>
      <c r="M525" s="496">
        <v>0</v>
      </c>
      <c r="N525" s="496">
        <v>0</v>
      </c>
      <c r="O525" s="496">
        <v>26</v>
      </c>
      <c r="P525" s="496">
        <v>0</v>
      </c>
      <c r="Q525" s="436">
        <v>26</v>
      </c>
      <c r="R525" s="288">
        <v>0</v>
      </c>
      <c r="S525" s="288">
        <v>0</v>
      </c>
      <c r="T525" s="291">
        <v>0</v>
      </c>
      <c r="U525" s="62">
        <v>24</v>
      </c>
      <c r="V525" s="243">
        <v>2</v>
      </c>
      <c r="W525" s="73">
        <v>0</v>
      </c>
      <c r="X525" s="72">
        <v>0</v>
      </c>
      <c r="Y525" s="74">
        <v>3</v>
      </c>
      <c r="Z525" s="72">
        <v>3</v>
      </c>
      <c r="AA525" s="73">
        <v>26</v>
      </c>
      <c r="AB525" s="72">
        <v>0</v>
      </c>
      <c r="AC525" s="73">
        <v>2</v>
      </c>
      <c r="AD525" s="72">
        <v>0</v>
      </c>
      <c r="AE525" s="406">
        <v>39</v>
      </c>
      <c r="AF525" s="407">
        <v>17</v>
      </c>
      <c r="AG525" s="76">
        <v>20</v>
      </c>
      <c r="AH525" s="177">
        <v>100</v>
      </c>
      <c r="AI525" s="424">
        <v>54.5</v>
      </c>
      <c r="AJ525" s="249">
        <v>0</v>
      </c>
      <c r="AK525" s="367">
        <v>0</v>
      </c>
      <c r="AL525" s="257">
        <v>0</v>
      </c>
      <c r="AM525" s="62">
        <v>0</v>
      </c>
      <c r="AN525" s="202">
        <v>0</v>
      </c>
      <c r="AO525" s="62">
        <v>0</v>
      </c>
      <c r="AP525" s="62">
        <v>0</v>
      </c>
    </row>
    <row r="526" spans="1:42" ht="20.25" hidden="1" customHeight="1" outlineLevel="1" thickBot="1" x14ac:dyDescent="0.3">
      <c r="A526" s="696"/>
      <c r="B526" s="698"/>
      <c r="C526" s="609"/>
      <c r="D526" s="621"/>
      <c r="E526" s="615"/>
      <c r="F526" s="618"/>
      <c r="G526" s="18" t="s">
        <v>18</v>
      </c>
      <c r="H526" s="21"/>
      <c r="I526" s="43">
        <v>10</v>
      </c>
      <c r="J526" s="18"/>
      <c r="K526" s="21"/>
      <c r="L526" s="497">
        <v>0</v>
      </c>
      <c r="M526" s="497">
        <v>0</v>
      </c>
      <c r="N526" s="497">
        <v>0</v>
      </c>
      <c r="O526" s="497">
        <v>26</v>
      </c>
      <c r="P526" s="497">
        <v>0</v>
      </c>
      <c r="Q526" s="18">
        <v>26</v>
      </c>
      <c r="R526" s="18">
        <v>0</v>
      </c>
      <c r="S526" s="18">
        <v>0</v>
      </c>
      <c r="T526" s="18">
        <v>0</v>
      </c>
      <c r="U526" s="18">
        <v>24</v>
      </c>
      <c r="V526" s="18">
        <v>2</v>
      </c>
      <c r="W526" s="18">
        <v>0</v>
      </c>
      <c r="X526" s="18">
        <v>0</v>
      </c>
      <c r="Y526" s="18">
        <v>3</v>
      </c>
      <c r="Z526" s="18">
        <v>3</v>
      </c>
      <c r="AA526" s="18">
        <v>26</v>
      </c>
      <c r="AB526" s="18">
        <v>0</v>
      </c>
      <c r="AC526" s="18">
        <v>2</v>
      </c>
      <c r="AD526" s="18">
        <v>0</v>
      </c>
      <c r="AE526" s="394"/>
      <c r="AF526" s="389"/>
      <c r="AG526" s="18"/>
      <c r="AH526" s="21"/>
      <c r="AI526" s="413"/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</row>
    <row r="527" spans="1:42" ht="17.25" hidden="1" customHeight="1" outlineLevel="1" thickBot="1" x14ac:dyDescent="0.3">
      <c r="A527" s="696"/>
      <c r="B527" s="698"/>
      <c r="C527" s="607">
        <v>154</v>
      </c>
      <c r="D527" s="619" t="s">
        <v>420</v>
      </c>
      <c r="E527" s="613"/>
      <c r="F527" s="616" t="s">
        <v>234</v>
      </c>
      <c r="G527" s="64" t="s">
        <v>16</v>
      </c>
      <c r="H527" s="97"/>
      <c r="I527" s="531"/>
      <c r="J527" s="56"/>
      <c r="K527" s="34"/>
      <c r="L527" s="497">
        <v>0</v>
      </c>
      <c r="M527" s="497">
        <v>0</v>
      </c>
      <c r="N527" s="497">
        <v>0</v>
      </c>
      <c r="O527" s="497">
        <v>0</v>
      </c>
      <c r="P527" s="497">
        <v>0</v>
      </c>
      <c r="Q527" s="436">
        <v>0</v>
      </c>
      <c r="R527" s="308">
        <v>0</v>
      </c>
      <c r="S527" s="308">
        <v>0</v>
      </c>
      <c r="T527" s="296">
        <v>0</v>
      </c>
      <c r="U527" s="56">
        <v>0</v>
      </c>
      <c r="V527" s="537">
        <v>0</v>
      </c>
      <c r="W527" s="56">
        <v>0</v>
      </c>
      <c r="X527" s="56">
        <v>0</v>
      </c>
      <c r="Y527" s="18">
        <v>0</v>
      </c>
      <c r="Z527" s="56">
        <v>0</v>
      </c>
      <c r="AA527" s="56">
        <v>0</v>
      </c>
      <c r="AB527" s="56">
        <v>0</v>
      </c>
      <c r="AC527" s="56">
        <v>0</v>
      </c>
      <c r="AD527" s="56">
        <v>0</v>
      </c>
      <c r="AE527" s="417">
        <v>0</v>
      </c>
      <c r="AF527" s="403">
        <v>0</v>
      </c>
      <c r="AG527" s="34">
        <v>0</v>
      </c>
      <c r="AH527" s="536">
        <v>0</v>
      </c>
      <c r="AI527" s="413">
        <v>0</v>
      </c>
      <c r="AJ527" s="249">
        <v>0</v>
      </c>
      <c r="AK527" s="200">
        <v>0</v>
      </c>
      <c r="AL527" s="24">
        <v>0</v>
      </c>
      <c r="AM527" s="25">
        <v>0</v>
      </c>
      <c r="AN527" s="23">
        <v>0</v>
      </c>
      <c r="AO527" s="25">
        <v>0</v>
      </c>
      <c r="AP527" s="25">
        <v>0</v>
      </c>
    </row>
    <row r="528" spans="1:42" ht="17.25" hidden="1" customHeight="1" outlineLevel="1" thickBot="1" x14ac:dyDescent="0.3">
      <c r="A528" s="696"/>
      <c r="B528" s="698"/>
      <c r="C528" s="608"/>
      <c r="D528" s="658"/>
      <c r="E528" s="614"/>
      <c r="F528" s="617"/>
      <c r="G528" s="64" t="s">
        <v>17</v>
      </c>
      <c r="H528" s="173"/>
      <c r="I528" s="531">
        <v>5</v>
      </c>
      <c r="J528" s="56">
        <v>5</v>
      </c>
      <c r="K528" s="34"/>
      <c r="L528" s="497">
        <v>0</v>
      </c>
      <c r="M528" s="497">
        <v>3</v>
      </c>
      <c r="N528" s="497">
        <v>0</v>
      </c>
      <c r="O528" s="497">
        <v>75</v>
      </c>
      <c r="P528" s="497">
        <v>0</v>
      </c>
      <c r="Q528" s="436">
        <v>78</v>
      </c>
      <c r="R528" s="308">
        <v>48</v>
      </c>
      <c r="S528" s="308">
        <v>0</v>
      </c>
      <c r="T528" s="296">
        <v>0</v>
      </c>
      <c r="U528" s="56">
        <v>71</v>
      </c>
      <c r="V528" s="537">
        <v>7</v>
      </c>
      <c r="W528" s="56">
        <v>0</v>
      </c>
      <c r="X528" s="56">
        <v>0</v>
      </c>
      <c r="Y528" s="18">
        <v>15</v>
      </c>
      <c r="Z528" s="56">
        <v>7</v>
      </c>
      <c r="AA528" s="56">
        <v>30</v>
      </c>
      <c r="AB528" s="56">
        <v>11</v>
      </c>
      <c r="AC528" s="56">
        <v>10</v>
      </c>
      <c r="AD528" s="56">
        <v>0</v>
      </c>
      <c r="AE528" s="417">
        <v>36.6</v>
      </c>
      <c r="AF528" s="403">
        <v>15.4</v>
      </c>
      <c r="AG528" s="34">
        <v>15</v>
      </c>
      <c r="AH528" s="536">
        <v>200</v>
      </c>
      <c r="AI528" s="413">
        <v>96.3</v>
      </c>
      <c r="AJ528" s="249">
        <v>0</v>
      </c>
      <c r="AK528" s="367">
        <v>0</v>
      </c>
      <c r="AL528" s="257">
        <v>0</v>
      </c>
      <c r="AM528" s="62">
        <v>0</v>
      </c>
      <c r="AN528" s="202">
        <v>0</v>
      </c>
      <c r="AO528" s="62">
        <v>0</v>
      </c>
      <c r="AP528" s="62">
        <v>0</v>
      </c>
    </row>
    <row r="529" spans="1:42" ht="15.75" hidden="1" customHeight="1" outlineLevel="1" thickBot="1" x14ac:dyDescent="0.3">
      <c r="A529" s="696"/>
      <c r="B529" s="698"/>
      <c r="C529" s="609"/>
      <c r="D529" s="659"/>
      <c r="E529" s="615"/>
      <c r="F529" s="618"/>
      <c r="G529" s="29" t="s">
        <v>18</v>
      </c>
      <c r="H529" s="170"/>
      <c r="I529" s="43">
        <v>5</v>
      </c>
      <c r="J529" s="18"/>
      <c r="K529" s="21"/>
      <c r="L529" s="497">
        <v>0</v>
      </c>
      <c r="M529" s="497">
        <v>3</v>
      </c>
      <c r="N529" s="497">
        <v>0</v>
      </c>
      <c r="O529" s="497">
        <v>75</v>
      </c>
      <c r="P529" s="497">
        <v>0</v>
      </c>
      <c r="Q529" s="18">
        <v>78</v>
      </c>
      <c r="R529" s="18">
        <v>48</v>
      </c>
      <c r="S529" s="18">
        <v>0</v>
      </c>
      <c r="T529" s="18">
        <v>0</v>
      </c>
      <c r="U529" s="18">
        <v>71</v>
      </c>
      <c r="V529" s="18">
        <v>7</v>
      </c>
      <c r="W529" s="18">
        <v>0</v>
      </c>
      <c r="X529" s="18">
        <v>0</v>
      </c>
      <c r="Y529" s="18">
        <v>15</v>
      </c>
      <c r="Z529" s="18">
        <v>7</v>
      </c>
      <c r="AA529" s="18">
        <v>30</v>
      </c>
      <c r="AB529" s="18">
        <v>11</v>
      </c>
      <c r="AC529" s="18">
        <v>10</v>
      </c>
      <c r="AD529" s="18">
        <v>0</v>
      </c>
      <c r="AE529" s="394"/>
      <c r="AF529" s="389"/>
      <c r="AG529" s="18"/>
      <c r="AH529" s="21"/>
      <c r="AI529" s="413"/>
      <c r="AJ529" s="18">
        <v>0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</row>
    <row r="530" spans="1:42" ht="15.75" hidden="1" customHeight="1" outlineLevel="1" thickBot="1" x14ac:dyDescent="0.3">
      <c r="A530" s="696"/>
      <c r="B530" s="698"/>
      <c r="C530" s="607">
        <v>155</v>
      </c>
      <c r="D530" s="676" t="s">
        <v>421</v>
      </c>
      <c r="E530" s="613"/>
      <c r="F530" s="616" t="s">
        <v>234</v>
      </c>
      <c r="G530" s="64" t="s">
        <v>16</v>
      </c>
      <c r="H530" s="97"/>
      <c r="I530" s="531"/>
      <c r="J530" s="56"/>
      <c r="K530" s="34"/>
      <c r="L530" s="497">
        <v>0</v>
      </c>
      <c r="M530" s="497">
        <v>0</v>
      </c>
      <c r="N530" s="497">
        <v>0</v>
      </c>
      <c r="O530" s="497">
        <v>0</v>
      </c>
      <c r="P530" s="497">
        <v>0</v>
      </c>
      <c r="Q530" s="436">
        <v>0</v>
      </c>
      <c r="R530" s="308">
        <v>0</v>
      </c>
      <c r="S530" s="308">
        <v>0</v>
      </c>
      <c r="T530" s="296">
        <v>0</v>
      </c>
      <c r="U530" s="56">
        <v>0</v>
      </c>
      <c r="V530" s="537">
        <v>0</v>
      </c>
      <c r="W530" s="56">
        <v>0</v>
      </c>
      <c r="X530" s="56">
        <v>0</v>
      </c>
      <c r="Y530" s="18">
        <v>0</v>
      </c>
      <c r="Z530" s="56">
        <v>0</v>
      </c>
      <c r="AA530" s="56">
        <v>0</v>
      </c>
      <c r="AB530" s="56">
        <v>0</v>
      </c>
      <c r="AC530" s="56">
        <v>0</v>
      </c>
      <c r="AD530" s="56">
        <v>0</v>
      </c>
      <c r="AE530" s="417">
        <v>0</v>
      </c>
      <c r="AF530" s="403">
        <v>0</v>
      </c>
      <c r="AG530" s="34">
        <v>0</v>
      </c>
      <c r="AH530" s="536">
        <v>0</v>
      </c>
      <c r="AI530" s="413">
        <v>0</v>
      </c>
      <c r="AJ530" s="249">
        <v>0</v>
      </c>
      <c r="AK530" s="200">
        <v>0</v>
      </c>
      <c r="AL530" s="24">
        <v>0</v>
      </c>
      <c r="AM530" s="25">
        <v>0</v>
      </c>
      <c r="AN530" s="23">
        <v>0</v>
      </c>
      <c r="AO530" s="25">
        <v>0</v>
      </c>
      <c r="AP530" s="25">
        <v>0</v>
      </c>
    </row>
    <row r="531" spans="1:42" ht="15.75" hidden="1" customHeight="1" outlineLevel="1" thickBot="1" x14ac:dyDescent="0.3">
      <c r="A531" s="696"/>
      <c r="B531" s="698"/>
      <c r="C531" s="608"/>
      <c r="D531" s="677"/>
      <c r="E531" s="614"/>
      <c r="F531" s="617"/>
      <c r="G531" s="64" t="s">
        <v>17</v>
      </c>
      <c r="H531" s="228"/>
      <c r="I531" s="531">
        <v>5</v>
      </c>
      <c r="J531" s="56">
        <v>5</v>
      </c>
      <c r="K531" s="34"/>
      <c r="L531" s="497">
        <v>0</v>
      </c>
      <c r="M531" s="497">
        <v>42</v>
      </c>
      <c r="N531" s="497">
        <v>0</v>
      </c>
      <c r="O531" s="497">
        <v>26</v>
      </c>
      <c r="P531" s="497">
        <v>0</v>
      </c>
      <c r="Q531" s="436">
        <v>68</v>
      </c>
      <c r="R531" s="308">
        <v>0</v>
      </c>
      <c r="S531" s="308">
        <v>42</v>
      </c>
      <c r="T531" s="296">
        <v>0</v>
      </c>
      <c r="U531" s="56">
        <v>51</v>
      </c>
      <c r="V531" s="537">
        <v>17</v>
      </c>
      <c r="W531" s="56">
        <v>0</v>
      </c>
      <c r="X531" s="56">
        <v>0</v>
      </c>
      <c r="Y531" s="18">
        <v>17</v>
      </c>
      <c r="Z531" s="56">
        <v>3</v>
      </c>
      <c r="AA531" s="56">
        <v>55</v>
      </c>
      <c r="AB531" s="56">
        <v>14</v>
      </c>
      <c r="AC531" s="56">
        <v>10</v>
      </c>
      <c r="AD531" s="56">
        <v>2</v>
      </c>
      <c r="AE531" s="417">
        <v>37.4</v>
      </c>
      <c r="AF531" s="403">
        <v>15.8</v>
      </c>
      <c r="AG531" s="34">
        <v>40</v>
      </c>
      <c r="AH531" s="536">
        <v>150</v>
      </c>
      <c r="AI531" s="413">
        <v>92.3</v>
      </c>
      <c r="AJ531" s="249">
        <v>0</v>
      </c>
      <c r="AK531" s="367">
        <v>0</v>
      </c>
      <c r="AL531" s="257">
        <v>0</v>
      </c>
      <c r="AM531" s="62">
        <v>0</v>
      </c>
      <c r="AN531" s="202">
        <v>0</v>
      </c>
      <c r="AO531" s="62">
        <v>0</v>
      </c>
      <c r="AP531" s="62">
        <v>0</v>
      </c>
    </row>
    <row r="532" spans="1:42" ht="15.75" hidden="1" customHeight="1" outlineLevel="1" thickBot="1" x14ac:dyDescent="0.3">
      <c r="A532" s="696"/>
      <c r="B532" s="698"/>
      <c r="C532" s="609"/>
      <c r="D532" s="678"/>
      <c r="E532" s="615"/>
      <c r="F532" s="618"/>
      <c r="G532" s="29" t="s">
        <v>18</v>
      </c>
      <c r="H532" s="170"/>
      <c r="I532" s="43">
        <v>5</v>
      </c>
      <c r="J532" s="18"/>
      <c r="K532" s="21"/>
      <c r="L532" s="497">
        <v>0</v>
      </c>
      <c r="M532" s="497">
        <v>42</v>
      </c>
      <c r="N532" s="497">
        <v>0</v>
      </c>
      <c r="O532" s="497">
        <v>26</v>
      </c>
      <c r="P532" s="497">
        <v>0</v>
      </c>
      <c r="Q532" s="18">
        <v>68</v>
      </c>
      <c r="R532" s="18">
        <v>0</v>
      </c>
      <c r="S532" s="18">
        <v>42</v>
      </c>
      <c r="T532" s="18">
        <v>0</v>
      </c>
      <c r="U532" s="18">
        <v>51</v>
      </c>
      <c r="V532" s="18">
        <v>17</v>
      </c>
      <c r="W532" s="18">
        <v>0</v>
      </c>
      <c r="X532" s="18">
        <v>0</v>
      </c>
      <c r="Y532" s="18">
        <v>17</v>
      </c>
      <c r="Z532" s="18">
        <v>3</v>
      </c>
      <c r="AA532" s="18">
        <v>55</v>
      </c>
      <c r="AB532" s="18">
        <v>14</v>
      </c>
      <c r="AC532" s="18">
        <v>10</v>
      </c>
      <c r="AD532" s="18">
        <v>2</v>
      </c>
      <c r="AE532" s="394"/>
      <c r="AF532" s="389"/>
      <c r="AG532" s="18"/>
      <c r="AH532" s="21"/>
      <c r="AI532" s="413"/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</row>
    <row r="533" spans="1:42" ht="15.75" hidden="1" customHeight="1" outlineLevel="1" thickBot="1" x14ac:dyDescent="0.3">
      <c r="A533" s="696"/>
      <c r="B533" s="698"/>
      <c r="C533" s="607">
        <v>156</v>
      </c>
      <c r="D533" s="619" t="s">
        <v>237</v>
      </c>
      <c r="E533" s="613"/>
      <c r="F533" s="616" t="s">
        <v>234</v>
      </c>
      <c r="G533" s="83" t="s">
        <v>16</v>
      </c>
      <c r="H533" s="87"/>
      <c r="I533" s="178"/>
      <c r="J533" s="14"/>
      <c r="K533" s="87"/>
      <c r="L533" s="503">
        <v>0</v>
      </c>
      <c r="M533" s="503">
        <v>0</v>
      </c>
      <c r="N533" s="503">
        <v>0</v>
      </c>
      <c r="O533" s="503">
        <v>0</v>
      </c>
      <c r="P533" s="503">
        <v>0</v>
      </c>
      <c r="Q533" s="436">
        <v>0</v>
      </c>
      <c r="R533" s="297">
        <v>0</v>
      </c>
      <c r="S533" s="297">
        <v>0</v>
      </c>
      <c r="T533" s="298">
        <v>0</v>
      </c>
      <c r="U533" s="25">
        <v>0</v>
      </c>
      <c r="V533" s="242">
        <v>0</v>
      </c>
      <c r="W533" s="148">
        <v>0</v>
      </c>
      <c r="X533" s="13">
        <v>0</v>
      </c>
      <c r="Y533" s="156">
        <v>0</v>
      </c>
      <c r="Z533" s="13">
        <v>0</v>
      </c>
      <c r="AA533" s="148">
        <v>0</v>
      </c>
      <c r="AB533" s="13">
        <v>0</v>
      </c>
      <c r="AC533" s="148">
        <v>0</v>
      </c>
      <c r="AD533" s="13">
        <v>0</v>
      </c>
      <c r="AE533" s="404">
        <v>0</v>
      </c>
      <c r="AF533" s="405">
        <v>0</v>
      </c>
      <c r="AG533" s="155">
        <v>0</v>
      </c>
      <c r="AH533" s="176">
        <v>0</v>
      </c>
      <c r="AI533" s="427">
        <v>0</v>
      </c>
      <c r="AJ533" s="249">
        <v>0</v>
      </c>
      <c r="AK533" s="200">
        <v>0</v>
      </c>
      <c r="AL533" s="24">
        <v>0</v>
      </c>
      <c r="AM533" s="25">
        <v>0</v>
      </c>
      <c r="AN533" s="23">
        <v>0</v>
      </c>
      <c r="AO533" s="25">
        <v>0</v>
      </c>
      <c r="AP533" s="25">
        <v>0</v>
      </c>
    </row>
    <row r="534" spans="1:42" ht="15.75" hidden="1" customHeight="1" outlineLevel="1" thickBot="1" x14ac:dyDescent="0.3">
      <c r="A534" s="696"/>
      <c r="B534" s="698"/>
      <c r="C534" s="608"/>
      <c r="D534" s="658"/>
      <c r="E534" s="614"/>
      <c r="F534" s="617"/>
      <c r="G534" s="98" t="s">
        <v>17</v>
      </c>
      <c r="H534" s="229"/>
      <c r="I534" s="343">
        <v>5</v>
      </c>
      <c r="J534" s="119">
        <v>5</v>
      </c>
      <c r="K534" s="143"/>
      <c r="L534" s="496">
        <v>1</v>
      </c>
      <c r="M534" s="496">
        <v>0</v>
      </c>
      <c r="N534" s="496">
        <v>0</v>
      </c>
      <c r="O534" s="496">
        <v>0</v>
      </c>
      <c r="P534" s="496">
        <v>0</v>
      </c>
      <c r="Q534" s="436">
        <v>1</v>
      </c>
      <c r="R534" s="297">
        <v>0</v>
      </c>
      <c r="S534" s="288">
        <v>0</v>
      </c>
      <c r="T534" s="291">
        <v>1</v>
      </c>
      <c r="U534" s="62">
        <v>1</v>
      </c>
      <c r="V534" s="243">
        <v>0</v>
      </c>
      <c r="W534" s="73">
        <v>0</v>
      </c>
      <c r="X534" s="72">
        <v>0</v>
      </c>
      <c r="Y534" s="74">
        <v>1</v>
      </c>
      <c r="Z534" s="72">
        <v>0</v>
      </c>
      <c r="AA534" s="73">
        <v>1</v>
      </c>
      <c r="AB534" s="72">
        <v>0</v>
      </c>
      <c r="AC534" s="73">
        <v>0</v>
      </c>
      <c r="AD534" s="72">
        <v>0</v>
      </c>
      <c r="AE534" s="406">
        <v>41</v>
      </c>
      <c r="AF534" s="407">
        <v>18</v>
      </c>
      <c r="AG534" s="76">
        <v>100</v>
      </c>
      <c r="AH534" s="177">
        <v>100</v>
      </c>
      <c r="AI534" s="424">
        <v>100</v>
      </c>
      <c r="AJ534" s="249">
        <v>0</v>
      </c>
      <c r="AK534" s="367">
        <v>0</v>
      </c>
      <c r="AL534" s="257">
        <v>0</v>
      </c>
      <c r="AM534" s="62">
        <v>0</v>
      </c>
      <c r="AN534" s="202">
        <v>0</v>
      </c>
      <c r="AO534" s="62">
        <v>0</v>
      </c>
      <c r="AP534" s="62">
        <v>0</v>
      </c>
    </row>
    <row r="535" spans="1:42" ht="15.75" hidden="1" customHeight="1" outlineLevel="1" thickBot="1" x14ac:dyDescent="0.3">
      <c r="A535" s="696"/>
      <c r="B535" s="698"/>
      <c r="C535" s="609"/>
      <c r="D535" s="659"/>
      <c r="E535" s="615"/>
      <c r="F535" s="618"/>
      <c r="G535" s="18" t="s">
        <v>18</v>
      </c>
      <c r="H535" s="21"/>
      <c r="I535" s="341">
        <v>5</v>
      </c>
      <c r="J535" s="227"/>
      <c r="K535" s="21"/>
      <c r="L535" s="497">
        <v>1</v>
      </c>
      <c r="M535" s="497">
        <v>0</v>
      </c>
      <c r="N535" s="497">
        <v>0</v>
      </c>
      <c r="O535" s="497">
        <v>0</v>
      </c>
      <c r="P535" s="497">
        <v>0</v>
      </c>
      <c r="Q535" s="18">
        <v>1</v>
      </c>
      <c r="R535" s="18">
        <v>0</v>
      </c>
      <c r="S535" s="18">
        <v>0</v>
      </c>
      <c r="T535" s="18">
        <v>1</v>
      </c>
      <c r="U535" s="18">
        <v>1</v>
      </c>
      <c r="V535" s="18">
        <v>0</v>
      </c>
      <c r="W535" s="18">
        <v>0</v>
      </c>
      <c r="X535" s="18">
        <v>0</v>
      </c>
      <c r="Y535" s="18">
        <v>1</v>
      </c>
      <c r="Z535" s="18">
        <v>0</v>
      </c>
      <c r="AA535" s="18">
        <v>1</v>
      </c>
      <c r="AB535" s="18">
        <v>0</v>
      </c>
      <c r="AC535" s="18">
        <v>0</v>
      </c>
      <c r="AD535" s="18">
        <v>0</v>
      </c>
      <c r="AE535" s="394"/>
      <c r="AF535" s="389"/>
      <c r="AG535" s="18"/>
      <c r="AH535" s="21"/>
      <c r="AI535" s="413"/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</row>
    <row r="536" spans="1:42" ht="17.25" customHeight="1" collapsed="1" thickBot="1" x14ac:dyDescent="0.3">
      <c r="A536" s="696"/>
      <c r="B536" s="698"/>
      <c r="C536" s="660" t="s">
        <v>145</v>
      </c>
      <c r="D536" s="661"/>
      <c r="E536" s="634" t="s">
        <v>320</v>
      </c>
      <c r="F536" s="640"/>
      <c r="G536" s="95" t="s">
        <v>16</v>
      </c>
      <c r="H536" s="96"/>
      <c r="I536" s="324">
        <v>30</v>
      </c>
      <c r="J536" s="39"/>
      <c r="K536" s="139"/>
      <c r="L536" s="497">
        <v>0</v>
      </c>
      <c r="M536" s="497">
        <v>2</v>
      </c>
      <c r="N536" s="497">
        <v>0</v>
      </c>
      <c r="O536" s="497">
        <v>33</v>
      </c>
      <c r="P536" s="495">
        <v>0</v>
      </c>
      <c r="Q536" s="436">
        <v>35</v>
      </c>
      <c r="R536" s="299">
        <v>0</v>
      </c>
      <c r="S536" s="296">
        <v>2</v>
      </c>
      <c r="T536" s="296">
        <v>12</v>
      </c>
      <c r="U536" s="59">
        <v>29</v>
      </c>
      <c r="V536" s="99">
        <v>6</v>
      </c>
      <c r="W536" s="232">
        <v>0</v>
      </c>
      <c r="X536" s="232">
        <v>0</v>
      </c>
      <c r="Y536" s="43">
        <v>16</v>
      </c>
      <c r="Z536" s="232">
        <v>3</v>
      </c>
      <c r="AA536" s="232">
        <v>28</v>
      </c>
      <c r="AB536" s="232">
        <v>6</v>
      </c>
      <c r="AC536" s="232">
        <v>11</v>
      </c>
      <c r="AD536" s="232">
        <v>0</v>
      </c>
      <c r="AE536" s="403">
        <v>39.9</v>
      </c>
      <c r="AF536" s="403">
        <v>17.3</v>
      </c>
      <c r="AG536" s="239"/>
      <c r="AH536" s="239"/>
      <c r="AI536" s="413">
        <v>10.9</v>
      </c>
      <c r="AJ536" s="18">
        <v>0</v>
      </c>
      <c r="AK536" s="368">
        <v>0</v>
      </c>
      <c r="AL536" s="99">
        <v>0</v>
      </c>
      <c r="AM536" s="59">
        <v>0</v>
      </c>
      <c r="AN536" s="232">
        <v>0</v>
      </c>
      <c r="AO536" s="59">
        <v>0</v>
      </c>
      <c r="AP536" s="59">
        <v>0</v>
      </c>
    </row>
    <row r="537" spans="1:42" ht="18" customHeight="1" thickBot="1" x14ac:dyDescent="0.3">
      <c r="A537" s="696"/>
      <c r="B537" s="698"/>
      <c r="C537" s="660"/>
      <c r="D537" s="661"/>
      <c r="E537" s="635"/>
      <c r="F537" s="641"/>
      <c r="G537" s="59" t="s">
        <v>17</v>
      </c>
      <c r="H537" s="99"/>
      <c r="I537" s="324">
        <v>290</v>
      </c>
      <c r="J537" s="39"/>
      <c r="K537" s="139"/>
      <c r="L537" s="497">
        <v>1</v>
      </c>
      <c r="M537" s="497">
        <v>75</v>
      </c>
      <c r="N537" s="497">
        <v>0</v>
      </c>
      <c r="O537" s="497">
        <v>405</v>
      </c>
      <c r="P537" s="495">
        <v>0</v>
      </c>
      <c r="Q537" s="436">
        <v>481</v>
      </c>
      <c r="R537" s="299">
        <v>49</v>
      </c>
      <c r="S537" s="296">
        <v>72</v>
      </c>
      <c r="T537" s="296">
        <v>53</v>
      </c>
      <c r="U537" s="59">
        <v>424</v>
      </c>
      <c r="V537" s="99">
        <v>57</v>
      </c>
      <c r="W537" s="232">
        <v>0</v>
      </c>
      <c r="X537" s="232">
        <v>0</v>
      </c>
      <c r="Y537" s="43">
        <v>93</v>
      </c>
      <c r="Z537" s="232">
        <v>41</v>
      </c>
      <c r="AA537" s="232">
        <v>305</v>
      </c>
      <c r="AB537" s="232">
        <v>66</v>
      </c>
      <c r="AC537" s="232">
        <v>53</v>
      </c>
      <c r="AD537" s="232">
        <v>8</v>
      </c>
      <c r="AE537" s="403">
        <v>37.525363825363819</v>
      </c>
      <c r="AF537" s="403">
        <v>15.813097713097713</v>
      </c>
      <c r="AG537" s="239"/>
      <c r="AH537" s="239"/>
      <c r="AI537" s="413">
        <v>92.184615384615384</v>
      </c>
      <c r="AJ537" s="18">
        <v>3</v>
      </c>
      <c r="AK537" s="368">
        <v>0</v>
      </c>
      <c r="AL537" s="99">
        <v>0</v>
      </c>
      <c r="AM537" s="59">
        <v>3</v>
      </c>
      <c r="AN537" s="232">
        <v>0</v>
      </c>
      <c r="AO537" s="59">
        <v>0</v>
      </c>
      <c r="AP537" s="59">
        <v>3</v>
      </c>
    </row>
    <row r="538" spans="1:42" ht="16.5" customHeight="1" thickBot="1" x14ac:dyDescent="0.3">
      <c r="A538" s="697"/>
      <c r="B538" s="700"/>
      <c r="C538" s="662"/>
      <c r="D538" s="663"/>
      <c r="E538" s="636"/>
      <c r="F538" s="642"/>
      <c r="G538" s="163" t="s">
        <v>18</v>
      </c>
      <c r="H538" s="164"/>
      <c r="I538" s="169">
        <v>320</v>
      </c>
      <c r="J538" s="163"/>
      <c r="K538" s="164"/>
      <c r="L538" s="163">
        <v>1</v>
      </c>
      <c r="M538" s="163">
        <v>77</v>
      </c>
      <c r="N538" s="163">
        <v>0</v>
      </c>
      <c r="O538" s="163">
        <v>438</v>
      </c>
      <c r="P538" s="163">
        <v>0</v>
      </c>
      <c r="Q538" s="163">
        <v>516</v>
      </c>
      <c r="R538" s="213">
        <v>49</v>
      </c>
      <c r="S538" s="213">
        <v>74</v>
      </c>
      <c r="T538" s="213">
        <v>65</v>
      </c>
      <c r="U538" s="213">
        <v>453</v>
      </c>
      <c r="V538" s="213">
        <v>63</v>
      </c>
      <c r="W538" s="213">
        <v>0</v>
      </c>
      <c r="X538" s="213">
        <v>0</v>
      </c>
      <c r="Y538" s="213">
        <v>109</v>
      </c>
      <c r="Z538" s="213">
        <v>44</v>
      </c>
      <c r="AA538" s="213">
        <v>333</v>
      </c>
      <c r="AB538" s="213">
        <v>72</v>
      </c>
      <c r="AC538" s="213">
        <v>64</v>
      </c>
      <c r="AD538" s="213">
        <v>8</v>
      </c>
      <c r="AE538" s="217"/>
      <c r="AF538" s="217"/>
      <c r="AG538" s="165"/>
      <c r="AH538" s="166"/>
      <c r="AI538" s="412"/>
      <c r="AJ538" s="213">
        <v>3</v>
      </c>
      <c r="AK538" s="213">
        <v>0</v>
      </c>
      <c r="AL538" s="213">
        <v>0</v>
      </c>
      <c r="AM538" s="213">
        <v>3</v>
      </c>
      <c r="AN538" s="213">
        <v>0</v>
      </c>
      <c r="AO538" s="213">
        <v>0</v>
      </c>
      <c r="AP538" s="213">
        <v>3</v>
      </c>
    </row>
    <row r="539" spans="1:42" ht="15.95" hidden="1" customHeight="1" outlineLevel="1" thickBot="1" x14ac:dyDescent="0.3">
      <c r="A539" s="706">
        <v>19</v>
      </c>
      <c r="B539" s="712" t="s">
        <v>98</v>
      </c>
      <c r="C539" s="607">
        <v>157</v>
      </c>
      <c r="D539" s="693" t="s">
        <v>422</v>
      </c>
      <c r="E539" s="613"/>
      <c r="F539" s="622" t="s">
        <v>189</v>
      </c>
      <c r="G539" s="102" t="s">
        <v>16</v>
      </c>
      <c r="H539" s="133"/>
      <c r="I539" s="344">
        <v>20</v>
      </c>
      <c r="J539" s="102">
        <v>17</v>
      </c>
      <c r="K539" s="131"/>
      <c r="L539" s="503">
        <v>17</v>
      </c>
      <c r="M539" s="503">
        <v>0</v>
      </c>
      <c r="N539" s="503">
        <v>0</v>
      </c>
      <c r="O539" s="503">
        <v>5</v>
      </c>
      <c r="P539" s="505">
        <v>0</v>
      </c>
      <c r="Q539" s="436">
        <v>22</v>
      </c>
      <c r="R539" s="297">
        <v>0</v>
      </c>
      <c r="S539" s="297">
        <v>16</v>
      </c>
      <c r="T539" s="298">
        <v>0</v>
      </c>
      <c r="U539" s="25">
        <v>20</v>
      </c>
      <c r="V539" s="242">
        <v>2</v>
      </c>
      <c r="W539" s="148">
        <v>0</v>
      </c>
      <c r="X539" s="13">
        <v>0</v>
      </c>
      <c r="Y539" s="156">
        <v>5</v>
      </c>
      <c r="Z539" s="13">
        <v>1</v>
      </c>
      <c r="AA539" s="148">
        <v>12</v>
      </c>
      <c r="AB539" s="13">
        <v>5</v>
      </c>
      <c r="AC539" s="148">
        <v>3</v>
      </c>
      <c r="AD539" s="13">
        <v>0</v>
      </c>
      <c r="AE539" s="404">
        <v>40</v>
      </c>
      <c r="AF539" s="405">
        <v>19.5</v>
      </c>
      <c r="AG539" s="155">
        <v>2</v>
      </c>
      <c r="AH539" s="176">
        <v>16</v>
      </c>
      <c r="AI539" s="427">
        <v>8.1</v>
      </c>
      <c r="AJ539" s="249">
        <v>0</v>
      </c>
      <c r="AK539" s="200">
        <v>0</v>
      </c>
      <c r="AL539" s="24">
        <v>0</v>
      </c>
      <c r="AM539" s="25">
        <v>0</v>
      </c>
      <c r="AN539" s="23">
        <v>0</v>
      </c>
      <c r="AO539" s="25">
        <v>0</v>
      </c>
      <c r="AP539" s="25">
        <v>0</v>
      </c>
    </row>
    <row r="540" spans="1:42" ht="15.95" hidden="1" customHeight="1" outlineLevel="1" thickBot="1" x14ac:dyDescent="0.3">
      <c r="A540" s="696"/>
      <c r="B540" s="698"/>
      <c r="C540" s="608"/>
      <c r="D540" s="611"/>
      <c r="E540" s="614"/>
      <c r="F540" s="623"/>
      <c r="G540" s="40" t="s">
        <v>17</v>
      </c>
      <c r="H540" s="90"/>
      <c r="I540" s="204">
        <v>38</v>
      </c>
      <c r="J540" s="40">
        <v>38</v>
      </c>
      <c r="K540" s="82"/>
      <c r="L540" s="503">
        <v>0</v>
      </c>
      <c r="M540" s="503">
        <v>0</v>
      </c>
      <c r="N540" s="503">
        <v>0</v>
      </c>
      <c r="O540" s="503">
        <v>78</v>
      </c>
      <c r="P540" s="505">
        <v>0</v>
      </c>
      <c r="Q540" s="436">
        <v>78</v>
      </c>
      <c r="R540" s="297">
        <v>0</v>
      </c>
      <c r="S540" s="297">
        <v>37</v>
      </c>
      <c r="T540" s="291">
        <v>0</v>
      </c>
      <c r="U540" s="62">
        <v>64</v>
      </c>
      <c r="V540" s="243">
        <v>14</v>
      </c>
      <c r="W540" s="73">
        <v>0</v>
      </c>
      <c r="X540" s="72">
        <v>0</v>
      </c>
      <c r="Y540" s="74">
        <v>23</v>
      </c>
      <c r="Z540" s="72">
        <v>1</v>
      </c>
      <c r="AA540" s="73">
        <v>64</v>
      </c>
      <c r="AB540" s="72">
        <v>14</v>
      </c>
      <c r="AC540" s="73">
        <v>21</v>
      </c>
      <c r="AD540" s="72">
        <v>0</v>
      </c>
      <c r="AE540" s="406">
        <v>42</v>
      </c>
      <c r="AF540" s="407">
        <v>22</v>
      </c>
      <c r="AG540" s="76">
        <v>10</v>
      </c>
      <c r="AH540" s="177">
        <v>200</v>
      </c>
      <c r="AI540" s="424">
        <v>89.8</v>
      </c>
      <c r="AJ540" s="249">
        <v>7</v>
      </c>
      <c r="AK540" s="367">
        <v>0</v>
      </c>
      <c r="AL540" s="257">
        <v>4</v>
      </c>
      <c r="AM540" s="62">
        <v>2</v>
      </c>
      <c r="AN540" s="202">
        <v>1</v>
      </c>
      <c r="AO540" s="62">
        <v>0</v>
      </c>
      <c r="AP540" s="62">
        <v>0</v>
      </c>
    </row>
    <row r="541" spans="1:42" ht="15.95" hidden="1" customHeight="1" outlineLevel="1" thickBot="1" x14ac:dyDescent="0.3">
      <c r="A541" s="696"/>
      <c r="B541" s="698"/>
      <c r="C541" s="609"/>
      <c r="D541" s="612"/>
      <c r="E541" s="615"/>
      <c r="F541" s="624"/>
      <c r="G541" s="18" t="s">
        <v>18</v>
      </c>
      <c r="H541" s="21"/>
      <c r="I541" s="43">
        <v>58</v>
      </c>
      <c r="J541" s="18"/>
      <c r="K541" s="21"/>
      <c r="L541" s="497">
        <v>17</v>
      </c>
      <c r="M541" s="497">
        <v>0</v>
      </c>
      <c r="N541" s="497">
        <v>0</v>
      </c>
      <c r="O541" s="497">
        <v>83</v>
      </c>
      <c r="P541" s="497">
        <v>0</v>
      </c>
      <c r="Q541" s="18">
        <v>100</v>
      </c>
      <c r="R541" s="18">
        <v>0</v>
      </c>
      <c r="S541" s="18">
        <v>53</v>
      </c>
      <c r="T541" s="18">
        <v>0</v>
      </c>
      <c r="U541" s="18">
        <v>84</v>
      </c>
      <c r="V541" s="18">
        <v>16</v>
      </c>
      <c r="W541" s="18">
        <v>0</v>
      </c>
      <c r="X541" s="18">
        <v>0</v>
      </c>
      <c r="Y541" s="18">
        <v>28</v>
      </c>
      <c r="Z541" s="18">
        <v>2</v>
      </c>
      <c r="AA541" s="18">
        <v>76</v>
      </c>
      <c r="AB541" s="18">
        <v>19</v>
      </c>
      <c r="AC541" s="18">
        <v>24</v>
      </c>
      <c r="AD541" s="18">
        <v>0</v>
      </c>
      <c r="AE541" s="394"/>
      <c r="AF541" s="389"/>
      <c r="AG541" s="18"/>
      <c r="AH541" s="21"/>
      <c r="AI541" s="413"/>
      <c r="AJ541" s="18">
        <v>7</v>
      </c>
      <c r="AK541" s="18">
        <v>0</v>
      </c>
      <c r="AL541" s="18">
        <v>4</v>
      </c>
      <c r="AM541" s="18">
        <v>2</v>
      </c>
      <c r="AN541" s="18">
        <v>1</v>
      </c>
      <c r="AO541" s="18">
        <v>0</v>
      </c>
      <c r="AP541" s="18">
        <v>0</v>
      </c>
    </row>
    <row r="542" spans="1:42" ht="15.95" hidden="1" customHeight="1" outlineLevel="1" thickBot="1" x14ac:dyDescent="0.3">
      <c r="A542" s="696"/>
      <c r="B542" s="698"/>
      <c r="C542" s="607">
        <v>158</v>
      </c>
      <c r="D542" s="610" t="s">
        <v>423</v>
      </c>
      <c r="E542" s="613"/>
      <c r="F542" s="622" t="s">
        <v>192</v>
      </c>
      <c r="G542" s="83" t="s">
        <v>16</v>
      </c>
      <c r="H542" s="87"/>
      <c r="I542" s="329"/>
      <c r="J542" s="89"/>
      <c r="K542" s="88"/>
      <c r="L542" s="503">
        <v>0</v>
      </c>
      <c r="M542" s="503">
        <v>0</v>
      </c>
      <c r="N542" s="503">
        <v>0</v>
      </c>
      <c r="O542" s="503">
        <v>0</v>
      </c>
      <c r="P542" s="505">
        <v>0</v>
      </c>
      <c r="Q542" s="436">
        <v>0</v>
      </c>
      <c r="R542" s="297">
        <v>0</v>
      </c>
      <c r="S542" s="297">
        <v>0</v>
      </c>
      <c r="T542" s="298">
        <v>0</v>
      </c>
      <c r="U542" s="25">
        <v>0</v>
      </c>
      <c r="V542" s="242">
        <v>0</v>
      </c>
      <c r="W542" s="148">
        <v>0</v>
      </c>
      <c r="X542" s="13">
        <v>0</v>
      </c>
      <c r="Y542" s="156">
        <v>0</v>
      </c>
      <c r="Z542" s="13">
        <v>0</v>
      </c>
      <c r="AA542" s="148">
        <v>0</v>
      </c>
      <c r="AB542" s="13">
        <v>0</v>
      </c>
      <c r="AC542" s="148">
        <v>0</v>
      </c>
      <c r="AD542" s="13">
        <v>0</v>
      </c>
      <c r="AE542" s="404">
        <v>0</v>
      </c>
      <c r="AF542" s="405">
        <v>0</v>
      </c>
      <c r="AG542" s="155">
        <v>0</v>
      </c>
      <c r="AH542" s="176">
        <v>0</v>
      </c>
      <c r="AI542" s="427">
        <v>0</v>
      </c>
      <c r="AJ542" s="249">
        <v>0</v>
      </c>
      <c r="AK542" s="200">
        <v>0</v>
      </c>
      <c r="AL542" s="24">
        <v>0</v>
      </c>
      <c r="AM542" s="25">
        <v>0</v>
      </c>
      <c r="AN542" s="23">
        <v>0</v>
      </c>
      <c r="AO542" s="25">
        <v>0</v>
      </c>
      <c r="AP542" s="25">
        <v>0</v>
      </c>
    </row>
    <row r="543" spans="1:42" ht="15.95" hidden="1" customHeight="1" outlineLevel="1" thickBot="1" x14ac:dyDescent="0.3">
      <c r="A543" s="696"/>
      <c r="B543" s="698"/>
      <c r="C543" s="608"/>
      <c r="D543" s="611"/>
      <c r="E543" s="614"/>
      <c r="F543" s="623"/>
      <c r="G543" s="40" t="s">
        <v>17</v>
      </c>
      <c r="H543" s="90"/>
      <c r="I543" s="319">
        <v>37</v>
      </c>
      <c r="J543" s="42"/>
      <c r="K543" s="41"/>
      <c r="L543" s="496">
        <v>0</v>
      </c>
      <c r="M543" s="503">
        <v>0</v>
      </c>
      <c r="N543" s="503">
        <v>0</v>
      </c>
      <c r="O543" s="503">
        <v>14</v>
      </c>
      <c r="P543" s="505">
        <v>0</v>
      </c>
      <c r="Q543" s="436">
        <v>14</v>
      </c>
      <c r="R543" s="297">
        <v>0</v>
      </c>
      <c r="S543" s="297">
        <v>0</v>
      </c>
      <c r="T543" s="298">
        <v>0</v>
      </c>
      <c r="U543" s="62">
        <v>10</v>
      </c>
      <c r="V543" s="243">
        <v>4</v>
      </c>
      <c r="W543" s="73">
        <v>0</v>
      </c>
      <c r="X543" s="72">
        <v>0</v>
      </c>
      <c r="Y543" s="74">
        <v>6</v>
      </c>
      <c r="Z543" s="72">
        <v>0</v>
      </c>
      <c r="AA543" s="73">
        <v>14</v>
      </c>
      <c r="AB543" s="72">
        <v>5</v>
      </c>
      <c r="AC543" s="73">
        <v>5</v>
      </c>
      <c r="AD543" s="72">
        <v>0</v>
      </c>
      <c r="AE543" s="406">
        <v>40</v>
      </c>
      <c r="AF543" s="407">
        <v>25</v>
      </c>
      <c r="AG543" s="76">
        <v>45</v>
      </c>
      <c r="AH543" s="179">
        <v>200</v>
      </c>
      <c r="AI543" s="424">
        <v>125</v>
      </c>
      <c r="AJ543" s="249">
        <v>3</v>
      </c>
      <c r="AK543" s="367">
        <v>0</v>
      </c>
      <c r="AL543" s="257">
        <v>0</v>
      </c>
      <c r="AM543" s="62">
        <v>0</v>
      </c>
      <c r="AN543" s="202">
        <v>1</v>
      </c>
      <c r="AO543" s="62">
        <v>0</v>
      </c>
      <c r="AP543" s="62">
        <v>2</v>
      </c>
    </row>
    <row r="544" spans="1:42" ht="15.95" hidden="1" customHeight="1" outlineLevel="1" thickBot="1" x14ac:dyDescent="0.3">
      <c r="A544" s="696"/>
      <c r="B544" s="698"/>
      <c r="C544" s="609"/>
      <c r="D544" s="612"/>
      <c r="E544" s="615"/>
      <c r="F544" s="624"/>
      <c r="G544" s="18" t="s">
        <v>18</v>
      </c>
      <c r="H544" s="21"/>
      <c r="I544" s="43">
        <v>37</v>
      </c>
      <c r="J544" s="18"/>
      <c r="K544" s="21"/>
      <c r="L544" s="497">
        <v>0</v>
      </c>
      <c r="M544" s="497">
        <v>0</v>
      </c>
      <c r="N544" s="497">
        <v>0</v>
      </c>
      <c r="O544" s="497">
        <v>14</v>
      </c>
      <c r="P544" s="497">
        <v>0</v>
      </c>
      <c r="Q544" s="18">
        <v>14</v>
      </c>
      <c r="R544" s="18">
        <v>0</v>
      </c>
      <c r="S544" s="18">
        <v>0</v>
      </c>
      <c r="T544" s="18">
        <v>0</v>
      </c>
      <c r="U544" s="18">
        <v>10</v>
      </c>
      <c r="V544" s="18">
        <v>4</v>
      </c>
      <c r="W544" s="18">
        <v>0</v>
      </c>
      <c r="X544" s="18">
        <v>0</v>
      </c>
      <c r="Y544" s="18">
        <v>6</v>
      </c>
      <c r="Z544" s="18">
        <v>0</v>
      </c>
      <c r="AA544" s="18">
        <v>14</v>
      </c>
      <c r="AB544" s="18">
        <v>5</v>
      </c>
      <c r="AC544" s="18">
        <v>5</v>
      </c>
      <c r="AD544" s="18">
        <v>0</v>
      </c>
      <c r="AE544" s="394"/>
      <c r="AF544" s="389"/>
      <c r="AG544" s="18"/>
      <c r="AH544" s="21"/>
      <c r="AI544" s="413"/>
      <c r="AJ544" s="18">
        <v>3</v>
      </c>
      <c r="AK544" s="18">
        <v>0</v>
      </c>
      <c r="AL544" s="18">
        <v>0</v>
      </c>
      <c r="AM544" s="18">
        <v>0</v>
      </c>
      <c r="AN544" s="18">
        <v>1</v>
      </c>
      <c r="AO544" s="18">
        <v>0</v>
      </c>
      <c r="AP544" s="18">
        <v>2</v>
      </c>
    </row>
    <row r="545" spans="1:42" ht="15.75" customHeight="1" collapsed="1" thickBot="1" x14ac:dyDescent="0.3">
      <c r="A545" s="696"/>
      <c r="B545" s="699"/>
      <c r="C545" s="667" t="s">
        <v>146</v>
      </c>
      <c r="D545" s="668"/>
      <c r="E545" s="634" t="s">
        <v>320</v>
      </c>
      <c r="F545" s="640"/>
      <c r="G545" s="98" t="s">
        <v>16</v>
      </c>
      <c r="H545" s="106"/>
      <c r="I545" s="324">
        <v>20</v>
      </c>
      <c r="J545" s="39"/>
      <c r="K545" s="139"/>
      <c r="L545" s="497">
        <v>17</v>
      </c>
      <c r="M545" s="497">
        <v>0</v>
      </c>
      <c r="N545" s="497">
        <v>0</v>
      </c>
      <c r="O545" s="497">
        <v>5</v>
      </c>
      <c r="P545" s="495">
        <v>0</v>
      </c>
      <c r="Q545" s="436">
        <v>22</v>
      </c>
      <c r="R545" s="299">
        <v>0</v>
      </c>
      <c r="S545" s="296">
        <v>16</v>
      </c>
      <c r="T545" s="296">
        <v>0</v>
      </c>
      <c r="U545" s="59">
        <v>20</v>
      </c>
      <c r="V545" s="99">
        <v>2</v>
      </c>
      <c r="W545" s="232">
        <v>0</v>
      </c>
      <c r="X545" s="232">
        <v>0</v>
      </c>
      <c r="Y545" s="43">
        <v>5</v>
      </c>
      <c r="Z545" s="536">
        <v>1</v>
      </c>
      <c r="AA545" s="536">
        <v>12</v>
      </c>
      <c r="AB545" s="536">
        <v>5</v>
      </c>
      <c r="AC545" s="536">
        <v>3</v>
      </c>
      <c r="AD545" s="536">
        <v>0</v>
      </c>
      <c r="AE545" s="403">
        <v>40</v>
      </c>
      <c r="AF545" s="403">
        <v>19.5</v>
      </c>
      <c r="AG545" s="239"/>
      <c r="AH545" s="239"/>
      <c r="AI545" s="413">
        <v>8.1</v>
      </c>
      <c r="AJ545" s="18">
        <v>0</v>
      </c>
      <c r="AK545" s="368">
        <v>0</v>
      </c>
      <c r="AL545" s="99">
        <v>0</v>
      </c>
      <c r="AM545" s="59">
        <v>0</v>
      </c>
      <c r="AN545" s="232">
        <v>0</v>
      </c>
      <c r="AO545" s="59">
        <v>0</v>
      </c>
      <c r="AP545" s="59">
        <v>0</v>
      </c>
    </row>
    <row r="546" spans="1:42" ht="15.95" customHeight="1" thickBot="1" x14ac:dyDescent="0.3">
      <c r="A546" s="696"/>
      <c r="B546" s="699"/>
      <c r="C546" s="669"/>
      <c r="D546" s="670"/>
      <c r="E546" s="635"/>
      <c r="F546" s="641"/>
      <c r="G546" s="59" t="s">
        <v>17</v>
      </c>
      <c r="H546" s="99"/>
      <c r="I546" s="324">
        <v>110</v>
      </c>
      <c r="J546" s="39"/>
      <c r="K546" s="139"/>
      <c r="L546" s="497">
        <v>0</v>
      </c>
      <c r="M546" s="497">
        <v>0</v>
      </c>
      <c r="N546" s="497">
        <v>0</v>
      </c>
      <c r="O546" s="497">
        <v>92</v>
      </c>
      <c r="P546" s="495">
        <v>0</v>
      </c>
      <c r="Q546" s="436">
        <v>92</v>
      </c>
      <c r="R546" s="299">
        <v>0</v>
      </c>
      <c r="S546" s="360">
        <v>37</v>
      </c>
      <c r="T546" s="360">
        <v>0</v>
      </c>
      <c r="U546" s="536">
        <v>74</v>
      </c>
      <c r="V546" s="536">
        <v>18</v>
      </c>
      <c r="W546" s="536">
        <v>0</v>
      </c>
      <c r="X546" s="536">
        <v>0</v>
      </c>
      <c r="Y546" s="43">
        <v>29</v>
      </c>
      <c r="Z546" s="536">
        <v>1</v>
      </c>
      <c r="AA546" s="536">
        <v>78</v>
      </c>
      <c r="AB546" s="536">
        <v>19</v>
      </c>
      <c r="AC546" s="536">
        <v>26</v>
      </c>
      <c r="AD546" s="536">
        <v>0</v>
      </c>
      <c r="AE546" s="403">
        <v>41.695652173913047</v>
      </c>
      <c r="AF546" s="403">
        <v>22.456521739130434</v>
      </c>
      <c r="AG546" s="239"/>
      <c r="AH546" s="239"/>
      <c r="AI546" s="413">
        <v>95.156521739130426</v>
      </c>
      <c r="AJ546" s="18">
        <v>10</v>
      </c>
      <c r="AK546" s="368">
        <v>0</v>
      </c>
      <c r="AL546" s="99">
        <v>4</v>
      </c>
      <c r="AM546" s="59">
        <v>2</v>
      </c>
      <c r="AN546" s="232">
        <v>2</v>
      </c>
      <c r="AO546" s="59">
        <v>0</v>
      </c>
      <c r="AP546" s="59">
        <v>2</v>
      </c>
    </row>
    <row r="547" spans="1:42" ht="18.75" customHeight="1" thickBot="1" x14ac:dyDescent="0.3">
      <c r="A547" s="697"/>
      <c r="B547" s="719"/>
      <c r="C547" s="671"/>
      <c r="D547" s="672"/>
      <c r="E547" s="636"/>
      <c r="F547" s="642"/>
      <c r="G547" s="163" t="s">
        <v>18</v>
      </c>
      <c r="H547" s="164"/>
      <c r="I547" s="169">
        <v>130</v>
      </c>
      <c r="J547" s="163"/>
      <c r="K547" s="164"/>
      <c r="L547" s="163">
        <v>17</v>
      </c>
      <c r="M547" s="163">
        <v>0</v>
      </c>
      <c r="N547" s="163">
        <v>0</v>
      </c>
      <c r="O547" s="163">
        <v>97</v>
      </c>
      <c r="P547" s="163">
        <v>0</v>
      </c>
      <c r="Q547" s="163">
        <v>114</v>
      </c>
      <c r="R547" s="213">
        <v>0</v>
      </c>
      <c r="S547" s="213">
        <v>53</v>
      </c>
      <c r="T547" s="213">
        <v>0</v>
      </c>
      <c r="U547" s="213">
        <v>94</v>
      </c>
      <c r="V547" s="213">
        <v>20</v>
      </c>
      <c r="W547" s="213">
        <v>0</v>
      </c>
      <c r="X547" s="213">
        <v>0</v>
      </c>
      <c r="Y547" s="213">
        <v>34</v>
      </c>
      <c r="Z547" s="213">
        <v>2</v>
      </c>
      <c r="AA547" s="213">
        <v>90</v>
      </c>
      <c r="AB547" s="213">
        <v>24</v>
      </c>
      <c r="AC547" s="213">
        <v>29</v>
      </c>
      <c r="AD547" s="213">
        <v>0</v>
      </c>
      <c r="AE547" s="217"/>
      <c r="AF547" s="217"/>
      <c r="AG547" s="165"/>
      <c r="AH547" s="166"/>
      <c r="AI547" s="412"/>
      <c r="AJ547" s="213">
        <v>10</v>
      </c>
      <c r="AK547" s="213">
        <v>0</v>
      </c>
      <c r="AL547" s="213">
        <v>4</v>
      </c>
      <c r="AM547" s="213">
        <v>2</v>
      </c>
      <c r="AN547" s="213">
        <v>2</v>
      </c>
      <c r="AO547" s="213">
        <v>0</v>
      </c>
      <c r="AP547" s="213">
        <v>2</v>
      </c>
    </row>
    <row r="548" spans="1:42" ht="15.95" hidden="1" customHeight="1" outlineLevel="1" thickBot="1" x14ac:dyDescent="0.3">
      <c r="A548" s="706">
        <v>20</v>
      </c>
      <c r="B548" s="712" t="s">
        <v>107</v>
      </c>
      <c r="C548" s="607">
        <v>159</v>
      </c>
      <c r="D548" s="693" t="s">
        <v>108</v>
      </c>
      <c r="E548" s="613"/>
      <c r="F548" s="622" t="s">
        <v>189</v>
      </c>
      <c r="G548" s="102" t="s">
        <v>16</v>
      </c>
      <c r="H548" s="134"/>
      <c r="I548" s="318"/>
      <c r="J548" s="117"/>
      <c r="K548" s="121"/>
      <c r="L548" s="503">
        <v>0</v>
      </c>
      <c r="M548" s="503">
        <v>0</v>
      </c>
      <c r="N548" s="503">
        <v>0</v>
      </c>
      <c r="O548" s="503">
        <v>5</v>
      </c>
      <c r="P548" s="503">
        <v>0</v>
      </c>
      <c r="Q548" s="436">
        <v>5</v>
      </c>
      <c r="R548" s="288">
        <v>1</v>
      </c>
      <c r="S548" s="288">
        <v>0</v>
      </c>
      <c r="T548" s="291">
        <v>1</v>
      </c>
      <c r="U548" s="62">
        <v>5</v>
      </c>
      <c r="V548" s="243">
        <v>0</v>
      </c>
      <c r="W548" s="148">
        <v>0</v>
      </c>
      <c r="X548" s="13">
        <v>0</v>
      </c>
      <c r="Y548" s="156">
        <v>0</v>
      </c>
      <c r="Z548" s="13">
        <v>0</v>
      </c>
      <c r="AA548" s="148">
        <v>4</v>
      </c>
      <c r="AB548" s="13">
        <v>0</v>
      </c>
      <c r="AC548" s="148">
        <v>0</v>
      </c>
      <c r="AD548" s="13">
        <v>0</v>
      </c>
      <c r="AE548" s="404">
        <v>49</v>
      </c>
      <c r="AF548" s="405">
        <v>29</v>
      </c>
      <c r="AG548" s="155">
        <v>8</v>
      </c>
      <c r="AH548" s="176">
        <v>16</v>
      </c>
      <c r="AI548" s="427">
        <v>10</v>
      </c>
      <c r="AJ548" s="249">
        <v>0</v>
      </c>
      <c r="AK548" s="200">
        <v>0</v>
      </c>
      <c r="AL548" s="24">
        <v>0</v>
      </c>
      <c r="AM548" s="25">
        <v>0</v>
      </c>
      <c r="AN548" s="23">
        <v>0</v>
      </c>
      <c r="AO548" s="25">
        <v>0</v>
      </c>
      <c r="AP548" s="25">
        <v>0</v>
      </c>
    </row>
    <row r="549" spans="1:42" ht="15.95" hidden="1" customHeight="1" outlineLevel="1" thickBot="1" x14ac:dyDescent="0.3">
      <c r="A549" s="696"/>
      <c r="B549" s="698"/>
      <c r="C549" s="608"/>
      <c r="D549" s="611"/>
      <c r="E549" s="614"/>
      <c r="F549" s="623"/>
      <c r="G549" s="40" t="s">
        <v>17</v>
      </c>
      <c r="H549" s="187"/>
      <c r="I549" s="319">
        <v>153</v>
      </c>
      <c r="J549" s="42">
        <v>153</v>
      </c>
      <c r="K549" s="41"/>
      <c r="L549" s="496">
        <v>0</v>
      </c>
      <c r="M549" s="496">
        <v>7</v>
      </c>
      <c r="N549" s="496">
        <v>0</v>
      </c>
      <c r="O549" s="496">
        <v>167</v>
      </c>
      <c r="P549" s="496">
        <v>0</v>
      </c>
      <c r="Q549" s="436">
        <v>174</v>
      </c>
      <c r="R549" s="288">
        <v>88</v>
      </c>
      <c r="S549" s="288">
        <v>7</v>
      </c>
      <c r="T549" s="291">
        <v>27</v>
      </c>
      <c r="U549" s="62">
        <v>151</v>
      </c>
      <c r="V549" s="243">
        <v>23</v>
      </c>
      <c r="W549" s="73">
        <v>0</v>
      </c>
      <c r="X549" s="72">
        <v>0</v>
      </c>
      <c r="Y549" s="74">
        <v>8</v>
      </c>
      <c r="Z549" s="13">
        <v>14</v>
      </c>
      <c r="AA549" s="72">
        <v>75</v>
      </c>
      <c r="AB549" s="73">
        <v>9</v>
      </c>
      <c r="AC549" s="72">
        <v>8</v>
      </c>
      <c r="AD549" s="73">
        <v>0</v>
      </c>
      <c r="AE549" s="393">
        <v>38</v>
      </c>
      <c r="AF549" s="406">
        <v>18</v>
      </c>
      <c r="AG549" s="75">
        <v>30</v>
      </c>
      <c r="AH549" s="76">
        <v>200</v>
      </c>
      <c r="AI549" s="428">
        <v>89</v>
      </c>
      <c r="AJ549" s="249">
        <v>0</v>
      </c>
      <c r="AK549" s="367">
        <v>0</v>
      </c>
      <c r="AL549" s="257">
        <v>0</v>
      </c>
      <c r="AM549" s="62">
        <v>0</v>
      </c>
      <c r="AN549" s="202">
        <v>0</v>
      </c>
      <c r="AO549" s="62">
        <v>0</v>
      </c>
      <c r="AP549" s="62">
        <v>0</v>
      </c>
    </row>
    <row r="550" spans="1:42" ht="15.95" hidden="1" customHeight="1" outlineLevel="1" thickBot="1" x14ac:dyDescent="0.3">
      <c r="A550" s="696"/>
      <c r="B550" s="698"/>
      <c r="C550" s="609"/>
      <c r="D550" s="612"/>
      <c r="E550" s="615"/>
      <c r="F550" s="624"/>
      <c r="G550" s="18" t="s">
        <v>18</v>
      </c>
      <c r="H550" s="21"/>
      <c r="I550" s="43">
        <v>153</v>
      </c>
      <c r="J550" s="18"/>
      <c r="K550" s="21"/>
      <c r="L550" s="497">
        <v>0</v>
      </c>
      <c r="M550" s="497">
        <v>7</v>
      </c>
      <c r="N550" s="497">
        <v>0</v>
      </c>
      <c r="O550" s="497">
        <v>172</v>
      </c>
      <c r="P550" s="497">
        <v>0</v>
      </c>
      <c r="Q550" s="18">
        <v>179</v>
      </c>
      <c r="R550" s="18">
        <v>89</v>
      </c>
      <c r="S550" s="18">
        <v>7</v>
      </c>
      <c r="T550" s="18">
        <v>28</v>
      </c>
      <c r="U550" s="18">
        <v>156</v>
      </c>
      <c r="V550" s="18">
        <v>23</v>
      </c>
      <c r="W550" s="18">
        <v>0</v>
      </c>
      <c r="X550" s="18">
        <v>0</v>
      </c>
      <c r="Y550" s="18">
        <v>8</v>
      </c>
      <c r="Z550" s="18">
        <v>14</v>
      </c>
      <c r="AA550" s="18">
        <v>79</v>
      </c>
      <c r="AB550" s="18">
        <v>9</v>
      </c>
      <c r="AC550" s="18">
        <v>8</v>
      </c>
      <c r="AD550" s="18">
        <v>0</v>
      </c>
      <c r="AE550" s="394"/>
      <c r="AF550" s="389"/>
      <c r="AG550" s="18"/>
      <c r="AH550" s="21"/>
      <c r="AI550" s="413"/>
      <c r="AJ550" s="18">
        <v>0</v>
      </c>
      <c r="AK550" s="18">
        <v>0</v>
      </c>
      <c r="AL550" s="18">
        <v>0</v>
      </c>
      <c r="AM550" s="18">
        <v>0</v>
      </c>
      <c r="AN550" s="18">
        <v>0</v>
      </c>
      <c r="AO550" s="18">
        <v>0</v>
      </c>
      <c r="AP550" s="18">
        <v>0</v>
      </c>
    </row>
    <row r="551" spans="1:42" ht="15.95" hidden="1" customHeight="1" outlineLevel="1" thickBot="1" x14ac:dyDescent="0.3">
      <c r="A551" s="696"/>
      <c r="B551" s="698"/>
      <c r="C551" s="607">
        <v>160</v>
      </c>
      <c r="D551" s="610" t="s">
        <v>424</v>
      </c>
      <c r="E551" s="613"/>
      <c r="F551" s="622" t="s">
        <v>191</v>
      </c>
      <c r="G551" s="83" t="s">
        <v>16</v>
      </c>
      <c r="H551" s="87"/>
      <c r="I551" s="329"/>
      <c r="J551" s="89"/>
      <c r="K551" s="88"/>
      <c r="L551" s="503">
        <v>0</v>
      </c>
      <c r="M551" s="503">
        <v>0</v>
      </c>
      <c r="N551" s="503">
        <v>0</v>
      </c>
      <c r="O551" s="503">
        <v>4</v>
      </c>
      <c r="P551" s="503">
        <v>0</v>
      </c>
      <c r="Q551" s="436">
        <v>4</v>
      </c>
      <c r="R551" s="297">
        <v>4</v>
      </c>
      <c r="S551" s="297">
        <v>0</v>
      </c>
      <c r="T551" s="298">
        <v>0</v>
      </c>
      <c r="U551" s="25">
        <v>3</v>
      </c>
      <c r="V551" s="242">
        <v>1</v>
      </c>
      <c r="W551" s="148">
        <v>0</v>
      </c>
      <c r="X551" s="13">
        <v>0</v>
      </c>
      <c r="Y551" s="156">
        <v>2</v>
      </c>
      <c r="Z551" s="13">
        <v>0</v>
      </c>
      <c r="AA551" s="148">
        <v>4</v>
      </c>
      <c r="AB551" s="13">
        <v>0</v>
      </c>
      <c r="AC551" s="148">
        <v>2</v>
      </c>
      <c r="AD551" s="13">
        <v>0</v>
      </c>
      <c r="AE551" s="404">
        <v>43</v>
      </c>
      <c r="AF551" s="405">
        <v>26</v>
      </c>
      <c r="AG551" s="155">
        <v>12</v>
      </c>
      <c r="AH551" s="176">
        <v>12</v>
      </c>
      <c r="AI551" s="427">
        <v>12</v>
      </c>
      <c r="AJ551" s="249">
        <v>0</v>
      </c>
      <c r="AK551" s="200">
        <v>0</v>
      </c>
      <c r="AL551" s="24">
        <v>0</v>
      </c>
      <c r="AM551" s="25">
        <v>0</v>
      </c>
      <c r="AN551" s="23">
        <v>0</v>
      </c>
      <c r="AO551" s="25">
        <v>0</v>
      </c>
      <c r="AP551" s="25">
        <v>0</v>
      </c>
    </row>
    <row r="552" spans="1:42" ht="15.95" hidden="1" customHeight="1" outlineLevel="1" thickBot="1" x14ac:dyDescent="0.3">
      <c r="A552" s="696"/>
      <c r="B552" s="698"/>
      <c r="C552" s="608"/>
      <c r="D552" s="611"/>
      <c r="E552" s="614"/>
      <c r="F552" s="623"/>
      <c r="G552" s="40" t="s">
        <v>17</v>
      </c>
      <c r="H552" s="90"/>
      <c r="I552" s="319">
        <v>75</v>
      </c>
      <c r="J552" s="42">
        <v>75</v>
      </c>
      <c r="K552" s="41"/>
      <c r="L552" s="496">
        <v>0</v>
      </c>
      <c r="M552" s="496">
        <v>0</v>
      </c>
      <c r="N552" s="496">
        <v>0</v>
      </c>
      <c r="O552" s="496">
        <v>78</v>
      </c>
      <c r="P552" s="496">
        <v>0</v>
      </c>
      <c r="Q552" s="436">
        <v>78</v>
      </c>
      <c r="R552" s="288">
        <v>55</v>
      </c>
      <c r="S552" s="288">
        <v>0</v>
      </c>
      <c r="T552" s="291">
        <v>7</v>
      </c>
      <c r="U552" s="62">
        <v>56</v>
      </c>
      <c r="V552" s="243">
        <v>22</v>
      </c>
      <c r="W552" s="73">
        <v>0</v>
      </c>
      <c r="X552" s="72">
        <v>0</v>
      </c>
      <c r="Y552" s="74">
        <v>60</v>
      </c>
      <c r="Z552" s="72">
        <v>9</v>
      </c>
      <c r="AA552" s="73">
        <v>74</v>
      </c>
      <c r="AB552" s="72">
        <v>3</v>
      </c>
      <c r="AC552" s="73">
        <v>59</v>
      </c>
      <c r="AD552" s="72">
        <v>1</v>
      </c>
      <c r="AE552" s="406">
        <v>40</v>
      </c>
      <c r="AF552" s="407">
        <v>18</v>
      </c>
      <c r="AG552" s="76">
        <v>25</v>
      </c>
      <c r="AH552" s="179">
        <v>165</v>
      </c>
      <c r="AI552" s="424">
        <v>95</v>
      </c>
      <c r="AJ552" s="249">
        <v>2</v>
      </c>
      <c r="AK552" s="367">
        <v>0</v>
      </c>
      <c r="AL552" s="257">
        <v>1</v>
      </c>
      <c r="AM552" s="62">
        <v>0</v>
      </c>
      <c r="AN552" s="202">
        <v>0</v>
      </c>
      <c r="AO552" s="62">
        <v>0</v>
      </c>
      <c r="AP552" s="62">
        <v>1</v>
      </c>
    </row>
    <row r="553" spans="1:42" ht="19.5" hidden="1" customHeight="1" outlineLevel="1" thickBot="1" x14ac:dyDescent="0.3">
      <c r="A553" s="696"/>
      <c r="B553" s="698"/>
      <c r="C553" s="609"/>
      <c r="D553" s="612"/>
      <c r="E553" s="615"/>
      <c r="F553" s="624"/>
      <c r="G553" s="18" t="s">
        <v>18</v>
      </c>
      <c r="H553" s="21"/>
      <c r="I553" s="43">
        <v>75</v>
      </c>
      <c r="J553" s="18"/>
      <c r="K553" s="21"/>
      <c r="L553" s="497">
        <v>0</v>
      </c>
      <c r="M553" s="497">
        <v>0</v>
      </c>
      <c r="N553" s="497">
        <v>0</v>
      </c>
      <c r="O553" s="497">
        <v>82</v>
      </c>
      <c r="P553" s="497">
        <v>0</v>
      </c>
      <c r="Q553" s="18">
        <v>82</v>
      </c>
      <c r="R553" s="18">
        <v>59</v>
      </c>
      <c r="S553" s="18">
        <v>0</v>
      </c>
      <c r="T553" s="18">
        <v>7</v>
      </c>
      <c r="U553" s="18">
        <v>59</v>
      </c>
      <c r="V553" s="18">
        <v>23</v>
      </c>
      <c r="W553" s="18">
        <v>0</v>
      </c>
      <c r="X553" s="18">
        <v>0</v>
      </c>
      <c r="Y553" s="18">
        <v>62</v>
      </c>
      <c r="Z553" s="18">
        <v>9</v>
      </c>
      <c r="AA553" s="18">
        <v>78</v>
      </c>
      <c r="AB553" s="18">
        <v>3</v>
      </c>
      <c r="AC553" s="18">
        <v>61</v>
      </c>
      <c r="AD553" s="18">
        <v>1</v>
      </c>
      <c r="AE553" s="394"/>
      <c r="AF553" s="389"/>
      <c r="AG553" s="18"/>
      <c r="AH553" s="21"/>
      <c r="AI553" s="413"/>
      <c r="AJ553" s="18">
        <v>2</v>
      </c>
      <c r="AK553" s="18">
        <v>0</v>
      </c>
      <c r="AL553" s="18">
        <v>1</v>
      </c>
      <c r="AM553" s="18">
        <v>0</v>
      </c>
      <c r="AN553" s="18">
        <v>0</v>
      </c>
      <c r="AO553" s="18">
        <v>0</v>
      </c>
      <c r="AP553" s="18">
        <v>1</v>
      </c>
    </row>
    <row r="554" spans="1:42" ht="15.95" hidden="1" customHeight="1" outlineLevel="1" thickBot="1" x14ac:dyDescent="0.3">
      <c r="A554" s="696"/>
      <c r="B554" s="698"/>
      <c r="C554" s="607">
        <v>161</v>
      </c>
      <c r="D554" s="610" t="s">
        <v>425</v>
      </c>
      <c r="E554" s="613"/>
      <c r="F554" s="616" t="s">
        <v>234</v>
      </c>
      <c r="G554" s="83" t="s">
        <v>16</v>
      </c>
      <c r="H554" s="87"/>
      <c r="I554" s="329"/>
      <c r="J554" s="89"/>
      <c r="K554" s="88"/>
      <c r="L554" s="503">
        <v>0</v>
      </c>
      <c r="M554" s="503">
        <v>0</v>
      </c>
      <c r="N554" s="503">
        <v>0</v>
      </c>
      <c r="O554" s="503">
        <v>0</v>
      </c>
      <c r="P554" s="503">
        <v>0</v>
      </c>
      <c r="Q554" s="436">
        <v>0</v>
      </c>
      <c r="R554" s="297">
        <v>0</v>
      </c>
      <c r="S554" s="297">
        <v>0</v>
      </c>
      <c r="T554" s="298">
        <v>0</v>
      </c>
      <c r="U554" s="25">
        <v>0</v>
      </c>
      <c r="V554" s="242">
        <v>0</v>
      </c>
      <c r="W554" s="148">
        <v>0</v>
      </c>
      <c r="X554" s="13">
        <v>0</v>
      </c>
      <c r="Y554" s="156">
        <v>0</v>
      </c>
      <c r="Z554" s="13">
        <v>0</v>
      </c>
      <c r="AA554" s="148">
        <v>0</v>
      </c>
      <c r="AB554" s="13">
        <v>0</v>
      </c>
      <c r="AC554" s="148">
        <v>0</v>
      </c>
      <c r="AD554" s="13">
        <v>0</v>
      </c>
      <c r="AE554" s="404">
        <v>0</v>
      </c>
      <c r="AF554" s="405">
        <v>0</v>
      </c>
      <c r="AG554" s="155">
        <v>0</v>
      </c>
      <c r="AH554" s="176">
        <v>0</v>
      </c>
      <c r="AI554" s="427">
        <v>0</v>
      </c>
      <c r="AJ554" s="249">
        <v>0</v>
      </c>
      <c r="AK554" s="200">
        <v>0</v>
      </c>
      <c r="AL554" s="24">
        <v>0</v>
      </c>
      <c r="AM554" s="25">
        <v>0</v>
      </c>
      <c r="AN554" s="23">
        <v>0</v>
      </c>
      <c r="AO554" s="25">
        <v>0</v>
      </c>
      <c r="AP554" s="25">
        <v>0</v>
      </c>
    </row>
    <row r="555" spans="1:42" ht="15.95" hidden="1" customHeight="1" outlineLevel="1" thickBot="1" x14ac:dyDescent="0.3">
      <c r="A555" s="696"/>
      <c r="B555" s="698"/>
      <c r="C555" s="608"/>
      <c r="D555" s="611"/>
      <c r="E555" s="614"/>
      <c r="F555" s="617"/>
      <c r="G555" s="40" t="s">
        <v>17</v>
      </c>
      <c r="H555" s="90"/>
      <c r="I555" s="319">
        <v>10</v>
      </c>
      <c r="J555" s="42">
        <v>10</v>
      </c>
      <c r="K555" s="41"/>
      <c r="L555" s="496">
        <v>0</v>
      </c>
      <c r="M555" s="496">
        <v>0</v>
      </c>
      <c r="N555" s="496">
        <v>0</v>
      </c>
      <c r="O555" s="496">
        <v>7</v>
      </c>
      <c r="P555" s="496">
        <v>0</v>
      </c>
      <c r="Q555" s="436">
        <v>7</v>
      </c>
      <c r="R555" s="288">
        <v>2</v>
      </c>
      <c r="S555" s="288">
        <v>0</v>
      </c>
      <c r="T555" s="291">
        <v>1</v>
      </c>
      <c r="U555" s="62">
        <v>5</v>
      </c>
      <c r="V555" s="243">
        <v>2</v>
      </c>
      <c r="W555" s="73">
        <v>0</v>
      </c>
      <c r="X555" s="72">
        <v>0</v>
      </c>
      <c r="Y555" s="74">
        <v>4</v>
      </c>
      <c r="Z555" s="72">
        <v>0</v>
      </c>
      <c r="AA555" s="73">
        <v>7</v>
      </c>
      <c r="AB555" s="72">
        <v>0</v>
      </c>
      <c r="AC555" s="73">
        <v>3</v>
      </c>
      <c r="AD555" s="72">
        <v>0</v>
      </c>
      <c r="AE555" s="406">
        <v>43</v>
      </c>
      <c r="AF555" s="407">
        <v>19</v>
      </c>
      <c r="AG555" s="76">
        <v>30</v>
      </c>
      <c r="AH555" s="177">
        <v>120</v>
      </c>
      <c r="AI555" s="424">
        <v>48</v>
      </c>
      <c r="AJ555" s="249">
        <v>1</v>
      </c>
      <c r="AK555" s="367">
        <v>1</v>
      </c>
      <c r="AL555" s="257">
        <v>0</v>
      </c>
      <c r="AM555" s="62">
        <v>0</v>
      </c>
      <c r="AN555" s="202">
        <v>0</v>
      </c>
      <c r="AO555" s="62">
        <v>0</v>
      </c>
      <c r="AP555" s="62">
        <v>0</v>
      </c>
    </row>
    <row r="556" spans="1:42" ht="15.95" hidden="1" customHeight="1" outlineLevel="1" thickBot="1" x14ac:dyDescent="0.3">
      <c r="A556" s="696"/>
      <c r="B556" s="698"/>
      <c r="C556" s="609"/>
      <c r="D556" s="612"/>
      <c r="E556" s="615"/>
      <c r="F556" s="618"/>
      <c r="G556" s="18" t="s">
        <v>18</v>
      </c>
      <c r="H556" s="21"/>
      <c r="I556" s="43">
        <v>10</v>
      </c>
      <c r="J556" s="18"/>
      <c r="K556" s="21"/>
      <c r="L556" s="497">
        <v>0</v>
      </c>
      <c r="M556" s="497">
        <v>0</v>
      </c>
      <c r="N556" s="497">
        <v>0</v>
      </c>
      <c r="O556" s="497">
        <v>7</v>
      </c>
      <c r="P556" s="497">
        <v>0</v>
      </c>
      <c r="Q556" s="18">
        <v>7</v>
      </c>
      <c r="R556" s="18">
        <v>2</v>
      </c>
      <c r="S556" s="18">
        <v>0</v>
      </c>
      <c r="T556" s="18">
        <v>1</v>
      </c>
      <c r="U556" s="18">
        <v>5</v>
      </c>
      <c r="V556" s="18">
        <v>2</v>
      </c>
      <c r="W556" s="18">
        <v>0</v>
      </c>
      <c r="X556" s="18">
        <v>0</v>
      </c>
      <c r="Y556" s="18">
        <v>4</v>
      </c>
      <c r="Z556" s="18">
        <v>0</v>
      </c>
      <c r="AA556" s="18">
        <v>7</v>
      </c>
      <c r="AB556" s="18">
        <v>0</v>
      </c>
      <c r="AC556" s="18">
        <v>3</v>
      </c>
      <c r="AD556" s="18">
        <v>0</v>
      </c>
      <c r="AE556" s="394"/>
      <c r="AF556" s="389"/>
      <c r="AG556" s="18"/>
      <c r="AH556" s="21"/>
      <c r="AI556" s="413"/>
      <c r="AJ556" s="18">
        <v>1</v>
      </c>
      <c r="AK556" s="18">
        <v>1</v>
      </c>
      <c r="AL556" s="18">
        <v>0</v>
      </c>
      <c r="AM556" s="18">
        <v>0</v>
      </c>
      <c r="AN556" s="18">
        <v>0</v>
      </c>
      <c r="AO556" s="18">
        <v>0</v>
      </c>
      <c r="AP556" s="18">
        <v>0</v>
      </c>
    </row>
    <row r="557" spans="1:42" ht="15.95" hidden="1" customHeight="1" outlineLevel="1" thickBot="1" x14ac:dyDescent="0.3">
      <c r="A557" s="696"/>
      <c r="B557" s="698"/>
      <c r="C557" s="607">
        <v>162</v>
      </c>
      <c r="D557" s="610" t="s">
        <v>213</v>
      </c>
      <c r="E557" s="613"/>
      <c r="F557" s="622" t="s">
        <v>192</v>
      </c>
      <c r="G557" s="98" t="s">
        <v>16</v>
      </c>
      <c r="H557" s="133"/>
      <c r="I557" s="346"/>
      <c r="J557" s="98"/>
      <c r="K557" s="106"/>
      <c r="L557" s="503">
        <v>0</v>
      </c>
      <c r="M557" s="503">
        <v>0</v>
      </c>
      <c r="N557" s="503">
        <v>0</v>
      </c>
      <c r="O557" s="503">
        <v>0</v>
      </c>
      <c r="P557" s="503">
        <v>0</v>
      </c>
      <c r="Q557" s="436">
        <v>0</v>
      </c>
      <c r="R557" s="297">
        <v>0</v>
      </c>
      <c r="S557" s="297">
        <v>0</v>
      </c>
      <c r="T557" s="298">
        <v>0</v>
      </c>
      <c r="U557" s="25">
        <v>0</v>
      </c>
      <c r="V557" s="242">
        <v>0</v>
      </c>
      <c r="W557" s="148">
        <v>0</v>
      </c>
      <c r="X557" s="13">
        <v>0</v>
      </c>
      <c r="Y557" s="156">
        <v>0</v>
      </c>
      <c r="Z557" s="13">
        <v>0</v>
      </c>
      <c r="AA557" s="148">
        <v>0</v>
      </c>
      <c r="AB557" s="13">
        <v>0</v>
      </c>
      <c r="AC557" s="148">
        <v>0</v>
      </c>
      <c r="AD557" s="13">
        <v>0</v>
      </c>
      <c r="AE557" s="404">
        <v>0</v>
      </c>
      <c r="AF557" s="405">
        <v>0</v>
      </c>
      <c r="AG557" s="155">
        <v>0</v>
      </c>
      <c r="AH557" s="176">
        <v>0</v>
      </c>
      <c r="AI557" s="427">
        <v>0</v>
      </c>
      <c r="AJ557" s="249">
        <v>0</v>
      </c>
      <c r="AK557" s="200">
        <v>0</v>
      </c>
      <c r="AL557" s="24">
        <v>0</v>
      </c>
      <c r="AM557" s="25">
        <v>0</v>
      </c>
      <c r="AN557" s="23">
        <v>0</v>
      </c>
      <c r="AO557" s="25">
        <v>0</v>
      </c>
      <c r="AP557" s="25">
        <v>0</v>
      </c>
    </row>
    <row r="558" spans="1:42" ht="15.95" hidden="1" customHeight="1" outlineLevel="1" thickBot="1" x14ac:dyDescent="0.3">
      <c r="A558" s="696"/>
      <c r="B558" s="698"/>
      <c r="C558" s="608"/>
      <c r="D558" s="611"/>
      <c r="E558" s="614"/>
      <c r="F558" s="623"/>
      <c r="G558" s="38" t="s">
        <v>17</v>
      </c>
      <c r="H558" s="188"/>
      <c r="I558" s="347">
        <v>4</v>
      </c>
      <c r="J558" s="190">
        <v>4</v>
      </c>
      <c r="K558" s="144"/>
      <c r="L558" s="496">
        <v>0</v>
      </c>
      <c r="M558" s="496">
        <v>0</v>
      </c>
      <c r="N558" s="496">
        <v>0</v>
      </c>
      <c r="O558" s="496">
        <v>4</v>
      </c>
      <c r="P558" s="496">
        <v>0</v>
      </c>
      <c r="Q558" s="436">
        <v>4</v>
      </c>
      <c r="R558" s="288">
        <v>0</v>
      </c>
      <c r="S558" s="288">
        <v>0</v>
      </c>
      <c r="T558" s="291">
        <v>0</v>
      </c>
      <c r="U558" s="62">
        <v>4</v>
      </c>
      <c r="V558" s="243">
        <v>0</v>
      </c>
      <c r="W558" s="73">
        <v>0</v>
      </c>
      <c r="X558" s="72">
        <v>0</v>
      </c>
      <c r="Y558" s="74">
        <v>0</v>
      </c>
      <c r="Z558" s="72">
        <v>0</v>
      </c>
      <c r="AA558" s="73">
        <v>1</v>
      </c>
      <c r="AB558" s="72">
        <v>4</v>
      </c>
      <c r="AC558" s="73">
        <v>0</v>
      </c>
      <c r="AD558" s="72">
        <v>0</v>
      </c>
      <c r="AE558" s="406">
        <v>44</v>
      </c>
      <c r="AF558" s="407">
        <v>20</v>
      </c>
      <c r="AG558" s="76">
        <v>60</v>
      </c>
      <c r="AH558" s="177">
        <v>110</v>
      </c>
      <c r="AI558" s="424">
        <v>93</v>
      </c>
      <c r="AJ558" s="249">
        <v>0</v>
      </c>
      <c r="AK558" s="367">
        <v>0</v>
      </c>
      <c r="AL558" s="257">
        <v>0</v>
      </c>
      <c r="AM558" s="62">
        <v>0</v>
      </c>
      <c r="AN558" s="202">
        <v>0</v>
      </c>
      <c r="AO558" s="62">
        <v>0</v>
      </c>
      <c r="AP558" s="62">
        <v>0</v>
      </c>
    </row>
    <row r="559" spans="1:42" ht="15.95" hidden="1" customHeight="1" outlineLevel="1" thickBot="1" x14ac:dyDescent="0.3">
      <c r="A559" s="696"/>
      <c r="B559" s="698"/>
      <c r="C559" s="609"/>
      <c r="D559" s="611"/>
      <c r="E559" s="615"/>
      <c r="F559" s="624"/>
      <c r="G559" s="47" t="s">
        <v>18</v>
      </c>
      <c r="H559" s="145"/>
      <c r="I559" s="180">
        <v>4</v>
      </c>
      <c r="J559" s="47"/>
      <c r="K559" s="145"/>
      <c r="L559" s="497">
        <v>0</v>
      </c>
      <c r="M559" s="497">
        <v>0</v>
      </c>
      <c r="N559" s="497">
        <v>0</v>
      </c>
      <c r="O559" s="497">
        <v>4</v>
      </c>
      <c r="P559" s="497">
        <v>0</v>
      </c>
      <c r="Q559" s="18">
        <v>4</v>
      </c>
      <c r="R559" s="18">
        <v>0</v>
      </c>
      <c r="S559" s="18">
        <v>0</v>
      </c>
      <c r="T559" s="18">
        <v>0</v>
      </c>
      <c r="U559" s="18">
        <v>4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1</v>
      </c>
      <c r="AB559" s="18">
        <v>4</v>
      </c>
      <c r="AC559" s="18">
        <v>0</v>
      </c>
      <c r="AD559" s="18">
        <v>0</v>
      </c>
      <c r="AE559" s="394"/>
      <c r="AF559" s="389"/>
      <c r="AG559" s="18"/>
      <c r="AH559" s="21"/>
      <c r="AI559" s="413"/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0</v>
      </c>
    </row>
    <row r="560" spans="1:42" ht="15.95" hidden="1" customHeight="1" outlineLevel="1" thickBot="1" x14ac:dyDescent="0.3">
      <c r="A560" s="696"/>
      <c r="B560" s="699"/>
      <c r="C560" s="607">
        <v>163</v>
      </c>
      <c r="D560" s="610" t="s">
        <v>212</v>
      </c>
      <c r="E560" s="613"/>
      <c r="F560" s="622" t="s">
        <v>192</v>
      </c>
      <c r="G560" s="83" t="s">
        <v>16</v>
      </c>
      <c r="H560" s="87"/>
      <c r="I560" s="329"/>
      <c r="J560" s="89"/>
      <c r="K560" s="88"/>
      <c r="L560" s="503">
        <v>0</v>
      </c>
      <c r="M560" s="503">
        <v>0</v>
      </c>
      <c r="N560" s="503">
        <v>0</v>
      </c>
      <c r="O560" s="503">
        <v>0</v>
      </c>
      <c r="P560" s="503">
        <v>0</v>
      </c>
      <c r="Q560" s="436">
        <v>0</v>
      </c>
      <c r="R560" s="297">
        <v>0</v>
      </c>
      <c r="S560" s="297">
        <v>0</v>
      </c>
      <c r="T560" s="298">
        <v>0</v>
      </c>
      <c r="U560" s="25">
        <v>0</v>
      </c>
      <c r="V560" s="242">
        <v>0</v>
      </c>
      <c r="W560" s="148">
        <v>0</v>
      </c>
      <c r="X560" s="13">
        <v>0</v>
      </c>
      <c r="Y560" s="156">
        <v>0</v>
      </c>
      <c r="Z560" s="13">
        <v>0</v>
      </c>
      <c r="AA560" s="148">
        <v>0</v>
      </c>
      <c r="AB560" s="13">
        <v>0</v>
      </c>
      <c r="AC560" s="148">
        <v>0</v>
      </c>
      <c r="AD560" s="13">
        <v>0</v>
      </c>
      <c r="AE560" s="404">
        <v>0</v>
      </c>
      <c r="AF560" s="405">
        <v>0</v>
      </c>
      <c r="AG560" s="155">
        <v>0</v>
      </c>
      <c r="AH560" s="176">
        <v>0</v>
      </c>
      <c r="AI560" s="427">
        <v>0</v>
      </c>
      <c r="AJ560" s="249">
        <v>0</v>
      </c>
      <c r="AK560" s="200">
        <v>0</v>
      </c>
      <c r="AL560" s="24">
        <v>0</v>
      </c>
      <c r="AM560" s="25">
        <v>0</v>
      </c>
      <c r="AN560" s="23">
        <v>0</v>
      </c>
      <c r="AO560" s="25">
        <v>0</v>
      </c>
      <c r="AP560" s="25">
        <v>0</v>
      </c>
    </row>
    <row r="561" spans="1:42" ht="15.95" hidden="1" customHeight="1" outlineLevel="1" thickBot="1" x14ac:dyDescent="0.3">
      <c r="A561" s="696"/>
      <c r="B561" s="699"/>
      <c r="C561" s="608"/>
      <c r="D561" s="611"/>
      <c r="E561" s="614"/>
      <c r="F561" s="623"/>
      <c r="G561" s="40" t="s">
        <v>17</v>
      </c>
      <c r="H561" s="187"/>
      <c r="I561" s="319">
        <v>3</v>
      </c>
      <c r="J561" s="42">
        <v>3</v>
      </c>
      <c r="K561" s="41"/>
      <c r="L561" s="503">
        <v>0</v>
      </c>
      <c r="M561" s="503">
        <v>0</v>
      </c>
      <c r="N561" s="503">
        <v>0</v>
      </c>
      <c r="O561" s="503">
        <v>0</v>
      </c>
      <c r="P561" s="503">
        <v>0</v>
      </c>
      <c r="Q561" s="436">
        <v>0</v>
      </c>
      <c r="R561" s="288">
        <v>0</v>
      </c>
      <c r="S561" s="288">
        <v>0</v>
      </c>
      <c r="T561" s="291">
        <v>0</v>
      </c>
      <c r="U561" s="62">
        <v>0</v>
      </c>
      <c r="V561" s="243">
        <v>0</v>
      </c>
      <c r="W561" s="73">
        <v>0</v>
      </c>
      <c r="X561" s="72">
        <v>0</v>
      </c>
      <c r="Y561" s="74">
        <v>0</v>
      </c>
      <c r="Z561" s="72">
        <v>0</v>
      </c>
      <c r="AA561" s="73">
        <v>0</v>
      </c>
      <c r="AB561" s="72">
        <v>0</v>
      </c>
      <c r="AC561" s="73">
        <v>0</v>
      </c>
      <c r="AD561" s="72">
        <v>0</v>
      </c>
      <c r="AE561" s="406">
        <v>0</v>
      </c>
      <c r="AF561" s="407">
        <v>0</v>
      </c>
      <c r="AG561" s="76">
        <v>0</v>
      </c>
      <c r="AH561" s="177">
        <v>0</v>
      </c>
      <c r="AI561" s="424">
        <v>0</v>
      </c>
      <c r="AJ561" s="249">
        <v>0</v>
      </c>
      <c r="AK561" s="367">
        <v>0</v>
      </c>
      <c r="AL561" s="257">
        <v>0</v>
      </c>
      <c r="AM561" s="62">
        <v>0</v>
      </c>
      <c r="AN561" s="202">
        <v>0</v>
      </c>
      <c r="AO561" s="62">
        <v>0</v>
      </c>
      <c r="AP561" s="62">
        <v>0</v>
      </c>
    </row>
    <row r="562" spans="1:42" ht="15.95" hidden="1" customHeight="1" outlineLevel="1" thickBot="1" x14ac:dyDescent="0.3">
      <c r="A562" s="696"/>
      <c r="B562" s="699"/>
      <c r="C562" s="609"/>
      <c r="D562" s="611"/>
      <c r="E562" s="615"/>
      <c r="F562" s="624"/>
      <c r="G562" s="18" t="s">
        <v>18</v>
      </c>
      <c r="H562" s="21"/>
      <c r="I562" s="43">
        <v>3</v>
      </c>
      <c r="J562" s="18"/>
      <c r="K562" s="21"/>
      <c r="L562" s="497">
        <v>0</v>
      </c>
      <c r="M562" s="497">
        <v>0</v>
      </c>
      <c r="N562" s="497">
        <v>0</v>
      </c>
      <c r="O562" s="497">
        <v>0</v>
      </c>
      <c r="P562" s="497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  <c r="AE562" s="394"/>
      <c r="AF562" s="389"/>
      <c r="AG562" s="18"/>
      <c r="AH562" s="21"/>
      <c r="AI562" s="413"/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</row>
    <row r="563" spans="1:42" ht="15.95" hidden="1" customHeight="1" outlineLevel="1" thickBot="1" x14ac:dyDescent="0.3">
      <c r="A563" s="696"/>
      <c r="B563" s="699"/>
      <c r="C563" s="607">
        <v>164</v>
      </c>
      <c r="D563" s="610" t="s">
        <v>426</v>
      </c>
      <c r="E563" s="613"/>
      <c r="F563" s="616" t="s">
        <v>235</v>
      </c>
      <c r="G563" s="83" t="s">
        <v>16</v>
      </c>
      <c r="H563" s="87"/>
      <c r="I563" s="329"/>
      <c r="J563" s="89"/>
      <c r="K563" s="88"/>
      <c r="L563" s="503">
        <v>0</v>
      </c>
      <c r="M563" s="503">
        <v>0</v>
      </c>
      <c r="N563" s="503">
        <v>0</v>
      </c>
      <c r="O563" s="503">
        <v>0</v>
      </c>
      <c r="P563" s="503">
        <v>0</v>
      </c>
      <c r="Q563" s="436">
        <v>0</v>
      </c>
      <c r="R563" s="297">
        <v>0</v>
      </c>
      <c r="S563" s="297">
        <v>0</v>
      </c>
      <c r="T563" s="298">
        <v>0</v>
      </c>
      <c r="U563" s="25">
        <v>0</v>
      </c>
      <c r="V563" s="242">
        <v>0</v>
      </c>
      <c r="W563" s="148">
        <v>0</v>
      </c>
      <c r="X563" s="13">
        <v>0</v>
      </c>
      <c r="Y563" s="156">
        <v>0</v>
      </c>
      <c r="Z563" s="13">
        <v>0</v>
      </c>
      <c r="AA563" s="148">
        <v>0</v>
      </c>
      <c r="AB563" s="13">
        <v>0</v>
      </c>
      <c r="AC563" s="148">
        <v>0</v>
      </c>
      <c r="AD563" s="13">
        <v>0</v>
      </c>
      <c r="AE563" s="404">
        <v>0</v>
      </c>
      <c r="AF563" s="405">
        <v>0</v>
      </c>
      <c r="AG563" s="155">
        <v>0</v>
      </c>
      <c r="AH563" s="176">
        <v>0</v>
      </c>
      <c r="AI563" s="427">
        <v>0</v>
      </c>
      <c r="AJ563" s="249">
        <v>0</v>
      </c>
      <c r="AK563" s="200">
        <v>0</v>
      </c>
      <c r="AL563" s="24">
        <v>0</v>
      </c>
      <c r="AM563" s="25">
        <v>0</v>
      </c>
      <c r="AN563" s="23">
        <v>0</v>
      </c>
      <c r="AO563" s="25">
        <v>0</v>
      </c>
      <c r="AP563" s="25">
        <v>0</v>
      </c>
    </row>
    <row r="564" spans="1:42" ht="15.95" hidden="1" customHeight="1" outlineLevel="1" thickBot="1" x14ac:dyDescent="0.3">
      <c r="A564" s="696"/>
      <c r="B564" s="699"/>
      <c r="C564" s="608"/>
      <c r="D564" s="611"/>
      <c r="E564" s="614"/>
      <c r="F564" s="617"/>
      <c r="G564" s="40" t="s">
        <v>17</v>
      </c>
      <c r="H564" s="187"/>
      <c r="I564" s="319">
        <v>10</v>
      </c>
      <c r="J564" s="42">
        <v>10</v>
      </c>
      <c r="K564" s="41"/>
      <c r="L564" s="496">
        <v>0</v>
      </c>
      <c r="M564" s="496">
        <v>0</v>
      </c>
      <c r="N564" s="496">
        <v>0</v>
      </c>
      <c r="O564" s="496">
        <v>8</v>
      </c>
      <c r="P564" s="496">
        <v>0</v>
      </c>
      <c r="Q564" s="436">
        <v>8</v>
      </c>
      <c r="R564" s="288">
        <v>0</v>
      </c>
      <c r="S564" s="288">
        <v>8</v>
      </c>
      <c r="T564" s="291">
        <v>0</v>
      </c>
      <c r="U564" s="62">
        <v>8</v>
      </c>
      <c r="V564" s="243">
        <v>0</v>
      </c>
      <c r="W564" s="73">
        <v>0</v>
      </c>
      <c r="X564" s="72">
        <v>0</v>
      </c>
      <c r="Y564" s="74">
        <v>3</v>
      </c>
      <c r="Z564" s="72">
        <v>1</v>
      </c>
      <c r="AA564" s="73">
        <v>8</v>
      </c>
      <c r="AB564" s="72">
        <v>2</v>
      </c>
      <c r="AC564" s="73">
        <v>3</v>
      </c>
      <c r="AD564" s="72">
        <v>0</v>
      </c>
      <c r="AE564" s="406">
        <v>40</v>
      </c>
      <c r="AF564" s="407">
        <v>19</v>
      </c>
      <c r="AG564" s="76">
        <v>40</v>
      </c>
      <c r="AH564" s="177">
        <v>140</v>
      </c>
      <c r="AI564" s="424">
        <v>87</v>
      </c>
      <c r="AJ564" s="249">
        <v>0</v>
      </c>
      <c r="AK564" s="367">
        <v>0</v>
      </c>
      <c r="AL564" s="257">
        <v>0</v>
      </c>
      <c r="AM564" s="62">
        <v>0</v>
      </c>
      <c r="AN564" s="202">
        <v>0</v>
      </c>
      <c r="AO564" s="62">
        <v>0</v>
      </c>
      <c r="AP564" s="62">
        <v>0</v>
      </c>
    </row>
    <row r="565" spans="1:42" ht="15.95" hidden="1" customHeight="1" outlineLevel="1" thickBot="1" x14ac:dyDescent="0.3">
      <c r="A565" s="696"/>
      <c r="B565" s="699"/>
      <c r="C565" s="609"/>
      <c r="D565" s="611"/>
      <c r="E565" s="615"/>
      <c r="F565" s="618"/>
      <c r="G565" s="18" t="s">
        <v>18</v>
      </c>
      <c r="H565" s="21"/>
      <c r="I565" s="43">
        <v>10</v>
      </c>
      <c r="J565" s="18"/>
      <c r="K565" s="21"/>
      <c r="L565" s="497">
        <v>0</v>
      </c>
      <c r="M565" s="497">
        <v>0</v>
      </c>
      <c r="N565" s="497">
        <v>0</v>
      </c>
      <c r="O565" s="497">
        <v>8</v>
      </c>
      <c r="P565" s="497">
        <v>0</v>
      </c>
      <c r="Q565" s="18">
        <v>8</v>
      </c>
      <c r="R565" s="18">
        <v>0</v>
      </c>
      <c r="S565" s="18">
        <v>8</v>
      </c>
      <c r="T565" s="18">
        <v>0</v>
      </c>
      <c r="U565" s="18">
        <v>8</v>
      </c>
      <c r="V565" s="18">
        <v>0</v>
      </c>
      <c r="W565" s="18">
        <v>0</v>
      </c>
      <c r="X565" s="18">
        <v>0</v>
      </c>
      <c r="Y565" s="18">
        <v>3</v>
      </c>
      <c r="Z565" s="18">
        <v>1</v>
      </c>
      <c r="AA565" s="18">
        <v>8</v>
      </c>
      <c r="AB565" s="18">
        <v>2</v>
      </c>
      <c r="AC565" s="18">
        <v>3</v>
      </c>
      <c r="AD565" s="18">
        <v>0</v>
      </c>
      <c r="AE565" s="394"/>
      <c r="AF565" s="389"/>
      <c r="AG565" s="18"/>
      <c r="AH565" s="21"/>
      <c r="AI565" s="413"/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</row>
    <row r="566" spans="1:42" ht="15.95" hidden="1" customHeight="1" outlineLevel="1" thickBot="1" x14ac:dyDescent="0.3">
      <c r="A566" s="696"/>
      <c r="B566" s="699"/>
      <c r="C566" s="607">
        <v>165</v>
      </c>
      <c r="D566" s="619" t="s">
        <v>427</v>
      </c>
      <c r="E566" s="613"/>
      <c r="F566" s="616" t="s">
        <v>235</v>
      </c>
      <c r="G566" s="83" t="s">
        <v>16</v>
      </c>
      <c r="H566" s="87"/>
      <c r="I566" s="329"/>
      <c r="J566" s="89"/>
      <c r="K566" s="88"/>
      <c r="L566" s="503">
        <v>0</v>
      </c>
      <c r="M566" s="503">
        <v>0</v>
      </c>
      <c r="N566" s="503">
        <v>0</v>
      </c>
      <c r="O566" s="503">
        <v>0</v>
      </c>
      <c r="P566" s="503">
        <v>0</v>
      </c>
      <c r="Q566" s="436">
        <v>0</v>
      </c>
      <c r="R566" s="297">
        <v>0</v>
      </c>
      <c r="S566" s="297">
        <v>0</v>
      </c>
      <c r="T566" s="298">
        <v>0</v>
      </c>
      <c r="U566" s="25">
        <v>0</v>
      </c>
      <c r="V566" s="242">
        <v>0</v>
      </c>
      <c r="W566" s="148">
        <v>0</v>
      </c>
      <c r="X566" s="13">
        <v>0</v>
      </c>
      <c r="Y566" s="156">
        <v>0</v>
      </c>
      <c r="Z566" s="13">
        <v>0</v>
      </c>
      <c r="AA566" s="148">
        <v>0</v>
      </c>
      <c r="AB566" s="13">
        <v>0</v>
      </c>
      <c r="AC566" s="148">
        <v>0</v>
      </c>
      <c r="AD566" s="13">
        <v>0</v>
      </c>
      <c r="AE566" s="404">
        <v>0</v>
      </c>
      <c r="AF566" s="405">
        <v>0</v>
      </c>
      <c r="AG566" s="155">
        <v>0</v>
      </c>
      <c r="AH566" s="176">
        <v>0</v>
      </c>
      <c r="AI566" s="427">
        <v>0</v>
      </c>
      <c r="AJ566" s="249">
        <v>0</v>
      </c>
      <c r="AK566" s="200">
        <v>0</v>
      </c>
      <c r="AL566" s="24">
        <v>0</v>
      </c>
      <c r="AM566" s="25">
        <v>0</v>
      </c>
      <c r="AN566" s="23">
        <v>0</v>
      </c>
      <c r="AO566" s="25">
        <v>0</v>
      </c>
      <c r="AP566" s="25">
        <v>0</v>
      </c>
    </row>
    <row r="567" spans="1:42" ht="15.95" hidden="1" customHeight="1" outlineLevel="1" thickBot="1" x14ac:dyDescent="0.3">
      <c r="A567" s="696"/>
      <c r="B567" s="699"/>
      <c r="C567" s="608"/>
      <c r="D567" s="620"/>
      <c r="E567" s="614"/>
      <c r="F567" s="617"/>
      <c r="G567" s="98" t="s">
        <v>17</v>
      </c>
      <c r="H567" s="132"/>
      <c r="I567" s="335">
        <v>15</v>
      </c>
      <c r="J567" s="120">
        <v>15</v>
      </c>
      <c r="K567" s="142"/>
      <c r="L567" s="496">
        <v>0</v>
      </c>
      <c r="M567" s="496">
        <v>0</v>
      </c>
      <c r="N567" s="496">
        <v>0</v>
      </c>
      <c r="O567" s="496">
        <v>31</v>
      </c>
      <c r="P567" s="496">
        <v>0</v>
      </c>
      <c r="Q567" s="436">
        <v>31</v>
      </c>
      <c r="R567" s="288">
        <v>12</v>
      </c>
      <c r="S567" s="288">
        <v>0</v>
      </c>
      <c r="T567" s="291">
        <v>0</v>
      </c>
      <c r="U567" s="62">
        <v>30</v>
      </c>
      <c r="V567" s="243">
        <v>1</v>
      </c>
      <c r="W567" s="73">
        <v>0</v>
      </c>
      <c r="X567" s="72">
        <v>0</v>
      </c>
      <c r="Y567" s="74">
        <v>12</v>
      </c>
      <c r="Z567" s="72">
        <v>3</v>
      </c>
      <c r="AA567" s="73">
        <v>11</v>
      </c>
      <c r="AB567" s="72">
        <v>2</v>
      </c>
      <c r="AC567" s="73">
        <v>12</v>
      </c>
      <c r="AD567" s="72">
        <v>0</v>
      </c>
      <c r="AE567" s="406">
        <v>36</v>
      </c>
      <c r="AF567" s="407">
        <v>15</v>
      </c>
      <c r="AG567" s="76">
        <v>50</v>
      </c>
      <c r="AH567" s="179">
        <v>100</v>
      </c>
      <c r="AI567" s="424">
        <v>85</v>
      </c>
      <c r="AJ567" s="249">
        <v>0</v>
      </c>
      <c r="AK567" s="367">
        <v>0</v>
      </c>
      <c r="AL567" s="257">
        <v>0</v>
      </c>
      <c r="AM567" s="62">
        <v>0</v>
      </c>
      <c r="AN567" s="202">
        <v>0</v>
      </c>
      <c r="AO567" s="62">
        <v>0</v>
      </c>
      <c r="AP567" s="62">
        <v>0</v>
      </c>
    </row>
    <row r="568" spans="1:42" ht="15.95" hidden="1" customHeight="1" outlineLevel="1" thickBot="1" x14ac:dyDescent="0.3">
      <c r="A568" s="696"/>
      <c r="B568" s="699"/>
      <c r="C568" s="609"/>
      <c r="D568" s="621"/>
      <c r="E568" s="615"/>
      <c r="F568" s="618"/>
      <c r="G568" s="18" t="s">
        <v>18</v>
      </c>
      <c r="H568" s="21"/>
      <c r="I568" s="43">
        <v>15</v>
      </c>
      <c r="J568" s="18"/>
      <c r="K568" s="21"/>
      <c r="L568" s="497">
        <v>0</v>
      </c>
      <c r="M568" s="497">
        <v>0</v>
      </c>
      <c r="N568" s="497">
        <v>0</v>
      </c>
      <c r="O568" s="497">
        <v>31</v>
      </c>
      <c r="P568" s="497">
        <v>0</v>
      </c>
      <c r="Q568" s="18">
        <v>31</v>
      </c>
      <c r="R568" s="18">
        <v>12</v>
      </c>
      <c r="S568" s="18">
        <v>0</v>
      </c>
      <c r="T568" s="18">
        <v>0</v>
      </c>
      <c r="U568" s="18">
        <v>30</v>
      </c>
      <c r="V568" s="18">
        <v>1</v>
      </c>
      <c r="W568" s="18">
        <v>0</v>
      </c>
      <c r="X568" s="18">
        <v>0</v>
      </c>
      <c r="Y568" s="18">
        <v>12</v>
      </c>
      <c r="Z568" s="18">
        <v>3</v>
      </c>
      <c r="AA568" s="18">
        <v>11</v>
      </c>
      <c r="AB568" s="18">
        <v>2</v>
      </c>
      <c r="AC568" s="18">
        <v>12</v>
      </c>
      <c r="AD568" s="18">
        <v>0</v>
      </c>
      <c r="AE568" s="394"/>
      <c r="AF568" s="389"/>
      <c r="AG568" s="18"/>
      <c r="AH568" s="21"/>
      <c r="AI568" s="413"/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</row>
    <row r="569" spans="1:42" ht="15.95" hidden="1" customHeight="1" outlineLevel="1" thickBot="1" x14ac:dyDescent="0.3">
      <c r="A569" s="696"/>
      <c r="B569" s="699"/>
      <c r="C569" s="607">
        <v>166</v>
      </c>
      <c r="D569" s="610" t="s">
        <v>428</v>
      </c>
      <c r="E569" s="613"/>
      <c r="F569" s="616" t="s">
        <v>234</v>
      </c>
      <c r="G569" s="83" t="s">
        <v>16</v>
      </c>
      <c r="H569" s="87"/>
      <c r="I569" s="178"/>
      <c r="J569" s="14"/>
      <c r="K569" s="87"/>
      <c r="L569" s="503">
        <v>0</v>
      </c>
      <c r="M569" s="503">
        <v>0</v>
      </c>
      <c r="N569" s="503">
        <v>0</v>
      </c>
      <c r="O569" s="503">
        <v>0</v>
      </c>
      <c r="P569" s="503">
        <v>0</v>
      </c>
      <c r="Q569" s="436">
        <v>0</v>
      </c>
      <c r="R569" s="297">
        <v>0</v>
      </c>
      <c r="S569" s="297">
        <v>0</v>
      </c>
      <c r="T569" s="298">
        <v>0</v>
      </c>
      <c r="U569" s="25">
        <v>0</v>
      </c>
      <c r="V569" s="242">
        <v>0</v>
      </c>
      <c r="W569" s="148">
        <v>0</v>
      </c>
      <c r="X569" s="13">
        <v>0</v>
      </c>
      <c r="Y569" s="156">
        <v>0</v>
      </c>
      <c r="Z569" s="13">
        <v>0</v>
      </c>
      <c r="AA569" s="148">
        <v>0</v>
      </c>
      <c r="AB569" s="13">
        <v>0</v>
      </c>
      <c r="AC569" s="148">
        <v>0</v>
      </c>
      <c r="AD569" s="13">
        <v>0</v>
      </c>
      <c r="AE569" s="404">
        <v>0</v>
      </c>
      <c r="AF569" s="405">
        <v>0</v>
      </c>
      <c r="AG569" s="155">
        <v>0</v>
      </c>
      <c r="AH569" s="176">
        <v>0</v>
      </c>
      <c r="AI569" s="427">
        <v>0</v>
      </c>
      <c r="AJ569" s="249">
        <v>0</v>
      </c>
      <c r="AK569" s="200">
        <v>0</v>
      </c>
      <c r="AL569" s="24">
        <v>0</v>
      </c>
      <c r="AM569" s="25">
        <v>0</v>
      </c>
      <c r="AN569" s="23">
        <v>0</v>
      </c>
      <c r="AO569" s="25">
        <v>0</v>
      </c>
      <c r="AP569" s="25">
        <v>0</v>
      </c>
    </row>
    <row r="570" spans="1:42" ht="15.95" hidden="1" customHeight="1" outlineLevel="1" thickBot="1" x14ac:dyDescent="0.3">
      <c r="A570" s="696"/>
      <c r="B570" s="699"/>
      <c r="C570" s="608"/>
      <c r="D570" s="611"/>
      <c r="E570" s="614"/>
      <c r="F570" s="617"/>
      <c r="G570" s="98" t="s">
        <v>17</v>
      </c>
      <c r="H570" s="31"/>
      <c r="I570" s="348">
        <v>10</v>
      </c>
      <c r="J570" s="230">
        <v>10</v>
      </c>
      <c r="K570" s="143"/>
      <c r="L570" s="496">
        <v>0</v>
      </c>
      <c r="M570" s="496">
        <v>0</v>
      </c>
      <c r="N570" s="496">
        <v>0</v>
      </c>
      <c r="O570" s="496">
        <v>9</v>
      </c>
      <c r="P570" s="496">
        <v>0</v>
      </c>
      <c r="Q570" s="436">
        <v>9</v>
      </c>
      <c r="R570" s="288">
        <v>2</v>
      </c>
      <c r="S570" s="288">
        <v>0</v>
      </c>
      <c r="T570" s="291">
        <v>0</v>
      </c>
      <c r="U570" s="62">
        <v>9</v>
      </c>
      <c r="V570" s="243">
        <v>0</v>
      </c>
      <c r="W570" s="73">
        <v>0</v>
      </c>
      <c r="X570" s="72">
        <v>0</v>
      </c>
      <c r="Y570" s="74">
        <v>1</v>
      </c>
      <c r="Z570" s="72">
        <v>1</v>
      </c>
      <c r="AA570" s="73">
        <v>1</v>
      </c>
      <c r="AB570" s="72">
        <v>1</v>
      </c>
      <c r="AC570" s="73">
        <v>0</v>
      </c>
      <c r="AD570" s="72">
        <v>0</v>
      </c>
      <c r="AE570" s="406">
        <v>37</v>
      </c>
      <c r="AF570" s="407">
        <v>18</v>
      </c>
      <c r="AG570" s="76">
        <v>60</v>
      </c>
      <c r="AH570" s="177">
        <v>95</v>
      </c>
      <c r="AI570" s="424">
        <v>85</v>
      </c>
      <c r="AJ570" s="249">
        <v>2</v>
      </c>
      <c r="AK570" s="367">
        <v>0</v>
      </c>
      <c r="AL570" s="257">
        <v>1</v>
      </c>
      <c r="AM570" s="62">
        <v>0</v>
      </c>
      <c r="AN570" s="202">
        <v>1</v>
      </c>
      <c r="AO570" s="62">
        <v>0</v>
      </c>
      <c r="AP570" s="62">
        <v>0</v>
      </c>
    </row>
    <row r="571" spans="1:42" ht="15.95" hidden="1" customHeight="1" outlineLevel="1" thickBot="1" x14ac:dyDescent="0.3">
      <c r="A571" s="696"/>
      <c r="B571" s="699"/>
      <c r="C571" s="609"/>
      <c r="D571" s="611"/>
      <c r="E571" s="615"/>
      <c r="F571" s="618"/>
      <c r="G571" s="18" t="s">
        <v>18</v>
      </c>
      <c r="H571" s="21"/>
      <c r="I571" s="341">
        <v>10</v>
      </c>
      <c r="J571" s="227"/>
      <c r="K571" s="21"/>
      <c r="L571" s="497">
        <v>0</v>
      </c>
      <c r="M571" s="497">
        <v>0</v>
      </c>
      <c r="N571" s="497">
        <v>0</v>
      </c>
      <c r="O571" s="497">
        <v>9</v>
      </c>
      <c r="P571" s="497">
        <v>0</v>
      </c>
      <c r="Q571" s="18">
        <v>9</v>
      </c>
      <c r="R571" s="18">
        <v>2</v>
      </c>
      <c r="S571" s="18">
        <v>0</v>
      </c>
      <c r="T571" s="18">
        <v>0</v>
      </c>
      <c r="U571" s="18">
        <v>9</v>
      </c>
      <c r="V571" s="18">
        <v>0</v>
      </c>
      <c r="W571" s="18">
        <v>0</v>
      </c>
      <c r="X571" s="18">
        <v>0</v>
      </c>
      <c r="Y571" s="18">
        <v>1</v>
      </c>
      <c r="Z571" s="18">
        <v>1</v>
      </c>
      <c r="AA571" s="18">
        <v>1</v>
      </c>
      <c r="AB571" s="18">
        <v>1</v>
      </c>
      <c r="AC571" s="18">
        <v>0</v>
      </c>
      <c r="AD571" s="18">
        <v>0</v>
      </c>
      <c r="AE571" s="394"/>
      <c r="AF571" s="389"/>
      <c r="AG571" s="18"/>
      <c r="AH571" s="21"/>
      <c r="AI571" s="413"/>
      <c r="AJ571" s="18">
        <v>2</v>
      </c>
      <c r="AK571" s="18">
        <v>0</v>
      </c>
      <c r="AL571" s="18">
        <v>1</v>
      </c>
      <c r="AM571" s="18">
        <v>0</v>
      </c>
      <c r="AN571" s="18">
        <v>1</v>
      </c>
      <c r="AO571" s="18">
        <v>0</v>
      </c>
      <c r="AP571" s="18">
        <v>0</v>
      </c>
    </row>
    <row r="572" spans="1:42" ht="15.95" hidden="1" customHeight="1" outlineLevel="1" thickBot="1" x14ac:dyDescent="0.3">
      <c r="A572" s="696"/>
      <c r="B572" s="699"/>
      <c r="C572" s="607">
        <v>167</v>
      </c>
      <c r="D572" s="619" t="s">
        <v>429</v>
      </c>
      <c r="E572" s="613"/>
      <c r="F572" s="616" t="s">
        <v>234</v>
      </c>
      <c r="G572" s="83" t="s">
        <v>16</v>
      </c>
      <c r="H572" s="310"/>
      <c r="I572" s="349"/>
      <c r="J572" s="311"/>
      <c r="K572" s="87"/>
      <c r="L572" s="503">
        <v>0</v>
      </c>
      <c r="M572" s="503">
        <v>0</v>
      </c>
      <c r="N572" s="503">
        <v>0</v>
      </c>
      <c r="O572" s="503">
        <v>1</v>
      </c>
      <c r="P572" s="503">
        <v>0</v>
      </c>
      <c r="Q572" s="436">
        <v>1</v>
      </c>
      <c r="R572" s="297">
        <v>0</v>
      </c>
      <c r="S572" s="297">
        <v>0</v>
      </c>
      <c r="T572" s="298">
        <v>1</v>
      </c>
      <c r="U572" s="25">
        <v>1</v>
      </c>
      <c r="V572" s="242">
        <v>0</v>
      </c>
      <c r="W572" s="148">
        <v>0</v>
      </c>
      <c r="X572" s="13">
        <v>0</v>
      </c>
      <c r="Y572" s="156">
        <v>0</v>
      </c>
      <c r="Z572" s="13">
        <v>0</v>
      </c>
      <c r="AA572" s="148">
        <v>1</v>
      </c>
      <c r="AB572" s="13">
        <v>0</v>
      </c>
      <c r="AC572" s="148">
        <v>0</v>
      </c>
      <c r="AD572" s="13">
        <v>0</v>
      </c>
      <c r="AE572" s="404">
        <v>48</v>
      </c>
      <c r="AF572" s="405">
        <v>30</v>
      </c>
      <c r="AG572" s="155">
        <v>12</v>
      </c>
      <c r="AH572" s="176">
        <v>12</v>
      </c>
      <c r="AI572" s="427">
        <v>12</v>
      </c>
      <c r="AJ572" s="249">
        <v>0</v>
      </c>
      <c r="AK572" s="200">
        <v>0</v>
      </c>
      <c r="AL572" s="24">
        <v>0</v>
      </c>
      <c r="AM572" s="25">
        <v>0</v>
      </c>
      <c r="AN572" s="23">
        <v>0</v>
      </c>
      <c r="AO572" s="25">
        <v>0</v>
      </c>
      <c r="AP572" s="25">
        <v>0</v>
      </c>
    </row>
    <row r="573" spans="1:42" ht="15.95" hidden="1" customHeight="1" outlineLevel="1" thickBot="1" x14ac:dyDescent="0.3">
      <c r="A573" s="696"/>
      <c r="B573" s="699"/>
      <c r="C573" s="608"/>
      <c r="D573" s="658"/>
      <c r="E573" s="614"/>
      <c r="F573" s="617"/>
      <c r="G573" s="98" t="s">
        <v>17</v>
      </c>
      <c r="H573" s="309"/>
      <c r="I573" s="350">
        <v>5</v>
      </c>
      <c r="J573" s="312">
        <v>5</v>
      </c>
      <c r="K573" s="143"/>
      <c r="L573" s="496">
        <v>0</v>
      </c>
      <c r="M573" s="496">
        <v>0</v>
      </c>
      <c r="N573" s="496">
        <v>0</v>
      </c>
      <c r="O573" s="496">
        <v>10</v>
      </c>
      <c r="P573" s="496">
        <v>0</v>
      </c>
      <c r="Q573" s="436">
        <v>10</v>
      </c>
      <c r="R573" s="288">
        <v>9</v>
      </c>
      <c r="S573" s="297">
        <v>0</v>
      </c>
      <c r="T573" s="291">
        <v>0</v>
      </c>
      <c r="U573" s="62">
        <v>10</v>
      </c>
      <c r="V573" s="243">
        <v>0</v>
      </c>
      <c r="W573" s="73">
        <v>0</v>
      </c>
      <c r="X573" s="72">
        <v>0</v>
      </c>
      <c r="Y573" s="74">
        <v>0</v>
      </c>
      <c r="Z573" s="72">
        <v>1</v>
      </c>
      <c r="AA573" s="73">
        <v>8</v>
      </c>
      <c r="AB573" s="72">
        <v>1</v>
      </c>
      <c r="AC573" s="73">
        <v>0</v>
      </c>
      <c r="AD573" s="72">
        <v>0</v>
      </c>
      <c r="AE573" s="406">
        <v>37</v>
      </c>
      <c r="AF573" s="407">
        <v>14</v>
      </c>
      <c r="AG573" s="76">
        <v>25</v>
      </c>
      <c r="AH573" s="177">
        <v>135</v>
      </c>
      <c r="AI573" s="424">
        <v>85</v>
      </c>
      <c r="AJ573" s="249">
        <v>0</v>
      </c>
      <c r="AK573" s="367">
        <v>0</v>
      </c>
      <c r="AL573" s="257">
        <v>0</v>
      </c>
      <c r="AM573" s="62">
        <v>0</v>
      </c>
      <c r="AN573" s="202">
        <v>0</v>
      </c>
      <c r="AO573" s="62">
        <v>0</v>
      </c>
      <c r="AP573" s="62">
        <v>0</v>
      </c>
    </row>
    <row r="574" spans="1:42" ht="15.95" hidden="1" customHeight="1" outlineLevel="1" thickBot="1" x14ac:dyDescent="0.3">
      <c r="A574" s="696"/>
      <c r="B574" s="699"/>
      <c r="C574" s="609"/>
      <c r="D574" s="659"/>
      <c r="E574" s="615"/>
      <c r="F574" s="618"/>
      <c r="G574" s="18" t="s">
        <v>18</v>
      </c>
      <c r="H574" s="21"/>
      <c r="I574" s="351">
        <v>5</v>
      </c>
      <c r="J574" s="313"/>
      <c r="K574" s="21"/>
      <c r="L574" s="497">
        <v>0</v>
      </c>
      <c r="M574" s="497">
        <v>0</v>
      </c>
      <c r="N574" s="497">
        <v>0</v>
      </c>
      <c r="O574" s="497">
        <v>11</v>
      </c>
      <c r="P574" s="497">
        <v>0</v>
      </c>
      <c r="Q574" s="18">
        <v>11</v>
      </c>
      <c r="R574" s="18">
        <v>9</v>
      </c>
      <c r="S574" s="18">
        <v>0</v>
      </c>
      <c r="T574" s="18">
        <v>1</v>
      </c>
      <c r="U574" s="18">
        <v>11</v>
      </c>
      <c r="V574" s="18">
        <v>0</v>
      </c>
      <c r="W574" s="18">
        <v>0</v>
      </c>
      <c r="X574" s="18">
        <v>0</v>
      </c>
      <c r="Y574" s="18">
        <v>0</v>
      </c>
      <c r="Z574" s="18">
        <v>1</v>
      </c>
      <c r="AA574" s="18">
        <v>9</v>
      </c>
      <c r="AB574" s="18">
        <v>1</v>
      </c>
      <c r="AC574" s="18">
        <v>0</v>
      </c>
      <c r="AD574" s="18">
        <v>0</v>
      </c>
      <c r="AE574" s="394"/>
      <c r="AF574" s="389"/>
      <c r="AG574" s="18"/>
      <c r="AH574" s="21"/>
      <c r="AI574" s="413"/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</row>
    <row r="575" spans="1:42" ht="15.95" hidden="1" customHeight="1" outlineLevel="1" thickBot="1" x14ac:dyDescent="0.3">
      <c r="A575" s="696"/>
      <c r="B575" s="699"/>
      <c r="C575" s="607">
        <v>168</v>
      </c>
      <c r="D575" s="610" t="s">
        <v>430</v>
      </c>
      <c r="E575" s="613"/>
      <c r="F575" s="616" t="s">
        <v>234</v>
      </c>
      <c r="G575" s="83" t="s">
        <v>16</v>
      </c>
      <c r="H575" s="87"/>
      <c r="I575" s="178"/>
      <c r="J575" s="14"/>
      <c r="K575" s="87"/>
      <c r="L575" s="503">
        <v>0</v>
      </c>
      <c r="M575" s="503">
        <v>0</v>
      </c>
      <c r="N575" s="503">
        <v>0</v>
      </c>
      <c r="O575" s="503">
        <v>0</v>
      </c>
      <c r="P575" s="503">
        <v>0</v>
      </c>
      <c r="Q575" s="436">
        <v>0</v>
      </c>
      <c r="R575" s="297">
        <v>0</v>
      </c>
      <c r="S575" s="297">
        <v>0</v>
      </c>
      <c r="T575" s="298">
        <v>0</v>
      </c>
      <c r="U575" s="25">
        <v>0</v>
      </c>
      <c r="V575" s="242">
        <v>0</v>
      </c>
      <c r="W575" s="148">
        <v>0</v>
      </c>
      <c r="X575" s="13">
        <v>0</v>
      </c>
      <c r="Y575" s="156">
        <v>0</v>
      </c>
      <c r="Z575" s="13">
        <v>0</v>
      </c>
      <c r="AA575" s="148">
        <v>0</v>
      </c>
      <c r="AB575" s="13">
        <v>0</v>
      </c>
      <c r="AC575" s="148">
        <v>0</v>
      </c>
      <c r="AD575" s="13">
        <v>0</v>
      </c>
      <c r="AE575" s="404">
        <v>0</v>
      </c>
      <c r="AF575" s="405">
        <v>0</v>
      </c>
      <c r="AG575" s="155">
        <v>0</v>
      </c>
      <c r="AH575" s="176">
        <v>0</v>
      </c>
      <c r="AI575" s="427">
        <v>0</v>
      </c>
      <c r="AJ575" s="249">
        <v>0</v>
      </c>
      <c r="AK575" s="200">
        <v>0</v>
      </c>
      <c r="AL575" s="24">
        <v>0</v>
      </c>
      <c r="AM575" s="25">
        <v>0</v>
      </c>
      <c r="AN575" s="23">
        <v>0</v>
      </c>
      <c r="AO575" s="25">
        <v>0</v>
      </c>
      <c r="AP575" s="25">
        <v>0</v>
      </c>
    </row>
    <row r="576" spans="1:42" ht="15.95" hidden="1" customHeight="1" outlineLevel="1" thickBot="1" x14ac:dyDescent="0.3">
      <c r="A576" s="696"/>
      <c r="B576" s="699"/>
      <c r="C576" s="608"/>
      <c r="D576" s="611"/>
      <c r="E576" s="614"/>
      <c r="F576" s="617"/>
      <c r="G576" s="98" t="s">
        <v>17</v>
      </c>
      <c r="H576" s="229"/>
      <c r="I576" s="343">
        <v>5</v>
      </c>
      <c r="J576" s="119">
        <v>5</v>
      </c>
      <c r="K576" s="143"/>
      <c r="L576" s="496">
        <v>0</v>
      </c>
      <c r="M576" s="496">
        <v>0</v>
      </c>
      <c r="N576" s="496">
        <v>0</v>
      </c>
      <c r="O576" s="496">
        <v>6</v>
      </c>
      <c r="P576" s="496">
        <v>0</v>
      </c>
      <c r="Q576" s="436">
        <v>6</v>
      </c>
      <c r="R576" s="297">
        <v>0</v>
      </c>
      <c r="S576" s="297">
        <v>0</v>
      </c>
      <c r="T576" s="291">
        <v>0</v>
      </c>
      <c r="U576" s="62">
        <v>4</v>
      </c>
      <c r="V576" s="243">
        <v>2</v>
      </c>
      <c r="W576" s="73">
        <v>0</v>
      </c>
      <c r="X576" s="72">
        <v>0</v>
      </c>
      <c r="Y576" s="74">
        <v>2</v>
      </c>
      <c r="Z576" s="72">
        <v>0</v>
      </c>
      <c r="AA576" s="73">
        <v>1</v>
      </c>
      <c r="AB576" s="72">
        <v>0</v>
      </c>
      <c r="AC576" s="73">
        <v>2</v>
      </c>
      <c r="AD576" s="72">
        <v>0</v>
      </c>
      <c r="AE576" s="406">
        <v>41</v>
      </c>
      <c r="AF576" s="407">
        <v>22</v>
      </c>
      <c r="AG576" s="76">
        <v>50</v>
      </c>
      <c r="AH576" s="177">
        <v>100</v>
      </c>
      <c r="AI576" s="424">
        <v>83</v>
      </c>
      <c r="AJ576" s="249">
        <v>0</v>
      </c>
      <c r="AK576" s="367">
        <v>0</v>
      </c>
      <c r="AL576" s="257">
        <v>0</v>
      </c>
      <c r="AM576" s="62">
        <v>0</v>
      </c>
      <c r="AN576" s="202">
        <v>0</v>
      </c>
      <c r="AO576" s="62">
        <v>0</v>
      </c>
      <c r="AP576" s="62">
        <v>0</v>
      </c>
    </row>
    <row r="577" spans="1:42" ht="15.95" hidden="1" customHeight="1" outlineLevel="1" thickBot="1" x14ac:dyDescent="0.3">
      <c r="A577" s="696"/>
      <c r="B577" s="699"/>
      <c r="C577" s="609"/>
      <c r="D577" s="611"/>
      <c r="E577" s="614"/>
      <c r="F577" s="618"/>
      <c r="G577" s="18" t="s">
        <v>18</v>
      </c>
      <c r="H577" s="21"/>
      <c r="I577" s="341">
        <v>5</v>
      </c>
      <c r="J577" s="227"/>
      <c r="K577" s="21"/>
      <c r="L577" s="497">
        <v>0</v>
      </c>
      <c r="M577" s="497">
        <v>0</v>
      </c>
      <c r="N577" s="497">
        <v>0</v>
      </c>
      <c r="O577" s="497">
        <v>6</v>
      </c>
      <c r="P577" s="497">
        <v>0</v>
      </c>
      <c r="Q577" s="18">
        <v>6</v>
      </c>
      <c r="R577" s="18">
        <v>0</v>
      </c>
      <c r="S577" s="18">
        <v>0</v>
      </c>
      <c r="T577" s="18">
        <v>0</v>
      </c>
      <c r="U577" s="18">
        <v>4</v>
      </c>
      <c r="V577" s="18">
        <v>2</v>
      </c>
      <c r="W577" s="18">
        <v>0</v>
      </c>
      <c r="X577" s="18">
        <v>0</v>
      </c>
      <c r="Y577" s="18">
        <v>2</v>
      </c>
      <c r="Z577" s="18">
        <v>0</v>
      </c>
      <c r="AA577" s="18">
        <v>1</v>
      </c>
      <c r="AB577" s="18">
        <v>0</v>
      </c>
      <c r="AC577" s="18">
        <v>2</v>
      </c>
      <c r="AD577" s="18">
        <v>0</v>
      </c>
      <c r="AE577" s="394"/>
      <c r="AF577" s="389"/>
      <c r="AG577" s="18"/>
      <c r="AH577" s="21"/>
      <c r="AI577" s="413"/>
      <c r="AJ577" s="18">
        <v>0</v>
      </c>
      <c r="AK577" s="18">
        <v>0</v>
      </c>
      <c r="AL577" s="18">
        <v>0</v>
      </c>
      <c r="AM577" s="18">
        <v>0</v>
      </c>
      <c r="AN577" s="18">
        <v>0</v>
      </c>
      <c r="AO577" s="18">
        <v>0</v>
      </c>
      <c r="AP577" s="18">
        <v>0</v>
      </c>
    </row>
    <row r="578" spans="1:42" ht="15.95" customHeight="1" collapsed="1" thickBot="1" x14ac:dyDescent="0.3">
      <c r="A578" s="696"/>
      <c r="B578" s="699"/>
      <c r="C578" s="652" t="s">
        <v>147</v>
      </c>
      <c r="D578" s="653"/>
      <c r="E578" s="635" t="s">
        <v>320</v>
      </c>
      <c r="F578" s="640"/>
      <c r="G578" s="98" t="s">
        <v>16</v>
      </c>
      <c r="H578" s="106"/>
      <c r="I578" s="324"/>
      <c r="J578" s="39"/>
      <c r="K578" s="139"/>
      <c r="L578" s="497">
        <v>0</v>
      </c>
      <c r="M578" s="497">
        <v>0</v>
      </c>
      <c r="N578" s="497">
        <v>0</v>
      </c>
      <c r="O578" s="497">
        <v>10</v>
      </c>
      <c r="P578" s="495">
        <v>0</v>
      </c>
      <c r="Q578" s="436">
        <v>10</v>
      </c>
      <c r="R578" s="296">
        <v>5</v>
      </c>
      <c r="S578" s="296">
        <v>0</v>
      </c>
      <c r="T578" s="296">
        <v>2</v>
      </c>
      <c r="U578" s="536">
        <v>9</v>
      </c>
      <c r="V578" s="536">
        <v>1</v>
      </c>
      <c r="W578" s="536">
        <v>0</v>
      </c>
      <c r="X578" s="536">
        <v>0</v>
      </c>
      <c r="Y578" s="43">
        <v>2</v>
      </c>
      <c r="Z578" s="536">
        <v>0</v>
      </c>
      <c r="AA578" s="536">
        <v>9</v>
      </c>
      <c r="AB578" s="536">
        <v>0</v>
      </c>
      <c r="AC578" s="536">
        <v>2</v>
      </c>
      <c r="AD578" s="536">
        <v>0</v>
      </c>
      <c r="AE578" s="403">
        <v>46.5</v>
      </c>
      <c r="AF578" s="403">
        <v>27.9</v>
      </c>
      <c r="AG578" s="239"/>
      <c r="AH578" s="239"/>
      <c r="AI578" s="413">
        <v>11</v>
      </c>
      <c r="AJ578" s="18">
        <v>0</v>
      </c>
      <c r="AK578" s="368">
        <v>0</v>
      </c>
      <c r="AL578" s="99">
        <v>0</v>
      </c>
      <c r="AM578" s="59">
        <v>0</v>
      </c>
      <c r="AN578" s="232">
        <v>0</v>
      </c>
      <c r="AO578" s="59">
        <v>0</v>
      </c>
      <c r="AP578" s="59">
        <v>0</v>
      </c>
    </row>
    <row r="579" spans="1:42" ht="16.5" customHeight="1" thickBot="1" x14ac:dyDescent="0.3">
      <c r="A579" s="696"/>
      <c r="B579" s="699"/>
      <c r="C579" s="654"/>
      <c r="D579" s="655"/>
      <c r="E579" s="635"/>
      <c r="F579" s="641"/>
      <c r="G579" s="59" t="s">
        <v>17</v>
      </c>
      <c r="H579" s="99"/>
      <c r="I579" s="324">
        <v>290</v>
      </c>
      <c r="J579" s="39"/>
      <c r="K579" s="139"/>
      <c r="L579" s="497">
        <v>0</v>
      </c>
      <c r="M579" s="497">
        <v>7</v>
      </c>
      <c r="N579" s="497">
        <v>0</v>
      </c>
      <c r="O579" s="497">
        <v>320</v>
      </c>
      <c r="P579" s="495">
        <v>0</v>
      </c>
      <c r="Q579" s="436">
        <v>327</v>
      </c>
      <c r="R579" s="360">
        <v>168</v>
      </c>
      <c r="S579" s="360">
        <v>15</v>
      </c>
      <c r="T579" s="360">
        <v>35</v>
      </c>
      <c r="U579" s="536">
        <v>277</v>
      </c>
      <c r="V579" s="536">
        <v>50</v>
      </c>
      <c r="W579" s="536">
        <v>0</v>
      </c>
      <c r="X579" s="536">
        <v>0</v>
      </c>
      <c r="Y579" s="43">
        <v>90</v>
      </c>
      <c r="Z579" s="536">
        <v>29</v>
      </c>
      <c r="AA579" s="536">
        <v>186</v>
      </c>
      <c r="AB579" s="536">
        <v>22</v>
      </c>
      <c r="AC579" s="536">
        <v>87</v>
      </c>
      <c r="AD579" s="536">
        <v>1</v>
      </c>
      <c r="AE579" s="403">
        <v>38.513761467889907</v>
      </c>
      <c r="AF579" s="403">
        <v>17.737003058103976</v>
      </c>
      <c r="AG579" s="239"/>
      <c r="AH579" s="239"/>
      <c r="AI579" s="413">
        <v>88.831804281345569</v>
      </c>
      <c r="AJ579" s="18">
        <v>5</v>
      </c>
      <c r="AK579" s="368">
        <v>1</v>
      </c>
      <c r="AL579" s="99">
        <v>2</v>
      </c>
      <c r="AM579" s="59">
        <v>0</v>
      </c>
      <c r="AN579" s="232">
        <v>1</v>
      </c>
      <c r="AO579" s="59">
        <v>0</v>
      </c>
      <c r="AP579" s="59">
        <v>1</v>
      </c>
    </row>
    <row r="580" spans="1:42" ht="18.75" customHeight="1" thickBot="1" x14ac:dyDescent="0.3">
      <c r="A580" s="697"/>
      <c r="B580" s="719"/>
      <c r="C580" s="656"/>
      <c r="D580" s="657"/>
      <c r="E580" s="636"/>
      <c r="F580" s="642"/>
      <c r="G580" s="163" t="s">
        <v>18</v>
      </c>
      <c r="H580" s="164"/>
      <c r="I580" s="169">
        <v>290</v>
      </c>
      <c r="J580" s="163"/>
      <c r="K580" s="164"/>
      <c r="L580" s="163">
        <v>0</v>
      </c>
      <c r="M580" s="163">
        <v>7</v>
      </c>
      <c r="N580" s="163">
        <v>0</v>
      </c>
      <c r="O580" s="163">
        <v>330</v>
      </c>
      <c r="P580" s="163">
        <v>0</v>
      </c>
      <c r="Q580" s="163">
        <v>337</v>
      </c>
      <c r="R580" s="213">
        <v>173</v>
      </c>
      <c r="S580" s="213">
        <v>15</v>
      </c>
      <c r="T580" s="213">
        <v>37</v>
      </c>
      <c r="U580" s="213">
        <v>286</v>
      </c>
      <c r="V580" s="213">
        <v>51</v>
      </c>
      <c r="W580" s="213">
        <v>0</v>
      </c>
      <c r="X580" s="213">
        <v>0</v>
      </c>
      <c r="Y580" s="213">
        <v>92</v>
      </c>
      <c r="Z580" s="213">
        <v>29</v>
      </c>
      <c r="AA580" s="213">
        <v>195</v>
      </c>
      <c r="AB580" s="213">
        <v>22</v>
      </c>
      <c r="AC580" s="213">
        <v>89</v>
      </c>
      <c r="AD580" s="213">
        <v>1</v>
      </c>
      <c r="AE580" s="217"/>
      <c r="AF580" s="217"/>
      <c r="AG580" s="165"/>
      <c r="AH580" s="166"/>
      <c r="AI580" s="412"/>
      <c r="AJ580" s="213">
        <v>5</v>
      </c>
      <c r="AK580" s="213">
        <v>1</v>
      </c>
      <c r="AL580" s="213">
        <v>2</v>
      </c>
      <c r="AM580" s="213">
        <v>0</v>
      </c>
      <c r="AN580" s="213">
        <v>1</v>
      </c>
      <c r="AO580" s="213">
        <v>0</v>
      </c>
      <c r="AP580" s="213">
        <v>1</v>
      </c>
    </row>
    <row r="581" spans="1:42" ht="15.95" hidden="1" customHeight="1" outlineLevel="1" thickBot="1" x14ac:dyDescent="0.3">
      <c r="A581" s="563">
        <v>21</v>
      </c>
      <c r="B581" s="712" t="s">
        <v>55</v>
      </c>
      <c r="C581" s="649">
        <v>169</v>
      </c>
      <c r="D581" s="664" t="s">
        <v>431</v>
      </c>
      <c r="E581" s="643"/>
      <c r="F581" s="622" t="s">
        <v>189</v>
      </c>
      <c r="G581" s="98" t="s">
        <v>16</v>
      </c>
      <c r="H581" s="134"/>
      <c r="I581" s="318">
        <v>25</v>
      </c>
      <c r="J581" s="117">
        <v>25</v>
      </c>
      <c r="K581" s="121"/>
      <c r="L581" s="564">
        <v>0</v>
      </c>
      <c r="M581" s="503">
        <v>0</v>
      </c>
      <c r="N581" s="503">
        <v>0</v>
      </c>
      <c r="O581" s="503">
        <v>25</v>
      </c>
      <c r="P581" s="503">
        <v>0</v>
      </c>
      <c r="Q581" s="436">
        <v>25</v>
      </c>
      <c r="R581" s="297">
        <v>13</v>
      </c>
      <c r="S581" s="297">
        <v>0</v>
      </c>
      <c r="T581" s="298">
        <v>0</v>
      </c>
      <c r="U581" s="25">
        <v>21</v>
      </c>
      <c r="V581" s="242">
        <v>4</v>
      </c>
      <c r="W581" s="148">
        <v>0</v>
      </c>
      <c r="X581" s="13">
        <v>0</v>
      </c>
      <c r="Y581" s="156">
        <v>8</v>
      </c>
      <c r="Z581" s="13">
        <v>20</v>
      </c>
      <c r="AA581" s="148">
        <v>18</v>
      </c>
      <c r="AB581" s="13">
        <v>4</v>
      </c>
      <c r="AC581" s="148">
        <v>7</v>
      </c>
      <c r="AD581" s="13">
        <v>0</v>
      </c>
      <c r="AE581" s="404">
        <v>48.52</v>
      </c>
      <c r="AF581" s="405">
        <v>17.84</v>
      </c>
      <c r="AG581" s="155">
        <v>4</v>
      </c>
      <c r="AH581" s="176">
        <v>16</v>
      </c>
      <c r="AI581" s="427">
        <v>11.12</v>
      </c>
      <c r="AJ581" s="249">
        <v>0</v>
      </c>
      <c r="AK581" s="200">
        <v>0</v>
      </c>
      <c r="AL581" s="24">
        <v>0</v>
      </c>
      <c r="AM581" s="25">
        <v>0</v>
      </c>
      <c r="AN581" s="23">
        <v>0</v>
      </c>
      <c r="AO581" s="25">
        <v>0</v>
      </c>
      <c r="AP581" s="25">
        <v>0</v>
      </c>
    </row>
    <row r="582" spans="1:42" ht="15.95" hidden="1" customHeight="1" outlineLevel="1" thickBot="1" x14ac:dyDescent="0.3">
      <c r="A582" s="563"/>
      <c r="B582" s="698"/>
      <c r="C582" s="650"/>
      <c r="D582" s="665"/>
      <c r="E582" s="644"/>
      <c r="F582" s="623"/>
      <c r="G582" s="40" t="s">
        <v>17</v>
      </c>
      <c r="H582" s="90"/>
      <c r="I582" s="319">
        <v>69</v>
      </c>
      <c r="J582" s="42">
        <v>70</v>
      </c>
      <c r="K582" s="41"/>
      <c r="L582" s="564">
        <v>0</v>
      </c>
      <c r="M582" s="503">
        <v>0</v>
      </c>
      <c r="N582" s="503">
        <v>0</v>
      </c>
      <c r="O582" s="503">
        <v>78</v>
      </c>
      <c r="P582" s="503">
        <v>0</v>
      </c>
      <c r="Q582" s="436">
        <v>78</v>
      </c>
      <c r="R582" s="297">
        <v>15</v>
      </c>
      <c r="S582" s="297">
        <v>0</v>
      </c>
      <c r="T582" s="303">
        <v>0</v>
      </c>
      <c r="U582" s="203">
        <v>65</v>
      </c>
      <c r="V582" s="243">
        <v>13</v>
      </c>
      <c r="W582" s="73">
        <v>0</v>
      </c>
      <c r="X582" s="72">
        <v>0</v>
      </c>
      <c r="Y582" s="74">
        <v>30</v>
      </c>
      <c r="Z582" s="72">
        <v>54</v>
      </c>
      <c r="AA582" s="73">
        <v>23</v>
      </c>
      <c r="AB582" s="72">
        <v>13</v>
      </c>
      <c r="AC582" s="73">
        <v>29</v>
      </c>
      <c r="AD582" s="72">
        <v>0</v>
      </c>
      <c r="AE582" s="406">
        <v>41.96</v>
      </c>
      <c r="AF582" s="407">
        <v>15.46</v>
      </c>
      <c r="AG582" s="76">
        <v>5</v>
      </c>
      <c r="AH582" s="177">
        <v>200</v>
      </c>
      <c r="AI582" s="424">
        <v>95.76</v>
      </c>
      <c r="AJ582" s="249">
        <v>1</v>
      </c>
      <c r="AK582" s="367">
        <v>0</v>
      </c>
      <c r="AL582" s="257">
        <v>0</v>
      </c>
      <c r="AM582" s="62">
        <v>0</v>
      </c>
      <c r="AN582" s="202">
        <v>0</v>
      </c>
      <c r="AO582" s="62">
        <v>1</v>
      </c>
      <c r="AP582" s="62">
        <v>1</v>
      </c>
    </row>
    <row r="583" spans="1:42" ht="15.95" hidden="1" customHeight="1" outlineLevel="1" thickBot="1" x14ac:dyDescent="0.3">
      <c r="A583" s="563"/>
      <c r="B583" s="698"/>
      <c r="C583" s="651"/>
      <c r="D583" s="666"/>
      <c r="E583" s="645"/>
      <c r="F583" s="624"/>
      <c r="G583" s="18" t="s">
        <v>18</v>
      </c>
      <c r="H583" s="21"/>
      <c r="I583" s="43">
        <v>94</v>
      </c>
      <c r="J583" s="18"/>
      <c r="K583" s="21"/>
      <c r="L583" s="497">
        <v>0</v>
      </c>
      <c r="M583" s="497">
        <v>0</v>
      </c>
      <c r="N583" s="497">
        <v>0</v>
      </c>
      <c r="O583" s="497">
        <v>103</v>
      </c>
      <c r="P583" s="497">
        <v>0</v>
      </c>
      <c r="Q583" s="18">
        <v>103</v>
      </c>
      <c r="R583" s="18">
        <v>28</v>
      </c>
      <c r="S583" s="18">
        <v>0</v>
      </c>
      <c r="T583" s="18">
        <v>0</v>
      </c>
      <c r="U583" s="18">
        <v>86</v>
      </c>
      <c r="V583" s="18">
        <v>17</v>
      </c>
      <c r="W583" s="18">
        <v>0</v>
      </c>
      <c r="X583" s="18">
        <v>0</v>
      </c>
      <c r="Y583" s="18">
        <v>38</v>
      </c>
      <c r="Z583" s="18">
        <v>74</v>
      </c>
      <c r="AA583" s="18">
        <v>41</v>
      </c>
      <c r="AB583" s="18">
        <v>17</v>
      </c>
      <c r="AC583" s="18">
        <v>36</v>
      </c>
      <c r="AD583" s="18">
        <v>0</v>
      </c>
      <c r="AE583" s="394"/>
      <c r="AF583" s="389"/>
      <c r="AG583" s="18"/>
      <c r="AH583" s="21"/>
      <c r="AI583" s="413"/>
      <c r="AJ583" s="18">
        <v>1</v>
      </c>
      <c r="AK583" s="18">
        <v>0</v>
      </c>
      <c r="AL583" s="18">
        <v>0</v>
      </c>
      <c r="AM583" s="18">
        <v>0</v>
      </c>
      <c r="AN583" s="18">
        <v>0</v>
      </c>
      <c r="AO583" s="18">
        <v>1</v>
      </c>
      <c r="AP583" s="18">
        <v>1</v>
      </c>
    </row>
    <row r="584" spans="1:42" ht="15.95" hidden="1" customHeight="1" outlineLevel="1" thickBot="1" x14ac:dyDescent="0.3">
      <c r="A584" s="563"/>
      <c r="B584" s="698"/>
      <c r="C584" s="649">
        <v>170</v>
      </c>
      <c r="D584" s="610" t="s">
        <v>432</v>
      </c>
      <c r="E584" s="613"/>
      <c r="F584" s="622" t="s">
        <v>192</v>
      </c>
      <c r="G584" s="83" t="s">
        <v>16</v>
      </c>
      <c r="H584" s="87"/>
      <c r="I584" s="329"/>
      <c r="J584" s="89"/>
      <c r="K584" s="88"/>
      <c r="L584" s="503">
        <v>0</v>
      </c>
      <c r="M584" s="503">
        <v>0</v>
      </c>
      <c r="N584" s="503">
        <v>0</v>
      </c>
      <c r="O584" s="503">
        <v>0</v>
      </c>
      <c r="P584" s="503">
        <v>0</v>
      </c>
      <c r="Q584" s="436">
        <v>0</v>
      </c>
      <c r="R584" s="297">
        <v>0</v>
      </c>
      <c r="S584" s="297">
        <v>0</v>
      </c>
      <c r="T584" s="298">
        <v>0</v>
      </c>
      <c r="U584" s="25">
        <v>0</v>
      </c>
      <c r="V584" s="242">
        <v>0</v>
      </c>
      <c r="W584" s="148">
        <v>0</v>
      </c>
      <c r="X584" s="13">
        <v>0</v>
      </c>
      <c r="Y584" s="156">
        <v>0</v>
      </c>
      <c r="Z584" s="13">
        <v>0</v>
      </c>
      <c r="AA584" s="148">
        <v>0</v>
      </c>
      <c r="AB584" s="13">
        <v>0</v>
      </c>
      <c r="AC584" s="148">
        <v>0</v>
      </c>
      <c r="AD584" s="13">
        <v>0</v>
      </c>
      <c r="AE584" s="404">
        <v>0</v>
      </c>
      <c r="AF584" s="405">
        <v>0</v>
      </c>
      <c r="AG584" s="155">
        <v>0</v>
      </c>
      <c r="AH584" s="176">
        <v>0</v>
      </c>
      <c r="AI584" s="427">
        <v>0</v>
      </c>
      <c r="AJ584" s="249">
        <v>0</v>
      </c>
      <c r="AK584" s="200">
        <v>0</v>
      </c>
      <c r="AL584" s="24">
        <v>0</v>
      </c>
      <c r="AM584" s="25">
        <v>0</v>
      </c>
      <c r="AN584" s="23">
        <v>0</v>
      </c>
      <c r="AO584" s="25">
        <v>0</v>
      </c>
      <c r="AP584" s="25">
        <v>0</v>
      </c>
    </row>
    <row r="585" spans="1:42" ht="15.95" hidden="1" customHeight="1" outlineLevel="1" thickBot="1" x14ac:dyDescent="0.3">
      <c r="A585" s="563"/>
      <c r="B585" s="698"/>
      <c r="C585" s="650"/>
      <c r="D585" s="611"/>
      <c r="E585" s="614"/>
      <c r="F585" s="623"/>
      <c r="G585" s="40" t="s">
        <v>17</v>
      </c>
      <c r="H585" s="90"/>
      <c r="I585" s="319">
        <v>23</v>
      </c>
      <c r="J585" s="42">
        <v>15</v>
      </c>
      <c r="K585" s="41"/>
      <c r="L585" s="503">
        <v>15</v>
      </c>
      <c r="M585" s="503">
        <v>0</v>
      </c>
      <c r="N585" s="503">
        <v>0</v>
      </c>
      <c r="O585" s="503">
        <v>0</v>
      </c>
      <c r="P585" s="503">
        <v>0</v>
      </c>
      <c r="Q585" s="436">
        <v>15</v>
      </c>
      <c r="R585" s="297">
        <v>0</v>
      </c>
      <c r="S585" s="297">
        <v>0</v>
      </c>
      <c r="T585" s="291">
        <v>0</v>
      </c>
      <c r="U585" s="62">
        <v>13</v>
      </c>
      <c r="V585" s="243">
        <v>2</v>
      </c>
      <c r="W585" s="73">
        <v>0</v>
      </c>
      <c r="X585" s="72">
        <v>0</v>
      </c>
      <c r="Y585" s="74">
        <v>4</v>
      </c>
      <c r="Z585" s="72">
        <v>1</v>
      </c>
      <c r="AA585" s="73">
        <v>2</v>
      </c>
      <c r="AB585" s="72">
        <v>15</v>
      </c>
      <c r="AC585" s="73">
        <v>2</v>
      </c>
      <c r="AD585" s="72">
        <v>0</v>
      </c>
      <c r="AE585" s="406">
        <v>40</v>
      </c>
      <c r="AF585" s="407">
        <v>10</v>
      </c>
      <c r="AG585" s="76">
        <v>30</v>
      </c>
      <c r="AH585" s="179">
        <v>135</v>
      </c>
      <c r="AI585" s="424">
        <v>75</v>
      </c>
      <c r="AJ585" s="249">
        <v>1</v>
      </c>
      <c r="AK585" s="367">
        <v>0</v>
      </c>
      <c r="AL585" s="257">
        <v>0</v>
      </c>
      <c r="AM585" s="62">
        <v>0</v>
      </c>
      <c r="AN585" s="202">
        <v>0</v>
      </c>
      <c r="AO585" s="62">
        <v>0</v>
      </c>
      <c r="AP585" s="62">
        <v>1</v>
      </c>
    </row>
    <row r="586" spans="1:42" ht="15.75" hidden="1" customHeight="1" outlineLevel="1" thickBot="1" x14ac:dyDescent="0.3">
      <c r="A586" s="563"/>
      <c r="B586" s="698"/>
      <c r="C586" s="651"/>
      <c r="D586" s="612"/>
      <c r="E586" s="615"/>
      <c r="F586" s="624"/>
      <c r="G586" s="18" t="s">
        <v>18</v>
      </c>
      <c r="H586" s="21"/>
      <c r="I586" s="43">
        <v>23</v>
      </c>
      <c r="J586" s="18"/>
      <c r="K586" s="21"/>
      <c r="L586" s="497">
        <v>15</v>
      </c>
      <c r="M586" s="497">
        <v>0</v>
      </c>
      <c r="N586" s="497">
        <v>0</v>
      </c>
      <c r="O586" s="497">
        <v>0</v>
      </c>
      <c r="P586" s="497">
        <v>0</v>
      </c>
      <c r="Q586" s="18">
        <v>15</v>
      </c>
      <c r="R586" s="18">
        <v>0</v>
      </c>
      <c r="S586" s="18">
        <v>0</v>
      </c>
      <c r="T586" s="18">
        <v>0</v>
      </c>
      <c r="U586" s="18">
        <v>13</v>
      </c>
      <c r="V586" s="18">
        <v>2</v>
      </c>
      <c r="W586" s="18">
        <v>0</v>
      </c>
      <c r="X586" s="18">
        <v>0</v>
      </c>
      <c r="Y586" s="18">
        <v>4</v>
      </c>
      <c r="Z586" s="18">
        <v>1</v>
      </c>
      <c r="AA586" s="18">
        <v>2</v>
      </c>
      <c r="AB586" s="18">
        <v>15</v>
      </c>
      <c r="AC586" s="18">
        <v>2</v>
      </c>
      <c r="AD586" s="18">
        <v>0</v>
      </c>
      <c r="AE586" s="394"/>
      <c r="AF586" s="389"/>
      <c r="AG586" s="18"/>
      <c r="AH586" s="21"/>
      <c r="AI586" s="413"/>
      <c r="AJ586" s="18">
        <v>1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1</v>
      </c>
    </row>
    <row r="587" spans="1:42" ht="15.95" hidden="1" customHeight="1" outlineLevel="1" thickBot="1" x14ac:dyDescent="0.3">
      <c r="A587" s="563"/>
      <c r="B587" s="698"/>
      <c r="C587" s="649">
        <v>171</v>
      </c>
      <c r="D587" s="610" t="s">
        <v>433</v>
      </c>
      <c r="E587" s="643"/>
      <c r="F587" s="616" t="s">
        <v>234</v>
      </c>
      <c r="G587" s="83" t="s">
        <v>16</v>
      </c>
      <c r="H587" s="87"/>
      <c r="I587" s="328"/>
      <c r="J587" s="51"/>
      <c r="K587" s="140"/>
      <c r="L587" s="503">
        <v>0</v>
      </c>
      <c r="M587" s="503">
        <v>0</v>
      </c>
      <c r="N587" s="503">
        <v>0</v>
      </c>
      <c r="O587" s="503">
        <v>0</v>
      </c>
      <c r="P587" s="503">
        <v>0</v>
      </c>
      <c r="Q587" s="436">
        <v>0</v>
      </c>
      <c r="R587" s="297">
        <v>0</v>
      </c>
      <c r="S587" s="297">
        <v>0</v>
      </c>
      <c r="T587" s="298">
        <v>0</v>
      </c>
      <c r="U587" s="25">
        <v>0</v>
      </c>
      <c r="V587" s="242">
        <v>0</v>
      </c>
      <c r="W587" s="148">
        <v>0</v>
      </c>
      <c r="X587" s="13">
        <v>0</v>
      </c>
      <c r="Y587" s="156">
        <v>0</v>
      </c>
      <c r="Z587" s="13">
        <v>0</v>
      </c>
      <c r="AA587" s="148">
        <v>0</v>
      </c>
      <c r="AB587" s="13">
        <v>0</v>
      </c>
      <c r="AC587" s="148">
        <v>0</v>
      </c>
      <c r="AD587" s="13">
        <v>0</v>
      </c>
      <c r="AE587" s="404">
        <v>0</v>
      </c>
      <c r="AF587" s="405">
        <v>0</v>
      </c>
      <c r="AG587" s="155">
        <v>0</v>
      </c>
      <c r="AH587" s="176">
        <v>0</v>
      </c>
      <c r="AI587" s="427">
        <v>0</v>
      </c>
      <c r="AJ587" s="249">
        <v>0</v>
      </c>
      <c r="AK587" s="200">
        <v>0</v>
      </c>
      <c r="AL587" s="24">
        <v>0</v>
      </c>
      <c r="AM587" s="25">
        <v>0</v>
      </c>
      <c r="AN587" s="23">
        <v>0</v>
      </c>
      <c r="AO587" s="25">
        <v>0</v>
      </c>
      <c r="AP587" s="25">
        <v>0</v>
      </c>
    </row>
    <row r="588" spans="1:42" ht="15.95" hidden="1" customHeight="1" outlineLevel="1" thickBot="1" x14ac:dyDescent="0.3">
      <c r="A588" s="563"/>
      <c r="B588" s="698"/>
      <c r="C588" s="650"/>
      <c r="D588" s="611"/>
      <c r="E588" s="644"/>
      <c r="F588" s="617"/>
      <c r="G588" s="40" t="s">
        <v>17</v>
      </c>
      <c r="H588" s="90"/>
      <c r="I588" s="323">
        <v>31</v>
      </c>
      <c r="J588" s="50">
        <v>40</v>
      </c>
      <c r="K588" s="138"/>
      <c r="L588" s="496">
        <v>0</v>
      </c>
      <c r="M588" s="503">
        <v>0</v>
      </c>
      <c r="N588" s="503">
        <v>0</v>
      </c>
      <c r="O588" s="503">
        <v>50</v>
      </c>
      <c r="P588" s="503">
        <v>0</v>
      </c>
      <c r="Q588" s="436">
        <v>50</v>
      </c>
      <c r="R588" s="297">
        <v>0</v>
      </c>
      <c r="S588" s="297">
        <v>0</v>
      </c>
      <c r="T588" s="291">
        <v>0</v>
      </c>
      <c r="U588" s="62">
        <v>44</v>
      </c>
      <c r="V588" s="243">
        <v>6</v>
      </c>
      <c r="W588" s="73">
        <v>0</v>
      </c>
      <c r="X588" s="72">
        <v>0</v>
      </c>
      <c r="Y588" s="74">
        <v>17</v>
      </c>
      <c r="Z588" s="72">
        <v>6</v>
      </c>
      <c r="AA588" s="73">
        <v>6</v>
      </c>
      <c r="AB588" s="72">
        <v>8</v>
      </c>
      <c r="AC588" s="73">
        <v>13</v>
      </c>
      <c r="AD588" s="72">
        <v>0</v>
      </c>
      <c r="AE588" s="406">
        <v>44</v>
      </c>
      <c r="AF588" s="407">
        <v>16</v>
      </c>
      <c r="AG588" s="76">
        <v>25</v>
      </c>
      <c r="AH588" s="177">
        <v>190</v>
      </c>
      <c r="AI588" s="424">
        <v>72</v>
      </c>
      <c r="AJ588" s="249">
        <v>1</v>
      </c>
      <c r="AK588" s="367">
        <v>0</v>
      </c>
      <c r="AL588" s="257">
        <v>1</v>
      </c>
      <c r="AM588" s="62">
        <v>0</v>
      </c>
      <c r="AN588" s="202">
        <v>0</v>
      </c>
      <c r="AO588" s="62">
        <v>0</v>
      </c>
      <c r="AP588" s="62">
        <v>0</v>
      </c>
    </row>
    <row r="589" spans="1:42" ht="18.75" hidden="1" customHeight="1" outlineLevel="1" thickBot="1" x14ac:dyDescent="0.3">
      <c r="A589" s="563"/>
      <c r="B589" s="698"/>
      <c r="C589" s="651"/>
      <c r="D589" s="612"/>
      <c r="E589" s="645"/>
      <c r="F589" s="618"/>
      <c r="G589" s="18" t="s">
        <v>18</v>
      </c>
      <c r="H589" s="21"/>
      <c r="I589" s="43">
        <v>31</v>
      </c>
      <c r="J589" s="18"/>
      <c r="K589" s="21"/>
      <c r="L589" s="497">
        <v>0</v>
      </c>
      <c r="M589" s="497">
        <v>0</v>
      </c>
      <c r="N589" s="497">
        <v>0</v>
      </c>
      <c r="O589" s="497">
        <v>50</v>
      </c>
      <c r="P589" s="497">
        <v>0</v>
      </c>
      <c r="Q589" s="18">
        <v>50</v>
      </c>
      <c r="R589" s="18">
        <v>0</v>
      </c>
      <c r="S589" s="18">
        <v>0</v>
      </c>
      <c r="T589" s="18">
        <v>0</v>
      </c>
      <c r="U589" s="18">
        <v>44</v>
      </c>
      <c r="V589" s="18">
        <v>6</v>
      </c>
      <c r="W589" s="18">
        <v>0</v>
      </c>
      <c r="X589" s="18">
        <v>0</v>
      </c>
      <c r="Y589" s="18">
        <v>17</v>
      </c>
      <c r="Z589" s="18">
        <v>6</v>
      </c>
      <c r="AA589" s="18">
        <v>6</v>
      </c>
      <c r="AB589" s="18">
        <v>8</v>
      </c>
      <c r="AC589" s="18">
        <v>13</v>
      </c>
      <c r="AD589" s="18">
        <v>0</v>
      </c>
      <c r="AE589" s="394"/>
      <c r="AF589" s="389"/>
      <c r="AG589" s="18"/>
      <c r="AH589" s="21"/>
      <c r="AI589" s="413"/>
      <c r="AJ589" s="18">
        <v>1</v>
      </c>
      <c r="AK589" s="18">
        <v>0</v>
      </c>
      <c r="AL589" s="18">
        <v>1</v>
      </c>
      <c r="AM589" s="18">
        <v>0</v>
      </c>
      <c r="AN589" s="18">
        <v>0</v>
      </c>
      <c r="AO589" s="18">
        <v>0</v>
      </c>
      <c r="AP589" s="18">
        <v>0</v>
      </c>
    </row>
    <row r="590" spans="1:42" ht="15.95" hidden="1" customHeight="1" outlineLevel="1" thickBot="1" x14ac:dyDescent="0.3">
      <c r="A590" s="563"/>
      <c r="B590" s="698"/>
      <c r="C590" s="649">
        <v>172</v>
      </c>
      <c r="D590" s="619" t="s">
        <v>434</v>
      </c>
      <c r="E590" s="643"/>
      <c r="F590" s="616" t="s">
        <v>235</v>
      </c>
      <c r="G590" s="98" t="s">
        <v>16</v>
      </c>
      <c r="H590" s="133"/>
      <c r="I590" s="338">
        <v>5</v>
      </c>
      <c r="J590" s="136">
        <v>5</v>
      </c>
      <c r="K590" s="146"/>
      <c r="L590" s="496">
        <v>0</v>
      </c>
      <c r="M590" s="496">
        <v>0</v>
      </c>
      <c r="N590" s="496">
        <v>0</v>
      </c>
      <c r="O590" s="496">
        <v>6</v>
      </c>
      <c r="P590" s="496">
        <v>0</v>
      </c>
      <c r="Q590" s="436">
        <v>6</v>
      </c>
      <c r="R590" s="288">
        <v>0</v>
      </c>
      <c r="S590" s="288">
        <v>0</v>
      </c>
      <c r="T590" s="291">
        <v>0</v>
      </c>
      <c r="U590" s="62">
        <v>5</v>
      </c>
      <c r="V590" s="243">
        <v>1</v>
      </c>
      <c r="W590" s="73">
        <v>0</v>
      </c>
      <c r="X590" s="72">
        <v>0</v>
      </c>
      <c r="Y590" s="74">
        <v>2</v>
      </c>
      <c r="Z590" s="72">
        <v>2</v>
      </c>
      <c r="AA590" s="73">
        <v>6</v>
      </c>
      <c r="AB590" s="72">
        <v>0</v>
      </c>
      <c r="AC590" s="73">
        <v>2</v>
      </c>
      <c r="AD590" s="72">
        <v>0</v>
      </c>
      <c r="AE590" s="404">
        <v>36.200000000000003</v>
      </c>
      <c r="AF590" s="405">
        <v>12.6</v>
      </c>
      <c r="AG590" s="155">
        <v>6</v>
      </c>
      <c r="AH590" s="176">
        <v>10</v>
      </c>
      <c r="AI590" s="427">
        <v>7.3</v>
      </c>
      <c r="AJ590" s="249">
        <v>0</v>
      </c>
      <c r="AK590" s="200">
        <v>0</v>
      </c>
      <c r="AL590" s="24">
        <v>0</v>
      </c>
      <c r="AM590" s="25">
        <v>0</v>
      </c>
      <c r="AN590" s="23">
        <v>0</v>
      </c>
      <c r="AO590" s="25">
        <v>0</v>
      </c>
      <c r="AP590" s="25">
        <v>0</v>
      </c>
    </row>
    <row r="591" spans="1:42" ht="15.95" hidden="1" customHeight="1" outlineLevel="1" thickBot="1" x14ac:dyDescent="0.3">
      <c r="A591" s="563"/>
      <c r="B591" s="698"/>
      <c r="C591" s="650"/>
      <c r="D591" s="620"/>
      <c r="E591" s="644"/>
      <c r="F591" s="617"/>
      <c r="G591" s="38" t="s">
        <v>17</v>
      </c>
      <c r="H591" s="134"/>
      <c r="I591" s="318">
        <v>40</v>
      </c>
      <c r="J591" s="117">
        <v>35</v>
      </c>
      <c r="K591" s="121"/>
      <c r="L591" s="496">
        <v>0</v>
      </c>
      <c r="M591" s="496">
        <v>0</v>
      </c>
      <c r="N591" s="496">
        <v>0</v>
      </c>
      <c r="O591" s="496">
        <v>51</v>
      </c>
      <c r="P591" s="496">
        <v>0</v>
      </c>
      <c r="Q591" s="436">
        <v>51</v>
      </c>
      <c r="R591" s="288">
        <v>4</v>
      </c>
      <c r="S591" s="288">
        <v>0</v>
      </c>
      <c r="T591" s="291">
        <v>0</v>
      </c>
      <c r="U591" s="62">
        <v>37</v>
      </c>
      <c r="V591" s="243">
        <v>14</v>
      </c>
      <c r="W591" s="73">
        <v>0</v>
      </c>
      <c r="X591" s="72">
        <v>0</v>
      </c>
      <c r="Y591" s="74">
        <v>24</v>
      </c>
      <c r="Z591" s="72">
        <v>23</v>
      </c>
      <c r="AA591" s="73">
        <v>46</v>
      </c>
      <c r="AB591" s="72">
        <v>3</v>
      </c>
      <c r="AC591" s="73">
        <v>20</v>
      </c>
      <c r="AD591" s="72">
        <v>0</v>
      </c>
      <c r="AE591" s="406">
        <v>39.799999999999997</v>
      </c>
      <c r="AF591" s="407">
        <v>15.2</v>
      </c>
      <c r="AG591" s="76">
        <v>5</v>
      </c>
      <c r="AH591" s="177">
        <v>180</v>
      </c>
      <c r="AI591" s="424">
        <v>82.7</v>
      </c>
      <c r="AJ591" s="249">
        <v>2</v>
      </c>
      <c r="AK591" s="367">
        <v>0</v>
      </c>
      <c r="AL591" s="257">
        <v>1</v>
      </c>
      <c r="AM591" s="62">
        <v>0</v>
      </c>
      <c r="AN591" s="202">
        <v>0</v>
      </c>
      <c r="AO591" s="62">
        <v>0</v>
      </c>
      <c r="AP591" s="62">
        <v>1</v>
      </c>
    </row>
    <row r="592" spans="1:42" ht="15.75" hidden="1" customHeight="1" outlineLevel="1" thickBot="1" x14ac:dyDescent="0.3">
      <c r="A592" s="563"/>
      <c r="B592" s="698"/>
      <c r="C592" s="651"/>
      <c r="D592" s="621"/>
      <c r="E592" s="645"/>
      <c r="F592" s="618"/>
      <c r="G592" s="47" t="s">
        <v>18</v>
      </c>
      <c r="H592" s="43"/>
      <c r="I592" s="43">
        <v>45</v>
      </c>
      <c r="J592" s="18"/>
      <c r="K592" s="21"/>
      <c r="L592" s="497">
        <v>0</v>
      </c>
      <c r="M592" s="497">
        <v>0</v>
      </c>
      <c r="N592" s="497">
        <v>0</v>
      </c>
      <c r="O592" s="497">
        <v>57</v>
      </c>
      <c r="P592" s="497">
        <v>0</v>
      </c>
      <c r="Q592" s="18">
        <v>57</v>
      </c>
      <c r="R592" s="18">
        <v>4</v>
      </c>
      <c r="S592" s="18">
        <v>0</v>
      </c>
      <c r="T592" s="18">
        <v>0</v>
      </c>
      <c r="U592" s="18">
        <v>42</v>
      </c>
      <c r="V592" s="18">
        <v>15</v>
      </c>
      <c r="W592" s="18">
        <v>0</v>
      </c>
      <c r="X592" s="18">
        <v>0</v>
      </c>
      <c r="Y592" s="18">
        <v>26</v>
      </c>
      <c r="Z592" s="18">
        <v>25</v>
      </c>
      <c r="AA592" s="18">
        <v>52</v>
      </c>
      <c r="AB592" s="18">
        <v>3</v>
      </c>
      <c r="AC592" s="18">
        <v>22</v>
      </c>
      <c r="AD592" s="18">
        <v>0</v>
      </c>
      <c r="AE592" s="394"/>
      <c r="AF592" s="389"/>
      <c r="AG592" s="18"/>
      <c r="AH592" s="21"/>
      <c r="AI592" s="413"/>
      <c r="AJ592" s="18">
        <v>2</v>
      </c>
      <c r="AK592" s="18">
        <v>0</v>
      </c>
      <c r="AL592" s="18">
        <v>1</v>
      </c>
      <c r="AM592" s="18">
        <v>0</v>
      </c>
      <c r="AN592" s="18">
        <v>0</v>
      </c>
      <c r="AO592" s="18">
        <v>0</v>
      </c>
      <c r="AP592" s="18">
        <v>1</v>
      </c>
    </row>
    <row r="593" spans="1:42" ht="15.95" hidden="1" customHeight="1" outlineLevel="1" thickBot="1" x14ac:dyDescent="0.3">
      <c r="A593" s="563"/>
      <c r="B593" s="698"/>
      <c r="C593" s="649">
        <v>173</v>
      </c>
      <c r="D593" s="619" t="s">
        <v>462</v>
      </c>
      <c r="E593" s="643"/>
      <c r="F593" s="616" t="s">
        <v>234</v>
      </c>
      <c r="G593" s="83" t="s">
        <v>16</v>
      </c>
      <c r="H593" s="87"/>
      <c r="I593" s="329"/>
      <c r="J593" s="89"/>
      <c r="K593" s="88"/>
      <c r="L593" s="503">
        <v>0</v>
      </c>
      <c r="M593" s="503">
        <v>0</v>
      </c>
      <c r="N593" s="503">
        <v>0</v>
      </c>
      <c r="O593" s="503">
        <v>0</v>
      </c>
      <c r="P593" s="503">
        <v>0</v>
      </c>
      <c r="Q593" s="436">
        <v>0</v>
      </c>
      <c r="R593" s="298">
        <v>0</v>
      </c>
      <c r="S593" s="298">
        <v>0</v>
      </c>
      <c r="T593" s="358">
        <v>0</v>
      </c>
      <c r="U593" s="24">
        <v>0</v>
      </c>
      <c r="V593" s="251">
        <v>0</v>
      </c>
      <c r="W593" s="148">
        <v>0</v>
      </c>
      <c r="X593" s="251">
        <v>0</v>
      </c>
      <c r="Y593" s="156">
        <v>0</v>
      </c>
      <c r="Z593" s="251">
        <v>0</v>
      </c>
      <c r="AA593" s="148">
        <v>0</v>
      </c>
      <c r="AB593" s="251">
        <v>0</v>
      </c>
      <c r="AC593" s="148">
        <v>0</v>
      </c>
      <c r="AD593" s="251">
        <v>0</v>
      </c>
      <c r="AE593" s="404">
        <v>0</v>
      </c>
      <c r="AF593" s="416">
        <v>0</v>
      </c>
      <c r="AG593" s="155">
        <v>0</v>
      </c>
      <c r="AH593" s="359">
        <v>0</v>
      </c>
      <c r="AI593" s="432">
        <v>0</v>
      </c>
      <c r="AJ593" s="249">
        <v>0</v>
      </c>
      <c r="AK593" s="200">
        <v>0</v>
      </c>
      <c r="AL593" s="24">
        <v>0</v>
      </c>
      <c r="AM593" s="25">
        <v>0</v>
      </c>
      <c r="AN593" s="23">
        <v>0</v>
      </c>
      <c r="AO593" s="25">
        <v>0</v>
      </c>
      <c r="AP593" s="25">
        <v>0</v>
      </c>
    </row>
    <row r="594" spans="1:42" ht="15.95" hidden="1" customHeight="1" outlineLevel="1" thickBot="1" x14ac:dyDescent="0.3">
      <c r="A594" s="563"/>
      <c r="B594" s="698"/>
      <c r="C594" s="650"/>
      <c r="D594" s="620"/>
      <c r="E594" s="644"/>
      <c r="F594" s="617"/>
      <c r="G594" s="40" t="s">
        <v>17</v>
      </c>
      <c r="H594" s="90"/>
      <c r="I594" s="319">
        <v>12</v>
      </c>
      <c r="J594" s="42">
        <v>20</v>
      </c>
      <c r="K594" s="41"/>
      <c r="L594" s="496">
        <v>0</v>
      </c>
      <c r="M594" s="503">
        <v>0</v>
      </c>
      <c r="N594" s="503">
        <v>0</v>
      </c>
      <c r="O594" s="503">
        <v>34</v>
      </c>
      <c r="P594" s="503">
        <v>0</v>
      </c>
      <c r="Q594" s="436">
        <v>34</v>
      </c>
      <c r="R594" s="291">
        <v>0</v>
      </c>
      <c r="S594" s="298">
        <v>0</v>
      </c>
      <c r="T594" s="288">
        <v>0</v>
      </c>
      <c r="U594" s="71">
        <v>31</v>
      </c>
      <c r="V594" s="72">
        <v>3</v>
      </c>
      <c r="W594" s="73">
        <v>0</v>
      </c>
      <c r="X594" s="72">
        <v>0</v>
      </c>
      <c r="Y594" s="74">
        <v>9</v>
      </c>
      <c r="Z594" s="72">
        <v>0</v>
      </c>
      <c r="AA594" s="73">
        <v>26</v>
      </c>
      <c r="AB594" s="72">
        <v>1</v>
      </c>
      <c r="AC594" s="73">
        <v>5</v>
      </c>
      <c r="AD594" s="72">
        <v>0</v>
      </c>
      <c r="AE594" s="406">
        <v>40</v>
      </c>
      <c r="AF594" s="407">
        <v>12</v>
      </c>
      <c r="AG594" s="76">
        <v>20</v>
      </c>
      <c r="AH594" s="75">
        <v>150</v>
      </c>
      <c r="AI594" s="433">
        <v>92</v>
      </c>
      <c r="AJ594" s="249">
        <v>4</v>
      </c>
      <c r="AK594" s="257">
        <v>0</v>
      </c>
      <c r="AL594" s="257">
        <v>1</v>
      </c>
      <c r="AM594" s="266">
        <v>0</v>
      </c>
      <c r="AN594" s="202">
        <v>1</v>
      </c>
      <c r="AO594" s="266">
        <v>1</v>
      </c>
      <c r="AP594" s="266">
        <v>1</v>
      </c>
    </row>
    <row r="595" spans="1:42" ht="15.95" hidden="1" customHeight="1" outlineLevel="1" thickBot="1" x14ac:dyDescent="0.3">
      <c r="A595" s="563"/>
      <c r="B595" s="698"/>
      <c r="C595" s="651"/>
      <c r="D595" s="621"/>
      <c r="E595" s="645"/>
      <c r="F595" s="618"/>
      <c r="G595" s="18" t="s">
        <v>18</v>
      </c>
      <c r="H595" s="21"/>
      <c r="I595" s="43">
        <v>12</v>
      </c>
      <c r="J595" s="18"/>
      <c r="K595" s="21"/>
      <c r="L595" s="497">
        <v>0</v>
      </c>
      <c r="M595" s="497">
        <v>0</v>
      </c>
      <c r="N595" s="497">
        <v>0</v>
      </c>
      <c r="O595" s="497">
        <v>34</v>
      </c>
      <c r="P595" s="497">
        <v>0</v>
      </c>
      <c r="Q595" s="18">
        <v>34</v>
      </c>
      <c r="R595" s="18">
        <v>0</v>
      </c>
      <c r="S595" s="18">
        <v>0</v>
      </c>
      <c r="T595" s="18">
        <v>0</v>
      </c>
      <c r="U595" s="18">
        <v>31</v>
      </c>
      <c r="V595" s="18">
        <v>3</v>
      </c>
      <c r="W595" s="18">
        <v>0</v>
      </c>
      <c r="X595" s="18">
        <v>0</v>
      </c>
      <c r="Y595" s="18">
        <v>9</v>
      </c>
      <c r="Z595" s="18">
        <v>0</v>
      </c>
      <c r="AA595" s="18">
        <v>26</v>
      </c>
      <c r="AB595" s="18">
        <v>1</v>
      </c>
      <c r="AC595" s="18">
        <v>5</v>
      </c>
      <c r="AD595" s="18">
        <v>0</v>
      </c>
      <c r="AE595" s="394"/>
      <c r="AF595" s="389"/>
      <c r="AG595" s="18"/>
      <c r="AH595" s="21"/>
      <c r="AI595" s="413"/>
      <c r="AJ595" s="18">
        <v>4</v>
      </c>
      <c r="AK595" s="18">
        <v>0</v>
      </c>
      <c r="AL595" s="18">
        <v>1</v>
      </c>
      <c r="AM595" s="18">
        <v>0</v>
      </c>
      <c r="AN595" s="18">
        <v>1</v>
      </c>
      <c r="AO595" s="18">
        <v>1</v>
      </c>
      <c r="AP595" s="18">
        <v>1</v>
      </c>
    </row>
    <row r="596" spans="1:42" ht="15.95" hidden="1" customHeight="1" outlineLevel="1" thickBot="1" x14ac:dyDescent="0.3">
      <c r="A596" s="563"/>
      <c r="B596" s="698"/>
      <c r="C596" s="649">
        <v>174</v>
      </c>
      <c r="D596" s="619" t="s">
        <v>463</v>
      </c>
      <c r="E596" s="643"/>
      <c r="F596" s="616" t="s">
        <v>234</v>
      </c>
      <c r="G596" s="83" t="s">
        <v>16</v>
      </c>
      <c r="H596" s="87"/>
      <c r="I596" s="329"/>
      <c r="J596" s="89"/>
      <c r="K596" s="88"/>
      <c r="L596" s="503">
        <v>0</v>
      </c>
      <c r="M596" s="503">
        <v>0</v>
      </c>
      <c r="N596" s="503">
        <v>0</v>
      </c>
      <c r="O596" s="503">
        <v>0</v>
      </c>
      <c r="P596" s="503">
        <v>0</v>
      </c>
      <c r="Q596" s="436">
        <v>0</v>
      </c>
      <c r="R596" s="298">
        <v>0</v>
      </c>
      <c r="S596" s="298">
        <v>0</v>
      </c>
      <c r="T596" s="358">
        <v>0</v>
      </c>
      <c r="U596" s="24">
        <v>0</v>
      </c>
      <c r="V596" s="251">
        <v>0</v>
      </c>
      <c r="W596" s="148">
        <v>0</v>
      </c>
      <c r="X596" s="251">
        <v>0</v>
      </c>
      <c r="Y596" s="156">
        <v>0</v>
      </c>
      <c r="Z596" s="251">
        <v>0</v>
      </c>
      <c r="AA596" s="148">
        <v>0</v>
      </c>
      <c r="AB596" s="251">
        <v>0</v>
      </c>
      <c r="AC596" s="148">
        <v>0</v>
      </c>
      <c r="AD596" s="251">
        <v>0</v>
      </c>
      <c r="AE596" s="404">
        <v>0</v>
      </c>
      <c r="AF596" s="416">
        <v>0</v>
      </c>
      <c r="AG596" s="155">
        <v>0</v>
      </c>
      <c r="AH596" s="359">
        <v>0</v>
      </c>
      <c r="AI596" s="432">
        <v>0</v>
      </c>
      <c r="AJ596" s="249">
        <v>0</v>
      </c>
      <c r="AK596" s="200">
        <v>0</v>
      </c>
      <c r="AL596" s="24">
        <v>0</v>
      </c>
      <c r="AM596" s="25">
        <v>0</v>
      </c>
      <c r="AN596" s="23">
        <v>0</v>
      </c>
      <c r="AO596" s="25">
        <v>0</v>
      </c>
      <c r="AP596" s="25">
        <v>0</v>
      </c>
    </row>
    <row r="597" spans="1:42" ht="15.95" hidden="1" customHeight="1" outlineLevel="1" thickBot="1" x14ac:dyDescent="0.3">
      <c r="A597" s="563"/>
      <c r="B597" s="698"/>
      <c r="C597" s="650"/>
      <c r="D597" s="620"/>
      <c r="E597" s="644"/>
      <c r="F597" s="617"/>
      <c r="G597" s="40" t="s">
        <v>17</v>
      </c>
      <c r="H597" s="90"/>
      <c r="I597" s="319">
        <v>12</v>
      </c>
      <c r="J597" s="42">
        <v>20</v>
      </c>
      <c r="K597" s="41"/>
      <c r="L597" s="496">
        <v>0</v>
      </c>
      <c r="M597" s="503">
        <v>0</v>
      </c>
      <c r="N597" s="503">
        <v>0</v>
      </c>
      <c r="O597" s="503">
        <v>14</v>
      </c>
      <c r="P597" s="503">
        <v>0</v>
      </c>
      <c r="Q597" s="436">
        <v>14</v>
      </c>
      <c r="R597" s="298">
        <v>0</v>
      </c>
      <c r="S597" s="298">
        <v>0</v>
      </c>
      <c r="T597" s="288">
        <v>2</v>
      </c>
      <c r="U597" s="71">
        <v>14</v>
      </c>
      <c r="V597" s="72">
        <v>0</v>
      </c>
      <c r="W597" s="73">
        <v>0</v>
      </c>
      <c r="X597" s="72">
        <v>0</v>
      </c>
      <c r="Y597" s="74">
        <v>6</v>
      </c>
      <c r="Z597" s="72">
        <v>0</v>
      </c>
      <c r="AA597" s="73">
        <v>11</v>
      </c>
      <c r="AB597" s="72">
        <v>5</v>
      </c>
      <c r="AC597" s="73">
        <v>6</v>
      </c>
      <c r="AD597" s="72">
        <v>0</v>
      </c>
      <c r="AE597" s="406">
        <v>40.9</v>
      </c>
      <c r="AF597" s="407">
        <v>17.43</v>
      </c>
      <c r="AG597" s="76">
        <v>40</v>
      </c>
      <c r="AH597" s="75">
        <v>200</v>
      </c>
      <c r="AI597" s="433">
        <v>112.14</v>
      </c>
      <c r="AJ597" s="249">
        <v>0</v>
      </c>
      <c r="AK597" s="257">
        <v>0</v>
      </c>
      <c r="AL597" s="257">
        <v>0</v>
      </c>
      <c r="AM597" s="266">
        <v>0</v>
      </c>
      <c r="AN597" s="202">
        <v>0</v>
      </c>
      <c r="AO597" s="266">
        <v>0</v>
      </c>
      <c r="AP597" s="266">
        <v>0</v>
      </c>
    </row>
    <row r="598" spans="1:42" ht="15.95" hidden="1" customHeight="1" outlineLevel="1" thickBot="1" x14ac:dyDescent="0.3">
      <c r="A598" s="563"/>
      <c r="B598" s="698"/>
      <c r="C598" s="651"/>
      <c r="D598" s="621"/>
      <c r="E598" s="645"/>
      <c r="F598" s="618"/>
      <c r="G598" s="18" t="s">
        <v>18</v>
      </c>
      <c r="H598" s="21"/>
      <c r="I598" s="43">
        <v>12</v>
      </c>
      <c r="J598" s="18"/>
      <c r="K598" s="21"/>
      <c r="L598" s="497">
        <v>0</v>
      </c>
      <c r="M598" s="497">
        <v>0</v>
      </c>
      <c r="N598" s="497">
        <v>0</v>
      </c>
      <c r="O598" s="497">
        <v>14</v>
      </c>
      <c r="P598" s="497">
        <v>0</v>
      </c>
      <c r="Q598" s="18">
        <v>14</v>
      </c>
      <c r="R598" s="18">
        <v>0</v>
      </c>
      <c r="S598" s="18">
        <v>0</v>
      </c>
      <c r="T598" s="18">
        <v>2</v>
      </c>
      <c r="U598" s="18">
        <v>14</v>
      </c>
      <c r="V598" s="18">
        <v>0</v>
      </c>
      <c r="W598" s="18">
        <v>0</v>
      </c>
      <c r="X598" s="18">
        <v>0</v>
      </c>
      <c r="Y598" s="18">
        <v>6</v>
      </c>
      <c r="Z598" s="18">
        <v>0</v>
      </c>
      <c r="AA598" s="18">
        <v>11</v>
      </c>
      <c r="AB598" s="18">
        <v>5</v>
      </c>
      <c r="AC598" s="18">
        <v>6</v>
      </c>
      <c r="AD598" s="18">
        <v>0</v>
      </c>
      <c r="AE598" s="394"/>
      <c r="AF598" s="389"/>
      <c r="AG598" s="18"/>
      <c r="AH598" s="21"/>
      <c r="AI598" s="413"/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</row>
    <row r="599" spans="1:42" ht="15.95" hidden="1" customHeight="1" outlineLevel="1" thickBot="1" x14ac:dyDescent="0.3">
      <c r="A599" s="563"/>
      <c r="B599" s="698"/>
      <c r="C599" s="649">
        <v>175</v>
      </c>
      <c r="D599" s="619" t="s">
        <v>334</v>
      </c>
      <c r="E599" s="643"/>
      <c r="F599" s="616" t="s">
        <v>234</v>
      </c>
      <c r="G599" s="83" t="s">
        <v>16</v>
      </c>
      <c r="H599" s="87"/>
      <c r="I599" s="329"/>
      <c r="J599" s="89"/>
      <c r="K599" s="88"/>
      <c r="L599" s="503">
        <v>0</v>
      </c>
      <c r="M599" s="503">
        <v>0</v>
      </c>
      <c r="N599" s="503">
        <v>0</v>
      </c>
      <c r="O599" s="503">
        <v>0</v>
      </c>
      <c r="P599" s="503">
        <v>0</v>
      </c>
      <c r="Q599" s="436">
        <v>0</v>
      </c>
      <c r="R599" s="298">
        <v>0</v>
      </c>
      <c r="S599" s="298">
        <v>0</v>
      </c>
      <c r="T599" s="358">
        <v>0</v>
      </c>
      <c r="U599" s="24">
        <v>0</v>
      </c>
      <c r="V599" s="251">
        <v>0</v>
      </c>
      <c r="W599" s="148">
        <v>0</v>
      </c>
      <c r="X599" s="251">
        <v>0</v>
      </c>
      <c r="Y599" s="156">
        <v>0</v>
      </c>
      <c r="Z599" s="251">
        <v>0</v>
      </c>
      <c r="AA599" s="148">
        <v>0</v>
      </c>
      <c r="AB599" s="251">
        <v>0</v>
      </c>
      <c r="AC599" s="148">
        <v>0</v>
      </c>
      <c r="AD599" s="251">
        <v>0</v>
      </c>
      <c r="AE599" s="404">
        <v>0</v>
      </c>
      <c r="AF599" s="416">
        <v>0</v>
      </c>
      <c r="AG599" s="155">
        <v>0</v>
      </c>
      <c r="AH599" s="359">
        <v>0</v>
      </c>
      <c r="AI599" s="432">
        <v>0</v>
      </c>
      <c r="AJ599" s="249">
        <v>0</v>
      </c>
      <c r="AK599" s="200">
        <v>0</v>
      </c>
      <c r="AL599" s="24">
        <v>0</v>
      </c>
      <c r="AM599" s="25">
        <v>0</v>
      </c>
      <c r="AN599" s="23">
        <v>0</v>
      </c>
      <c r="AO599" s="25">
        <v>0</v>
      </c>
      <c r="AP599" s="25">
        <v>0</v>
      </c>
    </row>
    <row r="600" spans="1:42" ht="15.95" hidden="1" customHeight="1" outlineLevel="1" thickBot="1" x14ac:dyDescent="0.3">
      <c r="A600" s="563"/>
      <c r="B600" s="698"/>
      <c r="C600" s="650"/>
      <c r="D600" s="620"/>
      <c r="E600" s="644"/>
      <c r="F600" s="617"/>
      <c r="G600" s="40" t="s">
        <v>17</v>
      </c>
      <c r="H600" s="90"/>
      <c r="I600" s="319">
        <v>12</v>
      </c>
      <c r="J600" s="42">
        <v>20</v>
      </c>
      <c r="K600" s="41"/>
      <c r="L600" s="496">
        <v>13</v>
      </c>
      <c r="M600" s="503">
        <v>0</v>
      </c>
      <c r="N600" s="503">
        <v>0</v>
      </c>
      <c r="O600" s="503">
        <v>0</v>
      </c>
      <c r="P600" s="503">
        <v>0</v>
      </c>
      <c r="Q600" s="436">
        <v>13</v>
      </c>
      <c r="R600" s="298">
        <v>3</v>
      </c>
      <c r="S600" s="298">
        <v>0</v>
      </c>
      <c r="T600" s="288">
        <v>0</v>
      </c>
      <c r="U600" s="71">
        <v>11</v>
      </c>
      <c r="V600" s="72">
        <v>2</v>
      </c>
      <c r="W600" s="73">
        <v>0</v>
      </c>
      <c r="X600" s="72">
        <v>0</v>
      </c>
      <c r="Y600" s="74">
        <v>8</v>
      </c>
      <c r="Z600" s="72">
        <v>8</v>
      </c>
      <c r="AA600" s="73">
        <v>8</v>
      </c>
      <c r="AB600" s="72">
        <v>3</v>
      </c>
      <c r="AC600" s="73">
        <v>6</v>
      </c>
      <c r="AD600" s="72">
        <v>0</v>
      </c>
      <c r="AE600" s="406">
        <v>41.7</v>
      </c>
      <c r="AF600" s="407">
        <v>21.6</v>
      </c>
      <c r="AG600" s="76">
        <v>35</v>
      </c>
      <c r="AH600" s="75">
        <v>125</v>
      </c>
      <c r="AI600" s="433">
        <v>72.5</v>
      </c>
      <c r="AJ600" s="249">
        <v>0</v>
      </c>
      <c r="AK600" s="257">
        <v>0</v>
      </c>
      <c r="AL600" s="257">
        <v>0</v>
      </c>
      <c r="AM600" s="266">
        <v>0</v>
      </c>
      <c r="AN600" s="202">
        <v>0</v>
      </c>
      <c r="AO600" s="266">
        <v>0</v>
      </c>
      <c r="AP600" s="266">
        <v>0</v>
      </c>
    </row>
    <row r="601" spans="1:42" ht="15.95" hidden="1" customHeight="1" outlineLevel="1" thickBot="1" x14ac:dyDescent="0.3">
      <c r="A601" s="563"/>
      <c r="B601" s="698"/>
      <c r="C601" s="651"/>
      <c r="D601" s="621"/>
      <c r="E601" s="645"/>
      <c r="F601" s="618"/>
      <c r="G601" s="18" t="s">
        <v>18</v>
      </c>
      <c r="H601" s="21"/>
      <c r="I601" s="43">
        <v>12</v>
      </c>
      <c r="J601" s="18"/>
      <c r="K601" s="21"/>
      <c r="L601" s="497">
        <v>13</v>
      </c>
      <c r="M601" s="497">
        <v>0</v>
      </c>
      <c r="N601" s="497">
        <v>0</v>
      </c>
      <c r="O601" s="497">
        <v>0</v>
      </c>
      <c r="P601" s="497">
        <v>0</v>
      </c>
      <c r="Q601" s="18">
        <v>13</v>
      </c>
      <c r="R601" s="18">
        <v>3</v>
      </c>
      <c r="S601" s="18">
        <v>0</v>
      </c>
      <c r="T601" s="18">
        <v>0</v>
      </c>
      <c r="U601" s="18">
        <v>11</v>
      </c>
      <c r="V601" s="18">
        <v>2</v>
      </c>
      <c r="W601" s="18">
        <v>0</v>
      </c>
      <c r="X601" s="18">
        <v>0</v>
      </c>
      <c r="Y601" s="18">
        <v>8</v>
      </c>
      <c r="Z601" s="18">
        <v>8</v>
      </c>
      <c r="AA601" s="18">
        <v>8</v>
      </c>
      <c r="AB601" s="18">
        <v>3</v>
      </c>
      <c r="AC601" s="18">
        <v>6</v>
      </c>
      <c r="AD601" s="18">
        <v>0</v>
      </c>
      <c r="AE601" s="394"/>
      <c r="AF601" s="389"/>
      <c r="AG601" s="18"/>
      <c r="AH601" s="21"/>
      <c r="AI601" s="413"/>
      <c r="AJ601" s="18">
        <v>0</v>
      </c>
      <c r="AK601" s="18">
        <v>0</v>
      </c>
      <c r="AL601" s="18">
        <v>0</v>
      </c>
      <c r="AM601" s="18">
        <v>0</v>
      </c>
      <c r="AN601" s="18">
        <v>0</v>
      </c>
      <c r="AO601" s="18">
        <v>0</v>
      </c>
      <c r="AP601" s="18">
        <v>0</v>
      </c>
    </row>
    <row r="602" spans="1:42" ht="15.95" hidden="1" customHeight="1" outlineLevel="1" thickBot="1" x14ac:dyDescent="0.3">
      <c r="A602" s="563"/>
      <c r="B602" s="698"/>
      <c r="C602" s="649">
        <v>176</v>
      </c>
      <c r="D602" s="619" t="s">
        <v>211</v>
      </c>
      <c r="E602" s="643"/>
      <c r="F602" s="616" t="s">
        <v>234</v>
      </c>
      <c r="G602" s="83" t="s">
        <v>16</v>
      </c>
      <c r="H602" s="87"/>
      <c r="I602" s="329"/>
      <c r="J602" s="89"/>
      <c r="K602" s="88"/>
      <c r="L602" s="503">
        <v>0</v>
      </c>
      <c r="M602" s="503">
        <v>0</v>
      </c>
      <c r="N602" s="503">
        <v>0</v>
      </c>
      <c r="O602" s="503">
        <v>0</v>
      </c>
      <c r="P602" s="503">
        <v>0</v>
      </c>
      <c r="Q602" s="436">
        <v>0</v>
      </c>
      <c r="R602" s="298">
        <v>0</v>
      </c>
      <c r="S602" s="298">
        <v>0</v>
      </c>
      <c r="T602" s="297">
        <v>0</v>
      </c>
      <c r="U602" s="200">
        <v>0</v>
      </c>
      <c r="V602" s="242">
        <v>0</v>
      </c>
      <c r="W602" s="148">
        <v>0</v>
      </c>
      <c r="X602" s="13">
        <v>0</v>
      </c>
      <c r="Y602" s="156">
        <v>0</v>
      </c>
      <c r="Z602" s="13">
        <v>0</v>
      </c>
      <c r="AA602" s="148">
        <v>0</v>
      </c>
      <c r="AB602" s="13">
        <v>0</v>
      </c>
      <c r="AC602" s="148">
        <v>0</v>
      </c>
      <c r="AD602" s="13">
        <v>0</v>
      </c>
      <c r="AE602" s="404">
        <v>0</v>
      </c>
      <c r="AF602" s="405">
        <v>0</v>
      </c>
      <c r="AG602" s="155">
        <v>0</v>
      </c>
      <c r="AH602" s="176">
        <v>0</v>
      </c>
      <c r="AI602" s="427">
        <v>0</v>
      </c>
      <c r="AJ602" s="249">
        <v>0</v>
      </c>
      <c r="AK602" s="200">
        <v>0</v>
      </c>
      <c r="AL602" s="24">
        <v>0</v>
      </c>
      <c r="AM602" s="25">
        <v>0</v>
      </c>
      <c r="AN602" s="23">
        <v>0</v>
      </c>
      <c r="AO602" s="25">
        <v>0</v>
      </c>
      <c r="AP602" s="25">
        <v>0</v>
      </c>
    </row>
    <row r="603" spans="1:42" ht="15.95" hidden="1" customHeight="1" outlineLevel="1" thickBot="1" x14ac:dyDescent="0.3">
      <c r="A603" s="563"/>
      <c r="B603" s="698"/>
      <c r="C603" s="650"/>
      <c r="D603" s="620"/>
      <c r="E603" s="644"/>
      <c r="F603" s="617"/>
      <c r="G603" s="98" t="s">
        <v>17</v>
      </c>
      <c r="H603" s="133"/>
      <c r="I603" s="335">
        <v>25</v>
      </c>
      <c r="J603" s="120">
        <v>20</v>
      </c>
      <c r="K603" s="142"/>
      <c r="L603" s="496">
        <v>0</v>
      </c>
      <c r="M603" s="503">
        <v>0</v>
      </c>
      <c r="N603" s="503">
        <v>0</v>
      </c>
      <c r="O603" s="503">
        <v>28</v>
      </c>
      <c r="P603" s="503">
        <v>0</v>
      </c>
      <c r="Q603" s="436">
        <v>28</v>
      </c>
      <c r="R603" s="298">
        <v>0</v>
      </c>
      <c r="S603" s="298">
        <v>0</v>
      </c>
      <c r="T603" s="288">
        <v>0</v>
      </c>
      <c r="U603" s="201">
        <v>25</v>
      </c>
      <c r="V603" s="243">
        <v>3</v>
      </c>
      <c r="W603" s="73">
        <v>0</v>
      </c>
      <c r="X603" s="72">
        <v>0</v>
      </c>
      <c r="Y603" s="74">
        <v>15</v>
      </c>
      <c r="Z603" s="72">
        <v>2</v>
      </c>
      <c r="AA603" s="73">
        <v>25</v>
      </c>
      <c r="AB603" s="72">
        <v>4</v>
      </c>
      <c r="AC603" s="73">
        <v>15</v>
      </c>
      <c r="AD603" s="72">
        <v>0</v>
      </c>
      <c r="AE603" s="406">
        <v>39</v>
      </c>
      <c r="AF603" s="407">
        <v>14</v>
      </c>
      <c r="AG603" s="76">
        <v>5</v>
      </c>
      <c r="AH603" s="177">
        <v>175</v>
      </c>
      <c r="AI603" s="424">
        <v>77</v>
      </c>
      <c r="AJ603" s="249">
        <v>0</v>
      </c>
      <c r="AK603" s="367">
        <v>0</v>
      </c>
      <c r="AL603" s="257">
        <v>0</v>
      </c>
      <c r="AM603" s="62">
        <v>0</v>
      </c>
      <c r="AN603" s="202">
        <v>0</v>
      </c>
      <c r="AO603" s="62">
        <v>0</v>
      </c>
      <c r="AP603" s="62">
        <v>0</v>
      </c>
    </row>
    <row r="604" spans="1:42" ht="15.95" hidden="1" customHeight="1" outlineLevel="1" thickBot="1" x14ac:dyDescent="0.3">
      <c r="A604" s="563"/>
      <c r="B604" s="698"/>
      <c r="C604" s="651"/>
      <c r="D604" s="620"/>
      <c r="E604" s="644"/>
      <c r="F604" s="618"/>
      <c r="G604" s="18" t="s">
        <v>18</v>
      </c>
      <c r="H604" s="21"/>
      <c r="I604" s="43">
        <v>25</v>
      </c>
      <c r="J604" s="18"/>
      <c r="K604" s="21"/>
      <c r="L604" s="497">
        <v>0</v>
      </c>
      <c r="M604" s="497">
        <v>0</v>
      </c>
      <c r="N604" s="497">
        <v>0</v>
      </c>
      <c r="O604" s="497">
        <v>28</v>
      </c>
      <c r="P604" s="497">
        <v>0</v>
      </c>
      <c r="Q604" s="18">
        <v>28</v>
      </c>
      <c r="R604" s="18">
        <v>0</v>
      </c>
      <c r="S604" s="18">
        <v>0</v>
      </c>
      <c r="T604" s="18">
        <v>0</v>
      </c>
      <c r="U604" s="18">
        <v>25</v>
      </c>
      <c r="V604" s="18">
        <v>3</v>
      </c>
      <c r="W604" s="18">
        <v>0</v>
      </c>
      <c r="X604" s="18">
        <v>0</v>
      </c>
      <c r="Y604" s="18">
        <v>15</v>
      </c>
      <c r="Z604" s="18">
        <v>2</v>
      </c>
      <c r="AA604" s="18">
        <v>25</v>
      </c>
      <c r="AB604" s="18">
        <v>4</v>
      </c>
      <c r="AC604" s="18">
        <v>15</v>
      </c>
      <c r="AD604" s="18">
        <v>0</v>
      </c>
      <c r="AE604" s="394"/>
      <c r="AF604" s="389"/>
      <c r="AG604" s="18"/>
      <c r="AH604" s="21"/>
      <c r="AI604" s="413"/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</row>
    <row r="605" spans="1:42" ht="15.95" customHeight="1" collapsed="1" thickBot="1" x14ac:dyDescent="0.3">
      <c r="A605" s="563"/>
      <c r="B605" s="699"/>
      <c r="C605" s="652" t="s">
        <v>148</v>
      </c>
      <c r="D605" s="653"/>
      <c r="E605" s="629" t="s">
        <v>320</v>
      </c>
      <c r="F605" s="640"/>
      <c r="G605" s="98" t="s">
        <v>16</v>
      </c>
      <c r="H605" s="106"/>
      <c r="I605" s="324">
        <v>30</v>
      </c>
      <c r="J605" s="39"/>
      <c r="K605" s="139"/>
      <c r="L605" s="504">
        <v>0</v>
      </c>
      <c r="M605" s="504">
        <v>0</v>
      </c>
      <c r="N605" s="504">
        <v>0</v>
      </c>
      <c r="O605" s="504">
        <v>31</v>
      </c>
      <c r="P605" s="498">
        <v>0</v>
      </c>
      <c r="Q605" s="436">
        <v>31</v>
      </c>
      <c r="R605" s="366">
        <v>13</v>
      </c>
      <c r="S605" s="360">
        <v>0</v>
      </c>
      <c r="T605" s="360">
        <v>0</v>
      </c>
      <c r="U605" s="536">
        <v>26</v>
      </c>
      <c r="V605" s="536">
        <v>5</v>
      </c>
      <c r="W605" s="536">
        <v>0</v>
      </c>
      <c r="X605" s="536">
        <v>0</v>
      </c>
      <c r="Y605" s="43">
        <v>10</v>
      </c>
      <c r="Z605" s="536">
        <v>22</v>
      </c>
      <c r="AA605" s="536">
        <v>24</v>
      </c>
      <c r="AB605" s="536">
        <v>4</v>
      </c>
      <c r="AC605" s="536">
        <v>9</v>
      </c>
      <c r="AD605" s="536">
        <v>0</v>
      </c>
      <c r="AE605" s="403">
        <v>46.135483870967747</v>
      </c>
      <c r="AF605" s="403">
        <v>16.825806451612905</v>
      </c>
      <c r="AG605" s="232"/>
      <c r="AH605" s="232"/>
      <c r="AI605" s="413">
        <v>10.380645161290323</v>
      </c>
      <c r="AJ605" s="46">
        <v>0</v>
      </c>
      <c r="AK605" s="376">
        <v>0</v>
      </c>
      <c r="AL605" s="130">
        <v>0</v>
      </c>
      <c r="AM605" s="85">
        <v>0</v>
      </c>
      <c r="AN605" s="241">
        <v>0</v>
      </c>
      <c r="AO605" s="85">
        <v>0</v>
      </c>
      <c r="AP605" s="85">
        <v>0</v>
      </c>
    </row>
    <row r="606" spans="1:42" ht="18" customHeight="1" thickBot="1" x14ac:dyDescent="0.3">
      <c r="A606" s="563"/>
      <c r="B606" s="699"/>
      <c r="C606" s="654"/>
      <c r="D606" s="655"/>
      <c r="E606" s="629"/>
      <c r="F606" s="641"/>
      <c r="G606" s="59" t="s">
        <v>17</v>
      </c>
      <c r="H606" s="99"/>
      <c r="I606" s="324">
        <v>200</v>
      </c>
      <c r="J606" s="39"/>
      <c r="K606" s="139"/>
      <c r="L606" s="504">
        <v>28</v>
      </c>
      <c r="M606" s="504">
        <v>0</v>
      </c>
      <c r="N606" s="504">
        <v>0</v>
      </c>
      <c r="O606" s="504">
        <v>255</v>
      </c>
      <c r="P606" s="498">
        <v>0</v>
      </c>
      <c r="Q606" s="436">
        <v>283</v>
      </c>
      <c r="R606" s="366">
        <v>22</v>
      </c>
      <c r="S606" s="360">
        <v>0</v>
      </c>
      <c r="T606" s="360">
        <v>2</v>
      </c>
      <c r="U606" s="536">
        <v>240</v>
      </c>
      <c r="V606" s="536">
        <v>43</v>
      </c>
      <c r="W606" s="536">
        <v>0</v>
      </c>
      <c r="X606" s="536">
        <v>0</v>
      </c>
      <c r="Y606" s="43">
        <v>113</v>
      </c>
      <c r="Z606" s="536">
        <v>94</v>
      </c>
      <c r="AA606" s="536">
        <v>147</v>
      </c>
      <c r="AB606" s="536">
        <v>52</v>
      </c>
      <c r="AC606" s="536">
        <v>96</v>
      </c>
      <c r="AD606" s="536">
        <v>0</v>
      </c>
      <c r="AE606" s="403">
        <v>41.234558303886928</v>
      </c>
      <c r="AF606" s="403">
        <v>15.03851590106007</v>
      </c>
      <c r="AG606" s="239"/>
      <c r="AH606" s="239"/>
      <c r="AI606" s="413">
        <v>85.542190812720861</v>
      </c>
      <c r="AJ606" s="46">
        <v>9</v>
      </c>
      <c r="AK606" s="376">
        <v>0</v>
      </c>
      <c r="AL606" s="130">
        <v>3</v>
      </c>
      <c r="AM606" s="85">
        <v>0</v>
      </c>
      <c r="AN606" s="241">
        <v>1</v>
      </c>
      <c r="AO606" s="85">
        <v>2</v>
      </c>
      <c r="AP606" s="85">
        <v>4</v>
      </c>
    </row>
    <row r="607" spans="1:42" ht="18" customHeight="1" thickBot="1" x14ac:dyDescent="0.3">
      <c r="A607" s="563"/>
      <c r="B607" s="719"/>
      <c r="C607" s="656"/>
      <c r="D607" s="657"/>
      <c r="E607" s="630"/>
      <c r="F607" s="642"/>
      <c r="G607" s="163" t="s">
        <v>18</v>
      </c>
      <c r="H607" s="164"/>
      <c r="I607" s="169">
        <v>230</v>
      </c>
      <c r="J607" s="163"/>
      <c r="K607" s="164"/>
      <c r="L607" s="163">
        <v>28</v>
      </c>
      <c r="M607" s="163">
        <v>0</v>
      </c>
      <c r="N607" s="163">
        <v>0</v>
      </c>
      <c r="O607" s="163">
        <v>286</v>
      </c>
      <c r="P607" s="163">
        <v>0</v>
      </c>
      <c r="Q607" s="163">
        <v>314</v>
      </c>
      <c r="R607" s="213">
        <v>35</v>
      </c>
      <c r="S607" s="213">
        <v>0</v>
      </c>
      <c r="T607" s="213">
        <v>2</v>
      </c>
      <c r="U607" s="213">
        <v>266</v>
      </c>
      <c r="V607" s="213">
        <v>48</v>
      </c>
      <c r="W607" s="213">
        <v>0</v>
      </c>
      <c r="X607" s="213">
        <v>0</v>
      </c>
      <c r="Y607" s="213">
        <v>123</v>
      </c>
      <c r="Z607" s="213">
        <v>116</v>
      </c>
      <c r="AA607" s="213">
        <v>171</v>
      </c>
      <c r="AB607" s="213">
        <v>56</v>
      </c>
      <c r="AC607" s="213">
        <v>105</v>
      </c>
      <c r="AD607" s="213">
        <v>0</v>
      </c>
      <c r="AE607" s="217"/>
      <c r="AF607" s="217"/>
      <c r="AG607" s="165"/>
      <c r="AH607" s="166"/>
      <c r="AI607" s="412"/>
      <c r="AJ607" s="213">
        <v>9</v>
      </c>
      <c r="AK607" s="213">
        <v>0</v>
      </c>
      <c r="AL607" s="213">
        <v>3</v>
      </c>
      <c r="AM607" s="213">
        <v>0</v>
      </c>
      <c r="AN607" s="213">
        <v>1</v>
      </c>
      <c r="AO607" s="213">
        <v>2</v>
      </c>
      <c r="AP607" s="213">
        <v>4</v>
      </c>
    </row>
    <row r="608" spans="1:42" ht="15.95" hidden="1" customHeight="1" outlineLevel="1" thickBot="1" x14ac:dyDescent="0.3">
      <c r="A608" s="706">
        <v>22</v>
      </c>
      <c r="B608" s="712" t="s">
        <v>110</v>
      </c>
      <c r="C608" s="607">
        <v>177</v>
      </c>
      <c r="D608" s="610" t="s">
        <v>364</v>
      </c>
      <c r="E608" s="625"/>
      <c r="F608" s="622" t="s">
        <v>189</v>
      </c>
      <c r="G608" s="98" t="s">
        <v>16</v>
      </c>
      <c r="H608" s="133"/>
      <c r="I608" s="318"/>
      <c r="J608" s="117"/>
      <c r="K608" s="121"/>
      <c r="L608" s="503">
        <v>0</v>
      </c>
      <c r="M608" s="503">
        <v>0</v>
      </c>
      <c r="N608" s="503">
        <v>0</v>
      </c>
      <c r="O608" s="503">
        <v>0</v>
      </c>
      <c r="P608" s="505">
        <v>0</v>
      </c>
      <c r="Q608" s="436">
        <v>0</v>
      </c>
      <c r="R608" s="297">
        <v>0</v>
      </c>
      <c r="S608" s="297">
        <v>0</v>
      </c>
      <c r="T608" s="298">
        <v>0</v>
      </c>
      <c r="U608" s="25">
        <v>0</v>
      </c>
      <c r="V608" s="242">
        <v>0</v>
      </c>
      <c r="W608" s="148">
        <v>0</v>
      </c>
      <c r="X608" s="13">
        <v>0</v>
      </c>
      <c r="Y608" s="156">
        <v>0</v>
      </c>
      <c r="Z608" s="13">
        <v>0</v>
      </c>
      <c r="AA608" s="148">
        <v>0</v>
      </c>
      <c r="AB608" s="13">
        <v>0</v>
      </c>
      <c r="AC608" s="148">
        <v>0</v>
      </c>
      <c r="AD608" s="13">
        <v>0</v>
      </c>
      <c r="AE608" s="404">
        <v>0</v>
      </c>
      <c r="AF608" s="405">
        <v>0</v>
      </c>
      <c r="AG608" s="155">
        <v>0</v>
      </c>
      <c r="AH608" s="176">
        <v>0</v>
      </c>
      <c r="AI608" s="427">
        <v>0</v>
      </c>
      <c r="AJ608" s="249">
        <v>0</v>
      </c>
      <c r="AK608" s="200">
        <v>0</v>
      </c>
      <c r="AL608" s="24">
        <v>0</v>
      </c>
      <c r="AM608" s="25">
        <v>0</v>
      </c>
      <c r="AN608" s="23">
        <v>0</v>
      </c>
      <c r="AO608" s="25">
        <v>0</v>
      </c>
      <c r="AP608" s="25">
        <v>0</v>
      </c>
    </row>
    <row r="609" spans="1:42" ht="15.95" hidden="1" customHeight="1" outlineLevel="1" thickBot="1" x14ac:dyDescent="0.3">
      <c r="A609" s="696"/>
      <c r="B609" s="698"/>
      <c r="C609" s="608"/>
      <c r="D609" s="611"/>
      <c r="E609" s="626"/>
      <c r="F609" s="623"/>
      <c r="G609" s="40" t="s">
        <v>17</v>
      </c>
      <c r="H609" s="90"/>
      <c r="I609" s="319">
        <v>240</v>
      </c>
      <c r="J609" s="42">
        <v>240</v>
      </c>
      <c r="K609" s="41"/>
      <c r="L609" s="496">
        <v>0</v>
      </c>
      <c r="M609" s="503">
        <v>0</v>
      </c>
      <c r="N609" s="503">
        <v>0</v>
      </c>
      <c r="O609" s="503">
        <v>248</v>
      </c>
      <c r="P609" s="505">
        <v>0</v>
      </c>
      <c r="Q609" s="436">
        <v>248</v>
      </c>
      <c r="R609" s="297">
        <v>163</v>
      </c>
      <c r="S609" s="297">
        <v>0</v>
      </c>
      <c r="T609" s="291">
        <v>0</v>
      </c>
      <c r="U609" s="62">
        <v>195</v>
      </c>
      <c r="V609" s="243">
        <v>53</v>
      </c>
      <c r="W609" s="73">
        <v>0</v>
      </c>
      <c r="X609" s="72">
        <v>0</v>
      </c>
      <c r="Y609" s="74">
        <v>62</v>
      </c>
      <c r="Z609" s="72">
        <v>34</v>
      </c>
      <c r="AA609" s="73">
        <v>38</v>
      </c>
      <c r="AB609" s="72">
        <v>3</v>
      </c>
      <c r="AC609" s="73">
        <v>33</v>
      </c>
      <c r="AD609" s="72">
        <v>2</v>
      </c>
      <c r="AE609" s="406">
        <v>27.4</v>
      </c>
      <c r="AF609" s="407">
        <v>16.5</v>
      </c>
      <c r="AG609" s="76">
        <v>15</v>
      </c>
      <c r="AH609" s="177">
        <v>250</v>
      </c>
      <c r="AI609" s="424">
        <v>99.5</v>
      </c>
      <c r="AJ609" s="249">
        <v>6</v>
      </c>
      <c r="AK609" s="367">
        <v>0</v>
      </c>
      <c r="AL609" s="257">
        <v>0</v>
      </c>
      <c r="AM609" s="62">
        <v>2</v>
      </c>
      <c r="AN609" s="202">
        <v>2</v>
      </c>
      <c r="AO609" s="62">
        <v>2</v>
      </c>
      <c r="AP609" s="62">
        <v>0</v>
      </c>
    </row>
    <row r="610" spans="1:42" ht="15.95" hidden="1" customHeight="1" outlineLevel="1" thickBot="1" x14ac:dyDescent="0.3">
      <c r="A610" s="696"/>
      <c r="B610" s="698"/>
      <c r="C610" s="609"/>
      <c r="D610" s="612"/>
      <c r="E610" s="627"/>
      <c r="F610" s="624"/>
      <c r="G610" s="18" t="s">
        <v>18</v>
      </c>
      <c r="H610" s="21"/>
      <c r="I610" s="43">
        <v>240</v>
      </c>
      <c r="J610" s="18"/>
      <c r="K610" s="21"/>
      <c r="L610" s="497">
        <v>0</v>
      </c>
      <c r="M610" s="497">
        <v>0</v>
      </c>
      <c r="N610" s="497">
        <v>0</v>
      </c>
      <c r="O610" s="497">
        <v>248</v>
      </c>
      <c r="P610" s="497">
        <v>0</v>
      </c>
      <c r="Q610" s="18">
        <v>248</v>
      </c>
      <c r="R610" s="18">
        <v>163</v>
      </c>
      <c r="S610" s="18">
        <v>0</v>
      </c>
      <c r="T610" s="18">
        <v>0</v>
      </c>
      <c r="U610" s="18">
        <v>195</v>
      </c>
      <c r="V610" s="18">
        <v>53</v>
      </c>
      <c r="W610" s="18">
        <v>0</v>
      </c>
      <c r="X610" s="18">
        <v>0</v>
      </c>
      <c r="Y610" s="18">
        <v>62</v>
      </c>
      <c r="Z610" s="18">
        <v>34</v>
      </c>
      <c r="AA610" s="18">
        <v>38</v>
      </c>
      <c r="AB610" s="18">
        <v>3</v>
      </c>
      <c r="AC610" s="18">
        <v>33</v>
      </c>
      <c r="AD610" s="18">
        <v>2</v>
      </c>
      <c r="AE610" s="394"/>
      <c r="AF610" s="389"/>
      <c r="AG610" s="18"/>
      <c r="AH610" s="21"/>
      <c r="AI610" s="413"/>
      <c r="AJ610" s="18">
        <v>6</v>
      </c>
      <c r="AK610" s="18">
        <v>0</v>
      </c>
      <c r="AL610" s="18">
        <v>0</v>
      </c>
      <c r="AM610" s="18">
        <v>2</v>
      </c>
      <c r="AN610" s="18">
        <v>2</v>
      </c>
      <c r="AO610" s="18">
        <v>2</v>
      </c>
      <c r="AP610" s="18">
        <v>0</v>
      </c>
    </row>
    <row r="611" spans="1:42" ht="15.95" hidden="1" customHeight="1" outlineLevel="1" thickBot="1" x14ac:dyDescent="0.3">
      <c r="A611" s="696"/>
      <c r="B611" s="698"/>
      <c r="C611" s="607">
        <v>178</v>
      </c>
      <c r="D611" s="676" t="s">
        <v>464</v>
      </c>
      <c r="E611" s="625"/>
      <c r="F611" s="616" t="s">
        <v>234</v>
      </c>
      <c r="G611" s="83" t="s">
        <v>16</v>
      </c>
      <c r="H611" s="87"/>
      <c r="I611" s="329"/>
      <c r="J611" s="89"/>
      <c r="K611" s="88"/>
      <c r="L611" s="503">
        <v>0</v>
      </c>
      <c r="M611" s="503">
        <v>0</v>
      </c>
      <c r="N611" s="503">
        <v>0</v>
      </c>
      <c r="O611" s="503">
        <v>0</v>
      </c>
      <c r="P611" s="505">
        <v>0</v>
      </c>
      <c r="Q611" s="436">
        <v>0</v>
      </c>
      <c r="R611" s="297">
        <v>0</v>
      </c>
      <c r="S611" s="297">
        <v>0</v>
      </c>
      <c r="T611" s="298">
        <v>0</v>
      </c>
      <c r="U611" s="25">
        <v>0</v>
      </c>
      <c r="V611" s="242">
        <v>0</v>
      </c>
      <c r="W611" s="148">
        <v>0</v>
      </c>
      <c r="X611" s="13">
        <v>0</v>
      </c>
      <c r="Y611" s="156">
        <v>0</v>
      </c>
      <c r="Z611" s="13">
        <v>0</v>
      </c>
      <c r="AA611" s="148">
        <v>0</v>
      </c>
      <c r="AB611" s="13">
        <v>0</v>
      </c>
      <c r="AC611" s="148">
        <v>0</v>
      </c>
      <c r="AD611" s="13">
        <v>0</v>
      </c>
      <c r="AE611" s="404">
        <v>0</v>
      </c>
      <c r="AF611" s="405">
        <v>0</v>
      </c>
      <c r="AG611" s="155">
        <v>0</v>
      </c>
      <c r="AH611" s="176">
        <v>0</v>
      </c>
      <c r="AI611" s="427">
        <v>0</v>
      </c>
      <c r="AJ611" s="249">
        <v>0</v>
      </c>
      <c r="AK611" s="200">
        <v>0</v>
      </c>
      <c r="AL611" s="24">
        <v>0</v>
      </c>
      <c r="AM611" s="25">
        <v>0</v>
      </c>
      <c r="AN611" s="23">
        <v>0</v>
      </c>
      <c r="AO611" s="25">
        <v>0</v>
      </c>
      <c r="AP611" s="25">
        <v>0</v>
      </c>
    </row>
    <row r="612" spans="1:42" ht="15.95" hidden="1" customHeight="1" outlineLevel="1" thickBot="1" x14ac:dyDescent="0.3">
      <c r="A612" s="696"/>
      <c r="B612" s="698"/>
      <c r="C612" s="608"/>
      <c r="D612" s="677"/>
      <c r="E612" s="626"/>
      <c r="F612" s="617"/>
      <c r="G612" s="40" t="s">
        <v>17</v>
      </c>
      <c r="H612" s="187"/>
      <c r="I612" s="319">
        <v>15</v>
      </c>
      <c r="J612" s="42">
        <v>15</v>
      </c>
      <c r="K612" s="41"/>
      <c r="L612" s="496">
        <v>0</v>
      </c>
      <c r="M612" s="503">
        <v>0</v>
      </c>
      <c r="N612" s="503">
        <v>0</v>
      </c>
      <c r="O612" s="503">
        <v>15</v>
      </c>
      <c r="P612" s="505">
        <v>0</v>
      </c>
      <c r="Q612" s="436">
        <v>15</v>
      </c>
      <c r="R612" s="297">
        <v>6</v>
      </c>
      <c r="S612" s="297">
        <v>0</v>
      </c>
      <c r="T612" s="291">
        <v>0</v>
      </c>
      <c r="U612" s="62">
        <v>15</v>
      </c>
      <c r="V612" s="243">
        <v>0</v>
      </c>
      <c r="W612" s="73">
        <v>0</v>
      </c>
      <c r="X612" s="72">
        <v>0</v>
      </c>
      <c r="Y612" s="74">
        <v>2</v>
      </c>
      <c r="Z612" s="72">
        <v>0</v>
      </c>
      <c r="AA612" s="73">
        <v>1</v>
      </c>
      <c r="AB612" s="72">
        <v>0</v>
      </c>
      <c r="AC612" s="73">
        <v>1</v>
      </c>
      <c r="AD612" s="72">
        <v>0</v>
      </c>
      <c r="AE612" s="406">
        <v>38</v>
      </c>
      <c r="AF612" s="407">
        <v>18</v>
      </c>
      <c r="AG612" s="76">
        <v>25</v>
      </c>
      <c r="AH612" s="179">
        <v>200</v>
      </c>
      <c r="AI612" s="424">
        <v>103.6</v>
      </c>
      <c r="AJ612" s="249">
        <v>0</v>
      </c>
      <c r="AK612" s="367">
        <v>0</v>
      </c>
      <c r="AL612" s="257">
        <v>0</v>
      </c>
      <c r="AM612" s="62">
        <v>0</v>
      </c>
      <c r="AN612" s="202">
        <v>0</v>
      </c>
      <c r="AO612" s="62">
        <v>0</v>
      </c>
      <c r="AP612" s="62">
        <v>0</v>
      </c>
    </row>
    <row r="613" spans="1:42" ht="15.95" hidden="1" customHeight="1" outlineLevel="1" thickBot="1" x14ac:dyDescent="0.3">
      <c r="A613" s="696"/>
      <c r="B613" s="698"/>
      <c r="C613" s="609"/>
      <c r="D613" s="678"/>
      <c r="E613" s="627"/>
      <c r="F613" s="618"/>
      <c r="G613" s="18" t="s">
        <v>18</v>
      </c>
      <c r="H613" s="21"/>
      <c r="I613" s="43">
        <v>15</v>
      </c>
      <c r="J613" s="18"/>
      <c r="K613" s="21"/>
      <c r="L613" s="497">
        <v>0</v>
      </c>
      <c r="M613" s="497">
        <v>0</v>
      </c>
      <c r="N613" s="497">
        <v>0</v>
      </c>
      <c r="O613" s="497">
        <v>15</v>
      </c>
      <c r="P613" s="497">
        <v>0</v>
      </c>
      <c r="Q613" s="18">
        <v>15</v>
      </c>
      <c r="R613" s="18">
        <v>6</v>
      </c>
      <c r="S613" s="18">
        <v>0</v>
      </c>
      <c r="T613" s="18">
        <v>0</v>
      </c>
      <c r="U613" s="18">
        <v>15</v>
      </c>
      <c r="V613" s="18">
        <v>0</v>
      </c>
      <c r="W613" s="18">
        <v>0</v>
      </c>
      <c r="X613" s="18">
        <v>0</v>
      </c>
      <c r="Y613" s="18">
        <v>2</v>
      </c>
      <c r="Z613" s="18">
        <v>0</v>
      </c>
      <c r="AA613" s="18">
        <v>1</v>
      </c>
      <c r="AB613" s="18">
        <v>0</v>
      </c>
      <c r="AC613" s="18">
        <v>1</v>
      </c>
      <c r="AD613" s="18">
        <v>0</v>
      </c>
      <c r="AE613" s="394"/>
      <c r="AF613" s="389"/>
      <c r="AG613" s="18"/>
      <c r="AH613" s="21"/>
      <c r="AI613" s="413"/>
      <c r="AJ613" s="18">
        <v>0</v>
      </c>
      <c r="AK613" s="18">
        <v>0</v>
      </c>
      <c r="AL613" s="18">
        <v>0</v>
      </c>
      <c r="AM613" s="18">
        <v>0</v>
      </c>
      <c r="AN613" s="18">
        <v>0</v>
      </c>
      <c r="AO613" s="18">
        <v>0</v>
      </c>
      <c r="AP613" s="18">
        <v>0</v>
      </c>
    </row>
    <row r="614" spans="1:42" ht="15.95" hidden="1" customHeight="1" outlineLevel="1" thickBot="1" x14ac:dyDescent="0.3">
      <c r="A614" s="696"/>
      <c r="B614" s="698"/>
      <c r="C614" s="607">
        <v>179</v>
      </c>
      <c r="D614" s="610" t="s">
        <v>465</v>
      </c>
      <c r="E614" s="625"/>
      <c r="F614" s="616" t="s">
        <v>234</v>
      </c>
      <c r="G614" s="83" t="s">
        <v>16</v>
      </c>
      <c r="H614" s="87"/>
      <c r="I614" s="329"/>
      <c r="J614" s="89"/>
      <c r="K614" s="88"/>
      <c r="L614" s="503">
        <v>0</v>
      </c>
      <c r="M614" s="503">
        <v>0</v>
      </c>
      <c r="N614" s="503">
        <v>0</v>
      </c>
      <c r="O614" s="503">
        <v>0</v>
      </c>
      <c r="P614" s="505">
        <v>0</v>
      </c>
      <c r="Q614" s="436">
        <v>0</v>
      </c>
      <c r="R614" s="297">
        <v>0</v>
      </c>
      <c r="S614" s="297">
        <v>0</v>
      </c>
      <c r="T614" s="298">
        <v>0</v>
      </c>
      <c r="U614" s="25">
        <v>0</v>
      </c>
      <c r="V614" s="242">
        <v>0</v>
      </c>
      <c r="W614" s="148">
        <v>0</v>
      </c>
      <c r="X614" s="13">
        <v>0</v>
      </c>
      <c r="Y614" s="156">
        <v>0</v>
      </c>
      <c r="Z614" s="13">
        <v>0</v>
      </c>
      <c r="AA614" s="148">
        <v>0</v>
      </c>
      <c r="AB614" s="13">
        <v>0</v>
      </c>
      <c r="AC614" s="148">
        <v>0</v>
      </c>
      <c r="AD614" s="13">
        <v>0</v>
      </c>
      <c r="AE614" s="404">
        <v>0</v>
      </c>
      <c r="AF614" s="405">
        <v>0</v>
      </c>
      <c r="AG614" s="155">
        <v>0</v>
      </c>
      <c r="AH614" s="176">
        <v>0</v>
      </c>
      <c r="AI614" s="427">
        <v>0</v>
      </c>
      <c r="AJ614" s="249">
        <v>0</v>
      </c>
      <c r="AK614" s="200">
        <v>0</v>
      </c>
      <c r="AL614" s="24">
        <v>0</v>
      </c>
      <c r="AM614" s="25">
        <v>0</v>
      </c>
      <c r="AN614" s="23">
        <v>0</v>
      </c>
      <c r="AO614" s="25">
        <v>0</v>
      </c>
      <c r="AP614" s="25">
        <v>0</v>
      </c>
    </row>
    <row r="615" spans="1:42" ht="15.95" hidden="1" customHeight="1" outlineLevel="1" thickBot="1" x14ac:dyDescent="0.3">
      <c r="A615" s="696"/>
      <c r="B615" s="698"/>
      <c r="C615" s="608"/>
      <c r="D615" s="611"/>
      <c r="E615" s="626"/>
      <c r="F615" s="617"/>
      <c r="G615" s="40" t="s">
        <v>17</v>
      </c>
      <c r="H615" s="187"/>
      <c r="I615" s="319">
        <v>5</v>
      </c>
      <c r="J615" s="42">
        <v>5</v>
      </c>
      <c r="K615" s="41"/>
      <c r="L615" s="496">
        <v>0</v>
      </c>
      <c r="M615" s="503">
        <v>0</v>
      </c>
      <c r="N615" s="503">
        <v>0</v>
      </c>
      <c r="O615" s="503">
        <v>4</v>
      </c>
      <c r="P615" s="505">
        <v>0</v>
      </c>
      <c r="Q615" s="436">
        <v>4</v>
      </c>
      <c r="R615" s="297">
        <v>0</v>
      </c>
      <c r="S615" s="297">
        <v>0</v>
      </c>
      <c r="T615" s="291">
        <v>0</v>
      </c>
      <c r="U615" s="62">
        <v>3</v>
      </c>
      <c r="V615" s="243">
        <v>1</v>
      </c>
      <c r="W615" s="73">
        <v>0</v>
      </c>
      <c r="X615" s="72">
        <v>0</v>
      </c>
      <c r="Y615" s="74">
        <v>2</v>
      </c>
      <c r="Z615" s="72">
        <v>1</v>
      </c>
      <c r="AA615" s="73">
        <v>1</v>
      </c>
      <c r="AB615" s="72">
        <v>0</v>
      </c>
      <c r="AC615" s="73">
        <v>0</v>
      </c>
      <c r="AD615" s="72">
        <v>0</v>
      </c>
      <c r="AE615" s="406">
        <v>34</v>
      </c>
      <c r="AF615" s="407">
        <v>4</v>
      </c>
      <c r="AG615" s="76">
        <v>25</v>
      </c>
      <c r="AH615" s="177">
        <v>70</v>
      </c>
      <c r="AI615" s="424">
        <v>51.25</v>
      </c>
      <c r="AJ615" s="249">
        <v>0</v>
      </c>
      <c r="AK615" s="367">
        <v>0</v>
      </c>
      <c r="AL615" s="257">
        <v>0</v>
      </c>
      <c r="AM615" s="62">
        <v>0</v>
      </c>
      <c r="AN615" s="202">
        <v>0</v>
      </c>
      <c r="AO615" s="62">
        <v>0</v>
      </c>
      <c r="AP615" s="62">
        <v>0</v>
      </c>
    </row>
    <row r="616" spans="1:42" ht="15.95" hidden="1" customHeight="1" outlineLevel="1" thickBot="1" x14ac:dyDescent="0.3">
      <c r="A616" s="696"/>
      <c r="B616" s="698"/>
      <c r="C616" s="609"/>
      <c r="D616" s="612"/>
      <c r="E616" s="627"/>
      <c r="F616" s="618"/>
      <c r="G616" s="18" t="s">
        <v>18</v>
      </c>
      <c r="H616" s="21"/>
      <c r="I616" s="43">
        <v>5</v>
      </c>
      <c r="J616" s="18"/>
      <c r="K616" s="21"/>
      <c r="L616" s="497">
        <v>0</v>
      </c>
      <c r="M616" s="497">
        <v>0</v>
      </c>
      <c r="N616" s="497">
        <v>0</v>
      </c>
      <c r="O616" s="497">
        <v>4</v>
      </c>
      <c r="P616" s="497">
        <v>0</v>
      </c>
      <c r="Q616" s="18">
        <v>4</v>
      </c>
      <c r="R616" s="18">
        <v>0</v>
      </c>
      <c r="S616" s="18">
        <v>0</v>
      </c>
      <c r="T616" s="18">
        <v>0</v>
      </c>
      <c r="U616" s="18">
        <v>3</v>
      </c>
      <c r="V616" s="18">
        <v>1</v>
      </c>
      <c r="W616" s="18">
        <v>0</v>
      </c>
      <c r="X616" s="18">
        <v>0</v>
      </c>
      <c r="Y616" s="18">
        <v>2</v>
      </c>
      <c r="Z616" s="18">
        <v>1</v>
      </c>
      <c r="AA616" s="18">
        <v>1</v>
      </c>
      <c r="AB616" s="18">
        <v>0</v>
      </c>
      <c r="AC616" s="18">
        <v>0</v>
      </c>
      <c r="AD616" s="18">
        <v>0</v>
      </c>
      <c r="AE616" s="394"/>
      <c r="AF616" s="389"/>
      <c r="AG616" s="18"/>
      <c r="AH616" s="21"/>
      <c r="AI616" s="413"/>
      <c r="AJ616" s="18">
        <v>0</v>
      </c>
      <c r="AK616" s="18">
        <v>0</v>
      </c>
      <c r="AL616" s="18">
        <v>0</v>
      </c>
      <c r="AM616" s="18">
        <v>0</v>
      </c>
      <c r="AN616" s="18">
        <v>0</v>
      </c>
      <c r="AO616" s="18">
        <v>0</v>
      </c>
      <c r="AP616" s="18">
        <v>0</v>
      </c>
    </row>
    <row r="617" spans="1:42" ht="15.95" hidden="1" customHeight="1" outlineLevel="1" thickBot="1" x14ac:dyDescent="0.3">
      <c r="A617" s="696"/>
      <c r="B617" s="698"/>
      <c r="C617" s="607">
        <v>180</v>
      </c>
      <c r="D617" s="610" t="s">
        <v>163</v>
      </c>
      <c r="E617" s="613"/>
      <c r="F617" s="616" t="s">
        <v>236</v>
      </c>
      <c r="G617" s="83" t="s">
        <v>16</v>
      </c>
      <c r="H617" s="87"/>
      <c r="I617" s="329"/>
      <c r="J617" s="89"/>
      <c r="K617" s="88"/>
      <c r="L617" s="503">
        <v>0</v>
      </c>
      <c r="M617" s="503">
        <v>0</v>
      </c>
      <c r="N617" s="503">
        <v>0</v>
      </c>
      <c r="O617" s="503">
        <v>0</v>
      </c>
      <c r="P617" s="505">
        <v>0</v>
      </c>
      <c r="Q617" s="436">
        <v>0</v>
      </c>
      <c r="R617" s="297">
        <v>0</v>
      </c>
      <c r="S617" s="297">
        <v>0</v>
      </c>
      <c r="T617" s="298">
        <v>0</v>
      </c>
      <c r="U617" s="25">
        <v>0</v>
      </c>
      <c r="V617" s="242">
        <v>0</v>
      </c>
      <c r="W617" s="148">
        <v>0</v>
      </c>
      <c r="X617" s="13">
        <v>0</v>
      </c>
      <c r="Y617" s="156">
        <v>0</v>
      </c>
      <c r="Z617" s="13">
        <v>0</v>
      </c>
      <c r="AA617" s="148">
        <v>0</v>
      </c>
      <c r="AB617" s="13">
        <v>0</v>
      </c>
      <c r="AC617" s="148">
        <v>0</v>
      </c>
      <c r="AD617" s="13">
        <v>0</v>
      </c>
      <c r="AE617" s="404">
        <v>0</v>
      </c>
      <c r="AF617" s="405">
        <v>0</v>
      </c>
      <c r="AG617" s="155">
        <v>0</v>
      </c>
      <c r="AH617" s="176">
        <v>0</v>
      </c>
      <c r="AI617" s="427">
        <v>0</v>
      </c>
      <c r="AJ617" s="249">
        <v>0</v>
      </c>
      <c r="AK617" s="200">
        <v>0</v>
      </c>
      <c r="AL617" s="24">
        <v>0</v>
      </c>
      <c r="AM617" s="25">
        <v>0</v>
      </c>
      <c r="AN617" s="23">
        <v>0</v>
      </c>
      <c r="AO617" s="25">
        <v>0</v>
      </c>
      <c r="AP617" s="25">
        <v>0</v>
      </c>
    </row>
    <row r="618" spans="1:42" ht="15.95" hidden="1" customHeight="1" outlineLevel="1" thickBot="1" x14ac:dyDescent="0.3">
      <c r="A618" s="696"/>
      <c r="B618" s="698"/>
      <c r="C618" s="608"/>
      <c r="D618" s="611"/>
      <c r="E618" s="614"/>
      <c r="F618" s="617"/>
      <c r="G618" s="40" t="s">
        <v>17</v>
      </c>
      <c r="H618" s="90"/>
      <c r="I618" s="319">
        <v>10</v>
      </c>
      <c r="J618" s="42">
        <v>10</v>
      </c>
      <c r="K618" s="41"/>
      <c r="L618" s="496">
        <v>0</v>
      </c>
      <c r="M618" s="503">
        <v>0</v>
      </c>
      <c r="N618" s="503">
        <v>0</v>
      </c>
      <c r="O618" s="503">
        <v>17</v>
      </c>
      <c r="P618" s="505">
        <v>0</v>
      </c>
      <c r="Q618" s="436">
        <v>17</v>
      </c>
      <c r="R618" s="297">
        <v>17</v>
      </c>
      <c r="S618" s="297">
        <v>0</v>
      </c>
      <c r="T618" s="291">
        <v>0</v>
      </c>
      <c r="U618" s="62">
        <v>14</v>
      </c>
      <c r="V618" s="243">
        <v>3</v>
      </c>
      <c r="W618" s="73">
        <v>0</v>
      </c>
      <c r="X618" s="72">
        <v>0</v>
      </c>
      <c r="Y618" s="74">
        <v>2</v>
      </c>
      <c r="Z618" s="72">
        <v>2</v>
      </c>
      <c r="AA618" s="73">
        <v>8</v>
      </c>
      <c r="AB618" s="72">
        <v>2</v>
      </c>
      <c r="AC618" s="73">
        <v>1</v>
      </c>
      <c r="AD618" s="72">
        <v>0</v>
      </c>
      <c r="AE618" s="406">
        <v>39.799999999999997</v>
      </c>
      <c r="AF618" s="407">
        <v>18</v>
      </c>
      <c r="AG618" s="76">
        <v>35</v>
      </c>
      <c r="AH618" s="177">
        <v>210</v>
      </c>
      <c r="AI618" s="424">
        <v>77.099999999999994</v>
      </c>
      <c r="AJ618" s="249">
        <v>0</v>
      </c>
      <c r="AK618" s="367">
        <v>0</v>
      </c>
      <c r="AL618" s="257">
        <v>0</v>
      </c>
      <c r="AM618" s="62">
        <v>0</v>
      </c>
      <c r="AN618" s="202">
        <v>0</v>
      </c>
      <c r="AO618" s="62">
        <v>0</v>
      </c>
      <c r="AP618" s="62">
        <v>0</v>
      </c>
    </row>
    <row r="619" spans="1:42" ht="15.95" hidden="1" customHeight="1" outlineLevel="1" thickBot="1" x14ac:dyDescent="0.3">
      <c r="A619" s="696"/>
      <c r="B619" s="698"/>
      <c r="C619" s="609"/>
      <c r="D619" s="612"/>
      <c r="E619" s="615"/>
      <c r="F619" s="618"/>
      <c r="G619" s="18" t="s">
        <v>18</v>
      </c>
      <c r="H619" s="21"/>
      <c r="I619" s="43">
        <v>10</v>
      </c>
      <c r="J619" s="18"/>
      <c r="K619" s="21"/>
      <c r="L619" s="497">
        <v>0</v>
      </c>
      <c r="M619" s="497">
        <v>0</v>
      </c>
      <c r="N619" s="497">
        <v>0</v>
      </c>
      <c r="O619" s="497">
        <v>17</v>
      </c>
      <c r="P619" s="497">
        <v>0</v>
      </c>
      <c r="Q619" s="18">
        <v>17</v>
      </c>
      <c r="R619" s="18">
        <v>17</v>
      </c>
      <c r="S619" s="18">
        <v>0</v>
      </c>
      <c r="T619" s="18">
        <v>0</v>
      </c>
      <c r="U619" s="18">
        <v>14</v>
      </c>
      <c r="V619" s="18">
        <v>3</v>
      </c>
      <c r="W619" s="18">
        <v>0</v>
      </c>
      <c r="X619" s="18">
        <v>0</v>
      </c>
      <c r="Y619" s="18">
        <v>2</v>
      </c>
      <c r="Z619" s="18">
        <v>2</v>
      </c>
      <c r="AA619" s="18">
        <v>8</v>
      </c>
      <c r="AB619" s="18">
        <v>2</v>
      </c>
      <c r="AC619" s="18">
        <v>1</v>
      </c>
      <c r="AD619" s="18">
        <v>0</v>
      </c>
      <c r="AE619" s="394"/>
      <c r="AF619" s="389"/>
      <c r="AG619" s="18"/>
      <c r="AH619" s="21"/>
      <c r="AI619" s="413"/>
      <c r="AJ619" s="18">
        <v>0</v>
      </c>
      <c r="AK619" s="18">
        <v>0</v>
      </c>
      <c r="AL619" s="18">
        <v>0</v>
      </c>
      <c r="AM619" s="18">
        <v>0</v>
      </c>
      <c r="AN619" s="18">
        <v>0</v>
      </c>
      <c r="AO619" s="18">
        <v>0</v>
      </c>
      <c r="AP619" s="18">
        <v>0</v>
      </c>
    </row>
    <row r="620" spans="1:42" ht="15.95" hidden="1" customHeight="1" outlineLevel="1" thickBot="1" x14ac:dyDescent="0.3">
      <c r="A620" s="696"/>
      <c r="B620" s="698"/>
      <c r="C620" s="607">
        <v>181</v>
      </c>
      <c r="D620" s="610" t="s">
        <v>466</v>
      </c>
      <c r="E620" s="613"/>
      <c r="F620" s="616" t="s">
        <v>234</v>
      </c>
      <c r="G620" s="83" t="s">
        <v>16</v>
      </c>
      <c r="H620" s="84"/>
      <c r="I620" s="329"/>
      <c r="J620" s="89"/>
      <c r="K620" s="88"/>
      <c r="L620" s="503">
        <v>0</v>
      </c>
      <c r="M620" s="503">
        <v>0</v>
      </c>
      <c r="N620" s="503">
        <v>0</v>
      </c>
      <c r="O620" s="503">
        <v>0</v>
      </c>
      <c r="P620" s="505">
        <v>0</v>
      </c>
      <c r="Q620" s="436">
        <v>0</v>
      </c>
      <c r="R620" s="297">
        <v>0</v>
      </c>
      <c r="S620" s="297">
        <v>0</v>
      </c>
      <c r="T620" s="298">
        <v>0</v>
      </c>
      <c r="U620" s="25">
        <v>0</v>
      </c>
      <c r="V620" s="242">
        <v>0</v>
      </c>
      <c r="W620" s="148">
        <v>0</v>
      </c>
      <c r="X620" s="13">
        <v>0</v>
      </c>
      <c r="Y620" s="156">
        <v>0</v>
      </c>
      <c r="Z620" s="13">
        <v>0</v>
      </c>
      <c r="AA620" s="148">
        <v>0</v>
      </c>
      <c r="AB620" s="13">
        <v>0</v>
      </c>
      <c r="AC620" s="148">
        <v>0</v>
      </c>
      <c r="AD620" s="13">
        <v>0</v>
      </c>
      <c r="AE620" s="404">
        <v>0</v>
      </c>
      <c r="AF620" s="405">
        <v>0</v>
      </c>
      <c r="AG620" s="155">
        <v>0</v>
      </c>
      <c r="AH620" s="176">
        <v>0</v>
      </c>
      <c r="AI620" s="427">
        <v>0</v>
      </c>
      <c r="AJ620" s="249">
        <v>0</v>
      </c>
      <c r="AK620" s="200">
        <v>0</v>
      </c>
      <c r="AL620" s="24">
        <v>0</v>
      </c>
      <c r="AM620" s="25">
        <v>0</v>
      </c>
      <c r="AN620" s="23">
        <v>0</v>
      </c>
      <c r="AO620" s="25">
        <v>0</v>
      </c>
      <c r="AP620" s="25">
        <v>0</v>
      </c>
    </row>
    <row r="621" spans="1:42" ht="15.95" hidden="1" customHeight="1" outlineLevel="1" thickBot="1" x14ac:dyDescent="0.3">
      <c r="A621" s="696"/>
      <c r="B621" s="698"/>
      <c r="C621" s="608"/>
      <c r="D621" s="611"/>
      <c r="E621" s="614"/>
      <c r="F621" s="617"/>
      <c r="G621" s="40" t="s">
        <v>17</v>
      </c>
      <c r="H621" s="82"/>
      <c r="I621" s="319">
        <v>10</v>
      </c>
      <c r="J621" s="42">
        <v>10</v>
      </c>
      <c r="K621" s="41"/>
      <c r="L621" s="496">
        <v>0</v>
      </c>
      <c r="M621" s="503">
        <v>0</v>
      </c>
      <c r="N621" s="503">
        <v>0</v>
      </c>
      <c r="O621" s="503">
        <v>9</v>
      </c>
      <c r="P621" s="505">
        <v>0</v>
      </c>
      <c r="Q621" s="436">
        <v>9</v>
      </c>
      <c r="R621" s="297">
        <v>7</v>
      </c>
      <c r="S621" s="297">
        <v>0</v>
      </c>
      <c r="T621" s="291">
        <v>2</v>
      </c>
      <c r="U621" s="62">
        <v>8</v>
      </c>
      <c r="V621" s="243">
        <v>1</v>
      </c>
      <c r="W621" s="73">
        <v>0</v>
      </c>
      <c r="X621" s="72">
        <v>0</v>
      </c>
      <c r="Y621" s="74">
        <v>2</v>
      </c>
      <c r="Z621" s="72">
        <v>0</v>
      </c>
      <c r="AA621" s="73">
        <v>1</v>
      </c>
      <c r="AB621" s="72">
        <v>0</v>
      </c>
      <c r="AC621" s="73">
        <v>2</v>
      </c>
      <c r="AD621" s="72">
        <v>0</v>
      </c>
      <c r="AE621" s="406">
        <v>39</v>
      </c>
      <c r="AF621" s="407">
        <v>15</v>
      </c>
      <c r="AG621" s="76">
        <v>60</v>
      </c>
      <c r="AH621" s="177">
        <v>130</v>
      </c>
      <c r="AI621" s="424">
        <v>102</v>
      </c>
      <c r="AJ621" s="249">
        <v>1</v>
      </c>
      <c r="AK621" s="367">
        <v>0</v>
      </c>
      <c r="AL621" s="257">
        <v>0</v>
      </c>
      <c r="AM621" s="62">
        <v>0</v>
      </c>
      <c r="AN621" s="202">
        <v>0</v>
      </c>
      <c r="AO621" s="62">
        <v>1</v>
      </c>
      <c r="AP621" s="62">
        <v>0</v>
      </c>
    </row>
    <row r="622" spans="1:42" ht="15.95" hidden="1" customHeight="1" outlineLevel="1" thickBot="1" x14ac:dyDescent="0.3">
      <c r="A622" s="696"/>
      <c r="B622" s="698"/>
      <c r="C622" s="609"/>
      <c r="D622" s="612"/>
      <c r="E622" s="615"/>
      <c r="F622" s="618"/>
      <c r="G622" s="18" t="s">
        <v>18</v>
      </c>
      <c r="H622" s="21"/>
      <c r="I622" s="43">
        <v>10</v>
      </c>
      <c r="J622" s="18"/>
      <c r="K622" s="21"/>
      <c r="L622" s="497">
        <v>0</v>
      </c>
      <c r="M622" s="497">
        <v>0</v>
      </c>
      <c r="N622" s="497">
        <v>0</v>
      </c>
      <c r="O622" s="497">
        <v>9</v>
      </c>
      <c r="P622" s="497">
        <v>0</v>
      </c>
      <c r="Q622" s="18">
        <v>9</v>
      </c>
      <c r="R622" s="18">
        <v>7</v>
      </c>
      <c r="S622" s="18">
        <v>0</v>
      </c>
      <c r="T622" s="18">
        <v>2</v>
      </c>
      <c r="U622" s="18">
        <v>8</v>
      </c>
      <c r="V622" s="18">
        <v>1</v>
      </c>
      <c r="W622" s="18">
        <v>0</v>
      </c>
      <c r="X622" s="18">
        <v>0</v>
      </c>
      <c r="Y622" s="18">
        <v>2</v>
      </c>
      <c r="Z622" s="18">
        <v>0</v>
      </c>
      <c r="AA622" s="18">
        <v>1</v>
      </c>
      <c r="AB622" s="18">
        <v>0</v>
      </c>
      <c r="AC622" s="18">
        <v>2</v>
      </c>
      <c r="AD622" s="18">
        <v>0</v>
      </c>
      <c r="AE622" s="394"/>
      <c r="AF622" s="389"/>
      <c r="AG622" s="18"/>
      <c r="AH622" s="21"/>
      <c r="AI622" s="413"/>
      <c r="AJ622" s="18">
        <v>1</v>
      </c>
      <c r="AK622" s="18">
        <v>0</v>
      </c>
      <c r="AL622" s="18">
        <v>0</v>
      </c>
      <c r="AM622" s="18">
        <v>0</v>
      </c>
      <c r="AN622" s="18">
        <v>0</v>
      </c>
      <c r="AO622" s="18">
        <v>1</v>
      </c>
      <c r="AP622" s="18">
        <v>0</v>
      </c>
    </row>
    <row r="623" spans="1:42" ht="15.95" hidden="1" customHeight="1" outlineLevel="1" thickBot="1" x14ac:dyDescent="0.3">
      <c r="A623" s="696"/>
      <c r="B623" s="698"/>
      <c r="C623" s="607">
        <v>182</v>
      </c>
      <c r="D623" s="676" t="s">
        <v>435</v>
      </c>
      <c r="E623" s="613"/>
      <c r="F623" s="622" t="s">
        <v>192</v>
      </c>
      <c r="G623" s="83" t="s">
        <v>16</v>
      </c>
      <c r="H623" s="87"/>
      <c r="I623" s="329"/>
      <c r="J623" s="89"/>
      <c r="K623" s="88"/>
      <c r="L623" s="503">
        <v>0</v>
      </c>
      <c r="M623" s="503">
        <v>0</v>
      </c>
      <c r="N623" s="503">
        <v>0</v>
      </c>
      <c r="O623" s="503">
        <v>0</v>
      </c>
      <c r="P623" s="505">
        <v>0</v>
      </c>
      <c r="Q623" s="436">
        <v>0</v>
      </c>
      <c r="R623" s="297">
        <v>0</v>
      </c>
      <c r="S623" s="297">
        <v>0</v>
      </c>
      <c r="T623" s="298">
        <v>0</v>
      </c>
      <c r="U623" s="25">
        <v>0</v>
      </c>
      <c r="V623" s="242">
        <v>0</v>
      </c>
      <c r="W623" s="148">
        <v>0</v>
      </c>
      <c r="X623" s="13">
        <v>0</v>
      </c>
      <c r="Y623" s="156">
        <v>0</v>
      </c>
      <c r="Z623" s="13">
        <v>0</v>
      </c>
      <c r="AA623" s="148">
        <v>0</v>
      </c>
      <c r="AB623" s="13">
        <v>0</v>
      </c>
      <c r="AC623" s="148">
        <v>0</v>
      </c>
      <c r="AD623" s="13">
        <v>0</v>
      </c>
      <c r="AE623" s="404">
        <v>0</v>
      </c>
      <c r="AF623" s="405">
        <v>0</v>
      </c>
      <c r="AG623" s="155">
        <v>0</v>
      </c>
      <c r="AH623" s="176">
        <v>0</v>
      </c>
      <c r="AI623" s="427">
        <v>0</v>
      </c>
      <c r="AJ623" s="249">
        <v>0</v>
      </c>
      <c r="AK623" s="200">
        <v>0</v>
      </c>
      <c r="AL623" s="24">
        <v>0</v>
      </c>
      <c r="AM623" s="25">
        <v>0</v>
      </c>
      <c r="AN623" s="23">
        <v>0</v>
      </c>
      <c r="AO623" s="25">
        <v>0</v>
      </c>
      <c r="AP623" s="25">
        <v>0</v>
      </c>
    </row>
    <row r="624" spans="1:42" ht="15.95" hidden="1" customHeight="1" outlineLevel="1" thickBot="1" x14ac:dyDescent="0.3">
      <c r="A624" s="696"/>
      <c r="B624" s="698"/>
      <c r="C624" s="608"/>
      <c r="D624" s="677"/>
      <c r="E624" s="614"/>
      <c r="F624" s="623"/>
      <c r="G624" s="40" t="s">
        <v>17</v>
      </c>
      <c r="H624" s="187"/>
      <c r="I624" s="319">
        <v>20</v>
      </c>
      <c r="J624" s="42">
        <v>20</v>
      </c>
      <c r="K624" s="41"/>
      <c r="L624" s="496">
        <v>0</v>
      </c>
      <c r="M624" s="503">
        <v>0</v>
      </c>
      <c r="N624" s="503">
        <v>0</v>
      </c>
      <c r="O624" s="503">
        <v>1</v>
      </c>
      <c r="P624" s="505">
        <v>0</v>
      </c>
      <c r="Q624" s="436">
        <v>1</v>
      </c>
      <c r="R624" s="297">
        <v>0</v>
      </c>
      <c r="S624" s="297">
        <v>0</v>
      </c>
      <c r="T624" s="291">
        <v>0</v>
      </c>
      <c r="U624" s="62">
        <v>1</v>
      </c>
      <c r="V624" s="243">
        <v>0</v>
      </c>
      <c r="W624" s="73">
        <v>0</v>
      </c>
      <c r="X624" s="72">
        <v>0</v>
      </c>
      <c r="Y624" s="74">
        <v>0</v>
      </c>
      <c r="Z624" s="72">
        <v>0</v>
      </c>
      <c r="AA624" s="73">
        <v>0</v>
      </c>
      <c r="AB624" s="72">
        <v>1</v>
      </c>
      <c r="AC624" s="73">
        <v>0</v>
      </c>
      <c r="AD624" s="72">
        <v>0</v>
      </c>
      <c r="AE624" s="406">
        <v>39</v>
      </c>
      <c r="AF624" s="407">
        <v>22</v>
      </c>
      <c r="AG624" s="76">
        <v>75</v>
      </c>
      <c r="AH624" s="179">
        <v>75</v>
      </c>
      <c r="AI624" s="424">
        <v>75</v>
      </c>
      <c r="AJ624" s="249">
        <v>0</v>
      </c>
      <c r="AK624" s="367">
        <v>0</v>
      </c>
      <c r="AL624" s="257">
        <v>0</v>
      </c>
      <c r="AM624" s="62">
        <v>0</v>
      </c>
      <c r="AN624" s="202">
        <v>0</v>
      </c>
      <c r="AO624" s="62">
        <v>0</v>
      </c>
      <c r="AP624" s="62">
        <v>0</v>
      </c>
    </row>
    <row r="625" spans="1:42" ht="15.95" hidden="1" customHeight="1" outlineLevel="1" thickBot="1" x14ac:dyDescent="0.3">
      <c r="A625" s="696"/>
      <c r="B625" s="698"/>
      <c r="C625" s="609"/>
      <c r="D625" s="678"/>
      <c r="E625" s="615"/>
      <c r="F625" s="624"/>
      <c r="G625" s="18" t="s">
        <v>18</v>
      </c>
      <c r="H625" s="21"/>
      <c r="I625" s="43">
        <v>20</v>
      </c>
      <c r="J625" s="18"/>
      <c r="K625" s="21"/>
      <c r="L625" s="497">
        <v>0</v>
      </c>
      <c r="M625" s="497">
        <v>0</v>
      </c>
      <c r="N625" s="497">
        <v>0</v>
      </c>
      <c r="O625" s="497">
        <v>1</v>
      </c>
      <c r="P625" s="497">
        <v>0</v>
      </c>
      <c r="Q625" s="18">
        <v>1</v>
      </c>
      <c r="R625" s="18">
        <v>0</v>
      </c>
      <c r="S625" s="18">
        <v>0</v>
      </c>
      <c r="T625" s="18">
        <v>0</v>
      </c>
      <c r="U625" s="18">
        <v>1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8">
        <v>0</v>
      </c>
      <c r="AB625" s="18">
        <v>1</v>
      </c>
      <c r="AC625" s="18">
        <v>0</v>
      </c>
      <c r="AD625" s="18">
        <v>0</v>
      </c>
      <c r="AE625" s="394"/>
      <c r="AF625" s="389"/>
      <c r="AG625" s="18"/>
      <c r="AH625" s="21"/>
      <c r="AI625" s="413"/>
      <c r="AJ625" s="18">
        <v>0</v>
      </c>
      <c r="AK625" s="18">
        <v>0</v>
      </c>
      <c r="AL625" s="18">
        <v>0</v>
      </c>
      <c r="AM625" s="18">
        <v>0</v>
      </c>
      <c r="AN625" s="18">
        <v>0</v>
      </c>
      <c r="AO625" s="18">
        <v>0</v>
      </c>
      <c r="AP625" s="18">
        <v>0</v>
      </c>
    </row>
    <row r="626" spans="1:42" ht="15.95" hidden="1" customHeight="1" outlineLevel="1" thickBot="1" x14ac:dyDescent="0.3">
      <c r="A626" s="696"/>
      <c r="B626" s="698"/>
      <c r="C626" s="607">
        <v>183</v>
      </c>
      <c r="D626" s="610" t="s">
        <v>467</v>
      </c>
      <c r="E626" s="625"/>
      <c r="F626" s="616" t="s">
        <v>234</v>
      </c>
      <c r="G626" s="83" t="s">
        <v>16</v>
      </c>
      <c r="H626" s="87"/>
      <c r="I626" s="329"/>
      <c r="J626" s="89"/>
      <c r="K626" s="88"/>
      <c r="L626" s="503">
        <v>0</v>
      </c>
      <c r="M626" s="503">
        <v>0</v>
      </c>
      <c r="N626" s="503">
        <v>0</v>
      </c>
      <c r="O626" s="503">
        <v>0</v>
      </c>
      <c r="P626" s="505">
        <v>0</v>
      </c>
      <c r="Q626" s="436">
        <v>0</v>
      </c>
      <c r="R626" s="297">
        <v>0</v>
      </c>
      <c r="S626" s="297">
        <v>0</v>
      </c>
      <c r="T626" s="298">
        <v>0</v>
      </c>
      <c r="U626" s="25">
        <v>0</v>
      </c>
      <c r="V626" s="242">
        <v>0</v>
      </c>
      <c r="W626" s="148">
        <v>0</v>
      </c>
      <c r="X626" s="13">
        <v>0</v>
      </c>
      <c r="Y626" s="156">
        <v>0</v>
      </c>
      <c r="Z626" s="13">
        <v>0</v>
      </c>
      <c r="AA626" s="148">
        <v>0</v>
      </c>
      <c r="AB626" s="13">
        <v>0</v>
      </c>
      <c r="AC626" s="148">
        <v>0</v>
      </c>
      <c r="AD626" s="13">
        <v>0</v>
      </c>
      <c r="AE626" s="404">
        <v>0</v>
      </c>
      <c r="AF626" s="405">
        <v>0</v>
      </c>
      <c r="AG626" s="155">
        <v>0</v>
      </c>
      <c r="AH626" s="176">
        <v>0</v>
      </c>
      <c r="AI626" s="427">
        <v>0</v>
      </c>
      <c r="AJ626" s="249">
        <v>0</v>
      </c>
      <c r="AK626" s="200">
        <v>0</v>
      </c>
      <c r="AL626" s="24">
        <v>0</v>
      </c>
      <c r="AM626" s="25">
        <v>0</v>
      </c>
      <c r="AN626" s="23">
        <v>0</v>
      </c>
      <c r="AO626" s="25">
        <v>0</v>
      </c>
      <c r="AP626" s="25">
        <v>0</v>
      </c>
    </row>
    <row r="627" spans="1:42" ht="15.95" hidden="1" customHeight="1" outlineLevel="1" thickBot="1" x14ac:dyDescent="0.3">
      <c r="A627" s="696"/>
      <c r="B627" s="698"/>
      <c r="C627" s="608"/>
      <c r="D627" s="611"/>
      <c r="E627" s="626"/>
      <c r="F627" s="617"/>
      <c r="G627" s="40" t="s">
        <v>17</v>
      </c>
      <c r="H627" s="187"/>
      <c r="I627" s="319">
        <v>10</v>
      </c>
      <c r="J627" s="42">
        <v>10</v>
      </c>
      <c r="K627" s="41"/>
      <c r="L627" s="496">
        <v>0</v>
      </c>
      <c r="M627" s="503">
        <v>0</v>
      </c>
      <c r="N627" s="503">
        <v>0</v>
      </c>
      <c r="O627" s="503">
        <v>6</v>
      </c>
      <c r="P627" s="505">
        <v>0</v>
      </c>
      <c r="Q627" s="436">
        <v>6</v>
      </c>
      <c r="R627" s="297">
        <v>3</v>
      </c>
      <c r="S627" s="297">
        <v>0</v>
      </c>
      <c r="T627" s="291">
        <v>1</v>
      </c>
      <c r="U627" s="62">
        <v>5</v>
      </c>
      <c r="V627" s="243">
        <v>1</v>
      </c>
      <c r="W627" s="73">
        <v>0</v>
      </c>
      <c r="X627" s="72">
        <v>0</v>
      </c>
      <c r="Y627" s="74">
        <v>3</v>
      </c>
      <c r="Z627" s="72">
        <v>2</v>
      </c>
      <c r="AA627" s="73">
        <v>2</v>
      </c>
      <c r="AB627" s="72">
        <v>3</v>
      </c>
      <c r="AC627" s="73">
        <v>3</v>
      </c>
      <c r="AD627" s="72">
        <v>0</v>
      </c>
      <c r="AE627" s="406">
        <v>38</v>
      </c>
      <c r="AF627" s="407">
        <v>19</v>
      </c>
      <c r="AG627" s="76">
        <v>25</v>
      </c>
      <c r="AH627" s="177">
        <v>150</v>
      </c>
      <c r="AI627" s="424">
        <v>113</v>
      </c>
      <c r="AJ627" s="249">
        <v>0</v>
      </c>
      <c r="AK627" s="367">
        <v>0</v>
      </c>
      <c r="AL627" s="257">
        <v>0</v>
      </c>
      <c r="AM627" s="62">
        <v>0</v>
      </c>
      <c r="AN627" s="202">
        <v>0</v>
      </c>
      <c r="AO627" s="62">
        <v>0</v>
      </c>
      <c r="AP627" s="62">
        <v>0</v>
      </c>
    </row>
    <row r="628" spans="1:42" ht="15.95" hidden="1" customHeight="1" outlineLevel="1" thickBot="1" x14ac:dyDescent="0.3">
      <c r="A628" s="696"/>
      <c r="B628" s="698"/>
      <c r="C628" s="609"/>
      <c r="D628" s="612"/>
      <c r="E628" s="627"/>
      <c r="F628" s="618"/>
      <c r="G628" s="18" t="s">
        <v>18</v>
      </c>
      <c r="H628" s="21"/>
      <c r="I628" s="43">
        <v>10</v>
      </c>
      <c r="J628" s="18"/>
      <c r="K628" s="21"/>
      <c r="L628" s="497">
        <v>0</v>
      </c>
      <c r="M628" s="497">
        <v>0</v>
      </c>
      <c r="N628" s="497">
        <v>0</v>
      </c>
      <c r="O628" s="497">
        <v>6</v>
      </c>
      <c r="P628" s="497">
        <v>0</v>
      </c>
      <c r="Q628" s="18">
        <v>6</v>
      </c>
      <c r="R628" s="18">
        <v>3</v>
      </c>
      <c r="S628" s="18">
        <v>0</v>
      </c>
      <c r="T628" s="18">
        <v>1</v>
      </c>
      <c r="U628" s="18">
        <v>5</v>
      </c>
      <c r="V628" s="18">
        <v>1</v>
      </c>
      <c r="W628" s="18">
        <v>0</v>
      </c>
      <c r="X628" s="18">
        <v>0</v>
      </c>
      <c r="Y628" s="18">
        <v>3</v>
      </c>
      <c r="Z628" s="18">
        <v>2</v>
      </c>
      <c r="AA628" s="18">
        <v>2</v>
      </c>
      <c r="AB628" s="18">
        <v>3</v>
      </c>
      <c r="AC628" s="18">
        <v>3</v>
      </c>
      <c r="AD628" s="18">
        <v>0</v>
      </c>
      <c r="AE628" s="394"/>
      <c r="AF628" s="389"/>
      <c r="AG628" s="18"/>
      <c r="AH628" s="21"/>
      <c r="AI628" s="413"/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</row>
    <row r="629" spans="1:42" ht="15.95" hidden="1" customHeight="1" outlineLevel="1" thickBot="1" x14ac:dyDescent="0.3">
      <c r="A629" s="696"/>
      <c r="B629" s="698"/>
      <c r="C629" s="607">
        <v>184</v>
      </c>
      <c r="D629" s="610" t="s">
        <v>468</v>
      </c>
      <c r="E629" s="625"/>
      <c r="F629" s="622" t="s">
        <v>234</v>
      </c>
      <c r="G629" s="83" t="s">
        <v>16</v>
      </c>
      <c r="H629" s="87"/>
      <c r="I629" s="328"/>
      <c r="J629" s="51"/>
      <c r="K629" s="140"/>
      <c r="L629" s="503">
        <v>0</v>
      </c>
      <c r="M629" s="503">
        <v>0</v>
      </c>
      <c r="N629" s="503">
        <v>0</v>
      </c>
      <c r="O629" s="503">
        <v>0</v>
      </c>
      <c r="P629" s="505">
        <v>0</v>
      </c>
      <c r="Q629" s="436">
        <v>0</v>
      </c>
      <c r="R629" s="297">
        <v>0</v>
      </c>
      <c r="S629" s="297">
        <v>0</v>
      </c>
      <c r="T629" s="298">
        <v>0</v>
      </c>
      <c r="U629" s="25">
        <v>0</v>
      </c>
      <c r="V629" s="242">
        <v>0</v>
      </c>
      <c r="W629" s="148">
        <v>0</v>
      </c>
      <c r="X629" s="13">
        <v>0</v>
      </c>
      <c r="Y629" s="156">
        <v>0</v>
      </c>
      <c r="Z629" s="13">
        <v>0</v>
      </c>
      <c r="AA629" s="148">
        <v>0</v>
      </c>
      <c r="AB629" s="13">
        <v>0</v>
      </c>
      <c r="AC629" s="148">
        <v>0</v>
      </c>
      <c r="AD629" s="13">
        <v>0</v>
      </c>
      <c r="AE629" s="404">
        <v>0</v>
      </c>
      <c r="AF629" s="405">
        <v>0</v>
      </c>
      <c r="AG629" s="155">
        <v>0</v>
      </c>
      <c r="AH629" s="176">
        <v>0</v>
      </c>
      <c r="AI629" s="427">
        <v>0</v>
      </c>
      <c r="AJ629" s="249">
        <v>0</v>
      </c>
      <c r="AK629" s="200">
        <v>0</v>
      </c>
      <c r="AL629" s="24">
        <v>0</v>
      </c>
      <c r="AM629" s="25">
        <v>0</v>
      </c>
      <c r="AN629" s="23">
        <v>0</v>
      </c>
      <c r="AO629" s="25">
        <v>0</v>
      </c>
      <c r="AP629" s="25">
        <v>0</v>
      </c>
    </row>
    <row r="630" spans="1:42" ht="15.95" hidden="1" customHeight="1" outlineLevel="1" thickBot="1" x14ac:dyDescent="0.3">
      <c r="A630" s="696"/>
      <c r="B630" s="698"/>
      <c r="C630" s="608"/>
      <c r="D630" s="611"/>
      <c r="E630" s="626"/>
      <c r="F630" s="623"/>
      <c r="G630" s="40" t="s">
        <v>17</v>
      </c>
      <c r="H630" s="90"/>
      <c r="I630" s="323">
        <v>5</v>
      </c>
      <c r="J630" s="50">
        <v>5</v>
      </c>
      <c r="K630" s="138"/>
      <c r="L630" s="496">
        <v>0</v>
      </c>
      <c r="M630" s="503">
        <v>0</v>
      </c>
      <c r="N630" s="503">
        <v>0</v>
      </c>
      <c r="O630" s="503">
        <v>14</v>
      </c>
      <c r="P630" s="505">
        <v>0</v>
      </c>
      <c r="Q630" s="436">
        <v>14</v>
      </c>
      <c r="R630" s="297">
        <v>8</v>
      </c>
      <c r="S630" s="297">
        <v>0</v>
      </c>
      <c r="T630" s="291">
        <v>0</v>
      </c>
      <c r="U630" s="62">
        <v>11</v>
      </c>
      <c r="V630" s="243">
        <v>3</v>
      </c>
      <c r="W630" s="73">
        <v>0</v>
      </c>
      <c r="X630" s="72">
        <v>0</v>
      </c>
      <c r="Y630" s="74">
        <v>4</v>
      </c>
      <c r="Z630" s="72">
        <v>0</v>
      </c>
      <c r="AA630" s="73">
        <v>1</v>
      </c>
      <c r="AB630" s="72">
        <v>3</v>
      </c>
      <c r="AC630" s="73">
        <v>3</v>
      </c>
      <c r="AD630" s="72">
        <v>0</v>
      </c>
      <c r="AE630" s="406">
        <v>45</v>
      </c>
      <c r="AF630" s="407">
        <v>24</v>
      </c>
      <c r="AG630" s="76">
        <v>75</v>
      </c>
      <c r="AH630" s="177">
        <v>120</v>
      </c>
      <c r="AI630" s="424">
        <v>98</v>
      </c>
      <c r="AJ630" s="249">
        <v>0</v>
      </c>
      <c r="AK630" s="367">
        <v>0</v>
      </c>
      <c r="AL630" s="257">
        <v>0</v>
      </c>
      <c r="AM630" s="62">
        <v>0</v>
      </c>
      <c r="AN630" s="202">
        <v>0</v>
      </c>
      <c r="AO630" s="62">
        <v>0</v>
      </c>
      <c r="AP630" s="62">
        <v>0</v>
      </c>
    </row>
    <row r="631" spans="1:42" ht="15.75" hidden="1" customHeight="1" outlineLevel="1" thickBot="1" x14ac:dyDescent="0.3">
      <c r="A631" s="696"/>
      <c r="B631" s="698"/>
      <c r="C631" s="609"/>
      <c r="D631" s="612"/>
      <c r="E631" s="627"/>
      <c r="F631" s="624"/>
      <c r="G631" s="18" t="s">
        <v>18</v>
      </c>
      <c r="H631" s="21"/>
      <c r="I631" s="43">
        <v>5</v>
      </c>
      <c r="J631" s="18"/>
      <c r="K631" s="21"/>
      <c r="L631" s="497">
        <v>0</v>
      </c>
      <c r="M631" s="497">
        <v>0</v>
      </c>
      <c r="N631" s="497">
        <v>0</v>
      </c>
      <c r="O631" s="497">
        <v>14</v>
      </c>
      <c r="P631" s="497">
        <v>0</v>
      </c>
      <c r="Q631" s="18">
        <v>14</v>
      </c>
      <c r="R631" s="18">
        <v>8</v>
      </c>
      <c r="S631" s="18">
        <v>0</v>
      </c>
      <c r="T631" s="18">
        <v>0</v>
      </c>
      <c r="U631" s="18">
        <v>11</v>
      </c>
      <c r="V631" s="18">
        <v>3</v>
      </c>
      <c r="W631" s="18">
        <v>0</v>
      </c>
      <c r="X631" s="18">
        <v>0</v>
      </c>
      <c r="Y631" s="18">
        <v>4</v>
      </c>
      <c r="Z631" s="18">
        <v>0</v>
      </c>
      <c r="AA631" s="18">
        <v>1</v>
      </c>
      <c r="AB631" s="18">
        <v>3</v>
      </c>
      <c r="AC631" s="18">
        <v>3</v>
      </c>
      <c r="AD631" s="18">
        <v>0</v>
      </c>
      <c r="AE631" s="394"/>
      <c r="AF631" s="389"/>
      <c r="AG631" s="18"/>
      <c r="AH631" s="21"/>
      <c r="AI631" s="413"/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</row>
    <row r="632" spans="1:42" ht="15.95" hidden="1" customHeight="1" outlineLevel="1" thickBot="1" x14ac:dyDescent="0.3">
      <c r="A632" s="696"/>
      <c r="B632" s="698"/>
      <c r="C632" s="607">
        <v>185</v>
      </c>
      <c r="D632" s="610" t="s">
        <v>469</v>
      </c>
      <c r="E632" s="625"/>
      <c r="F632" s="616" t="s">
        <v>234</v>
      </c>
      <c r="G632" s="83" t="s">
        <v>16</v>
      </c>
      <c r="H632" s="87"/>
      <c r="I632" s="328"/>
      <c r="J632" s="51"/>
      <c r="K632" s="140"/>
      <c r="L632" s="503">
        <v>0</v>
      </c>
      <c r="M632" s="503">
        <v>0</v>
      </c>
      <c r="N632" s="503">
        <v>0</v>
      </c>
      <c r="O632" s="503">
        <v>0</v>
      </c>
      <c r="P632" s="505">
        <v>0</v>
      </c>
      <c r="Q632" s="436">
        <v>0</v>
      </c>
      <c r="R632" s="297">
        <v>0</v>
      </c>
      <c r="S632" s="297">
        <v>0</v>
      </c>
      <c r="T632" s="298">
        <v>0</v>
      </c>
      <c r="U632" s="25">
        <v>0</v>
      </c>
      <c r="V632" s="242">
        <v>0</v>
      </c>
      <c r="W632" s="148">
        <v>0</v>
      </c>
      <c r="X632" s="13">
        <v>0</v>
      </c>
      <c r="Y632" s="156">
        <v>0</v>
      </c>
      <c r="Z632" s="13">
        <v>0</v>
      </c>
      <c r="AA632" s="148">
        <v>0</v>
      </c>
      <c r="AB632" s="13">
        <v>0</v>
      </c>
      <c r="AC632" s="148">
        <v>0</v>
      </c>
      <c r="AD632" s="13">
        <v>0</v>
      </c>
      <c r="AE632" s="404">
        <v>0</v>
      </c>
      <c r="AF632" s="405">
        <v>0</v>
      </c>
      <c r="AG632" s="155">
        <v>0</v>
      </c>
      <c r="AH632" s="176">
        <v>0</v>
      </c>
      <c r="AI632" s="427">
        <v>0</v>
      </c>
      <c r="AJ632" s="249">
        <v>0</v>
      </c>
      <c r="AK632" s="200">
        <v>0</v>
      </c>
      <c r="AL632" s="24">
        <v>0</v>
      </c>
      <c r="AM632" s="25">
        <v>0</v>
      </c>
      <c r="AN632" s="23">
        <v>0</v>
      </c>
      <c r="AO632" s="25">
        <v>0</v>
      </c>
      <c r="AP632" s="25">
        <v>0</v>
      </c>
    </row>
    <row r="633" spans="1:42" ht="15.95" hidden="1" customHeight="1" outlineLevel="1" thickBot="1" x14ac:dyDescent="0.3">
      <c r="A633" s="696"/>
      <c r="B633" s="698"/>
      <c r="C633" s="608"/>
      <c r="D633" s="611"/>
      <c r="E633" s="626"/>
      <c r="F633" s="617"/>
      <c r="G633" s="40" t="s">
        <v>17</v>
      </c>
      <c r="H633" s="90"/>
      <c r="I633" s="323">
        <v>10</v>
      </c>
      <c r="J633" s="50">
        <v>10</v>
      </c>
      <c r="K633" s="138"/>
      <c r="L633" s="496">
        <v>0</v>
      </c>
      <c r="M633" s="503">
        <v>0</v>
      </c>
      <c r="N633" s="503">
        <v>0</v>
      </c>
      <c r="O633" s="503">
        <v>8</v>
      </c>
      <c r="P633" s="505">
        <v>0</v>
      </c>
      <c r="Q633" s="436">
        <v>8</v>
      </c>
      <c r="R633" s="297">
        <v>7</v>
      </c>
      <c r="S633" s="297">
        <v>0</v>
      </c>
      <c r="T633" s="291">
        <v>0</v>
      </c>
      <c r="U633" s="62">
        <v>8</v>
      </c>
      <c r="V633" s="243">
        <v>0</v>
      </c>
      <c r="W633" s="73">
        <v>0</v>
      </c>
      <c r="X633" s="72">
        <v>0</v>
      </c>
      <c r="Y633" s="74">
        <v>1</v>
      </c>
      <c r="Z633" s="72">
        <v>0</v>
      </c>
      <c r="AA633" s="73">
        <v>3</v>
      </c>
      <c r="AB633" s="72">
        <v>1</v>
      </c>
      <c r="AC633" s="73">
        <v>1</v>
      </c>
      <c r="AD633" s="72">
        <v>0</v>
      </c>
      <c r="AE633" s="406">
        <v>38</v>
      </c>
      <c r="AF633" s="407">
        <v>18</v>
      </c>
      <c r="AG633" s="76">
        <v>35</v>
      </c>
      <c r="AH633" s="177">
        <v>115</v>
      </c>
      <c r="AI633" s="424">
        <v>76</v>
      </c>
      <c r="AJ633" s="249">
        <v>0</v>
      </c>
      <c r="AK633" s="367">
        <v>0</v>
      </c>
      <c r="AL633" s="257">
        <v>0</v>
      </c>
      <c r="AM633" s="62">
        <v>0</v>
      </c>
      <c r="AN633" s="202">
        <v>0</v>
      </c>
      <c r="AO633" s="62">
        <v>0</v>
      </c>
      <c r="AP633" s="62">
        <v>0</v>
      </c>
    </row>
    <row r="634" spans="1:42" ht="20.25" hidden="1" customHeight="1" outlineLevel="1" thickBot="1" x14ac:dyDescent="0.3">
      <c r="A634" s="696"/>
      <c r="B634" s="698"/>
      <c r="C634" s="609"/>
      <c r="D634" s="612"/>
      <c r="E634" s="627"/>
      <c r="F634" s="618"/>
      <c r="G634" s="18" t="s">
        <v>18</v>
      </c>
      <c r="H634" s="21"/>
      <c r="I634" s="43">
        <v>10</v>
      </c>
      <c r="J634" s="18"/>
      <c r="K634" s="21"/>
      <c r="L634" s="497">
        <v>0</v>
      </c>
      <c r="M634" s="497">
        <v>0</v>
      </c>
      <c r="N634" s="497">
        <v>0</v>
      </c>
      <c r="O634" s="497">
        <v>8</v>
      </c>
      <c r="P634" s="497">
        <v>0</v>
      </c>
      <c r="Q634" s="18">
        <v>8</v>
      </c>
      <c r="R634" s="18">
        <v>7</v>
      </c>
      <c r="S634" s="18">
        <v>0</v>
      </c>
      <c r="T634" s="18">
        <v>0</v>
      </c>
      <c r="U634" s="18">
        <v>8</v>
      </c>
      <c r="V634" s="18">
        <v>0</v>
      </c>
      <c r="W634" s="18">
        <v>0</v>
      </c>
      <c r="X634" s="18">
        <v>0</v>
      </c>
      <c r="Y634" s="18">
        <v>1</v>
      </c>
      <c r="Z634" s="18">
        <v>0</v>
      </c>
      <c r="AA634" s="18">
        <v>3</v>
      </c>
      <c r="AB634" s="18">
        <v>1</v>
      </c>
      <c r="AC634" s="18">
        <v>1</v>
      </c>
      <c r="AD634" s="18">
        <v>0</v>
      </c>
      <c r="AE634" s="394"/>
      <c r="AF634" s="389"/>
      <c r="AG634" s="18"/>
      <c r="AH634" s="21"/>
      <c r="AI634" s="413"/>
      <c r="AJ634" s="18">
        <v>0</v>
      </c>
      <c r="AK634" s="18">
        <v>0</v>
      </c>
      <c r="AL634" s="18">
        <v>0</v>
      </c>
      <c r="AM634" s="18">
        <v>0</v>
      </c>
      <c r="AN634" s="18">
        <v>0</v>
      </c>
      <c r="AO634" s="18">
        <v>0</v>
      </c>
      <c r="AP634" s="18">
        <v>0</v>
      </c>
    </row>
    <row r="635" spans="1:42" ht="15.95" hidden="1" customHeight="1" outlineLevel="1" thickBot="1" x14ac:dyDescent="0.3">
      <c r="A635" s="696"/>
      <c r="B635" s="698"/>
      <c r="C635" s="607">
        <v>186</v>
      </c>
      <c r="D635" s="610" t="s">
        <v>470</v>
      </c>
      <c r="E635" s="613"/>
      <c r="F635" s="616" t="s">
        <v>234</v>
      </c>
      <c r="G635" s="83" t="s">
        <v>16</v>
      </c>
      <c r="H635" s="84"/>
      <c r="I635" s="328"/>
      <c r="J635" s="51"/>
      <c r="K635" s="140"/>
      <c r="L635" s="503">
        <v>0</v>
      </c>
      <c r="M635" s="503">
        <v>0</v>
      </c>
      <c r="N635" s="503">
        <v>0</v>
      </c>
      <c r="O635" s="503">
        <v>0</v>
      </c>
      <c r="P635" s="505">
        <v>0</v>
      </c>
      <c r="Q635" s="436">
        <v>0</v>
      </c>
      <c r="R635" s="297">
        <v>0</v>
      </c>
      <c r="S635" s="297">
        <v>0</v>
      </c>
      <c r="T635" s="298">
        <v>0</v>
      </c>
      <c r="U635" s="25">
        <v>0</v>
      </c>
      <c r="V635" s="242">
        <v>0</v>
      </c>
      <c r="W635" s="148">
        <v>0</v>
      </c>
      <c r="X635" s="13">
        <v>0</v>
      </c>
      <c r="Y635" s="156">
        <v>0</v>
      </c>
      <c r="Z635" s="13">
        <v>0</v>
      </c>
      <c r="AA635" s="148">
        <v>0</v>
      </c>
      <c r="AB635" s="13">
        <v>0</v>
      </c>
      <c r="AC635" s="148">
        <v>0</v>
      </c>
      <c r="AD635" s="13">
        <v>0</v>
      </c>
      <c r="AE635" s="404">
        <v>0</v>
      </c>
      <c r="AF635" s="405">
        <v>0</v>
      </c>
      <c r="AG635" s="155">
        <v>0</v>
      </c>
      <c r="AH635" s="176">
        <v>0</v>
      </c>
      <c r="AI635" s="427">
        <v>0</v>
      </c>
      <c r="AJ635" s="249">
        <v>0</v>
      </c>
      <c r="AK635" s="200">
        <v>0</v>
      </c>
      <c r="AL635" s="24">
        <v>0</v>
      </c>
      <c r="AM635" s="25">
        <v>0</v>
      </c>
      <c r="AN635" s="23">
        <v>0</v>
      </c>
      <c r="AO635" s="25">
        <v>0</v>
      </c>
      <c r="AP635" s="25">
        <v>0</v>
      </c>
    </row>
    <row r="636" spans="1:42" ht="15.95" hidden="1" customHeight="1" outlineLevel="1" thickBot="1" x14ac:dyDescent="0.3">
      <c r="A636" s="696"/>
      <c r="B636" s="698"/>
      <c r="C636" s="608"/>
      <c r="D636" s="611"/>
      <c r="E636" s="614"/>
      <c r="F636" s="617"/>
      <c r="G636" s="40" t="s">
        <v>17</v>
      </c>
      <c r="H636" s="82"/>
      <c r="I636" s="323">
        <v>10</v>
      </c>
      <c r="J636" s="50">
        <v>10</v>
      </c>
      <c r="K636" s="138"/>
      <c r="L636" s="496">
        <v>0</v>
      </c>
      <c r="M636" s="503">
        <v>0</v>
      </c>
      <c r="N636" s="503">
        <v>0</v>
      </c>
      <c r="O636" s="503">
        <v>6</v>
      </c>
      <c r="P636" s="505">
        <v>0</v>
      </c>
      <c r="Q636" s="436">
        <v>6</v>
      </c>
      <c r="R636" s="297">
        <v>0</v>
      </c>
      <c r="S636" s="297">
        <v>0</v>
      </c>
      <c r="T636" s="291">
        <v>0</v>
      </c>
      <c r="U636" s="62">
        <v>6</v>
      </c>
      <c r="V636" s="243">
        <v>0</v>
      </c>
      <c r="W636" s="73">
        <v>0</v>
      </c>
      <c r="X636" s="72">
        <v>0</v>
      </c>
      <c r="Y636" s="74">
        <v>5</v>
      </c>
      <c r="Z636" s="72">
        <v>0</v>
      </c>
      <c r="AA636" s="73">
        <v>2</v>
      </c>
      <c r="AB636" s="72">
        <v>4</v>
      </c>
      <c r="AC636" s="73">
        <v>4</v>
      </c>
      <c r="AD636" s="72">
        <v>0</v>
      </c>
      <c r="AE636" s="406">
        <v>42.5</v>
      </c>
      <c r="AF636" s="407">
        <v>20.7</v>
      </c>
      <c r="AG636" s="76">
        <v>55</v>
      </c>
      <c r="AH636" s="177">
        <v>135</v>
      </c>
      <c r="AI636" s="424">
        <v>81.599999999999994</v>
      </c>
      <c r="AJ636" s="249">
        <v>0</v>
      </c>
      <c r="AK636" s="367">
        <v>0</v>
      </c>
      <c r="AL636" s="257">
        <v>0</v>
      </c>
      <c r="AM636" s="62">
        <v>0</v>
      </c>
      <c r="AN636" s="202">
        <v>0</v>
      </c>
      <c r="AO636" s="62">
        <v>0</v>
      </c>
      <c r="AP636" s="62">
        <v>0</v>
      </c>
    </row>
    <row r="637" spans="1:42" ht="15.75" hidden="1" customHeight="1" outlineLevel="1" thickBot="1" x14ac:dyDescent="0.3">
      <c r="A637" s="696"/>
      <c r="B637" s="698"/>
      <c r="C637" s="609"/>
      <c r="D637" s="612"/>
      <c r="E637" s="615"/>
      <c r="F637" s="618"/>
      <c r="G637" s="18" t="s">
        <v>18</v>
      </c>
      <c r="H637" s="21"/>
      <c r="I637" s="43">
        <v>10</v>
      </c>
      <c r="J637" s="18"/>
      <c r="K637" s="21"/>
      <c r="L637" s="497">
        <v>0</v>
      </c>
      <c r="M637" s="497">
        <v>0</v>
      </c>
      <c r="N637" s="497">
        <v>0</v>
      </c>
      <c r="O637" s="497">
        <v>6</v>
      </c>
      <c r="P637" s="497">
        <v>0</v>
      </c>
      <c r="Q637" s="18">
        <v>6</v>
      </c>
      <c r="R637" s="18">
        <v>0</v>
      </c>
      <c r="S637" s="18">
        <v>0</v>
      </c>
      <c r="T637" s="18">
        <v>0</v>
      </c>
      <c r="U637" s="18">
        <v>6</v>
      </c>
      <c r="V637" s="18">
        <v>0</v>
      </c>
      <c r="W637" s="18">
        <v>0</v>
      </c>
      <c r="X637" s="18">
        <v>0</v>
      </c>
      <c r="Y637" s="18">
        <v>5</v>
      </c>
      <c r="Z637" s="18">
        <v>0</v>
      </c>
      <c r="AA637" s="18">
        <v>2</v>
      </c>
      <c r="AB637" s="18">
        <v>4</v>
      </c>
      <c r="AC637" s="18">
        <v>4</v>
      </c>
      <c r="AD637" s="18">
        <v>0</v>
      </c>
      <c r="AE637" s="394"/>
      <c r="AF637" s="389"/>
      <c r="AG637" s="18"/>
      <c r="AH637" s="21"/>
      <c r="AI637" s="413"/>
      <c r="AJ637" s="18">
        <v>0</v>
      </c>
      <c r="AK637" s="18">
        <v>0</v>
      </c>
      <c r="AL637" s="18">
        <v>0</v>
      </c>
      <c r="AM637" s="18">
        <v>0</v>
      </c>
      <c r="AN637" s="18">
        <v>0</v>
      </c>
      <c r="AO637" s="18">
        <v>0</v>
      </c>
      <c r="AP637" s="18">
        <v>0</v>
      </c>
    </row>
    <row r="638" spans="1:42" ht="15.75" hidden="1" customHeight="1" outlineLevel="1" thickBot="1" x14ac:dyDescent="0.3">
      <c r="A638" s="696"/>
      <c r="B638" s="698"/>
      <c r="C638" s="607">
        <v>187</v>
      </c>
      <c r="D638" s="713" t="s">
        <v>471</v>
      </c>
      <c r="E638" s="625"/>
      <c r="F638" s="616" t="s">
        <v>234</v>
      </c>
      <c r="G638" s="83" t="s">
        <v>16</v>
      </c>
      <c r="H638" s="87"/>
      <c r="I638" s="328"/>
      <c r="J638" s="51"/>
      <c r="K638" s="140"/>
      <c r="L638" s="503">
        <v>0</v>
      </c>
      <c r="M638" s="503"/>
      <c r="N638" s="503"/>
      <c r="O638" s="503"/>
      <c r="P638" s="505"/>
      <c r="Q638" s="436"/>
      <c r="R638" s="297"/>
      <c r="S638" s="297"/>
      <c r="T638" s="298"/>
      <c r="U638" s="25"/>
      <c r="V638" s="242"/>
      <c r="W638" s="148"/>
      <c r="X638" s="13"/>
      <c r="Y638" s="156"/>
      <c r="Z638" s="13"/>
      <c r="AA638" s="148"/>
      <c r="AB638" s="13"/>
      <c r="AC638" s="148"/>
      <c r="AD638" s="13"/>
      <c r="AE638" s="404"/>
      <c r="AF638" s="405"/>
      <c r="AG638" s="155"/>
      <c r="AH638" s="176"/>
      <c r="AI638" s="427"/>
      <c r="AJ638" s="249"/>
      <c r="AK638" s="200"/>
      <c r="AL638" s="24"/>
      <c r="AM638" s="25"/>
      <c r="AN638" s="23"/>
      <c r="AO638" s="25"/>
      <c r="AP638" s="25"/>
    </row>
    <row r="639" spans="1:42" ht="15.75" hidden="1" customHeight="1" outlineLevel="1" thickBot="1" x14ac:dyDescent="0.3">
      <c r="A639" s="696"/>
      <c r="B639" s="698"/>
      <c r="C639" s="608"/>
      <c r="D639" s="714"/>
      <c r="E639" s="626"/>
      <c r="F639" s="617"/>
      <c r="G639" s="98" t="s">
        <v>17</v>
      </c>
      <c r="H639" s="132"/>
      <c r="I639" s="352">
        <v>15</v>
      </c>
      <c r="J639" s="93">
        <v>15</v>
      </c>
      <c r="K639" s="92"/>
      <c r="L639" s="496">
        <v>0</v>
      </c>
      <c r="M639" s="503"/>
      <c r="N639" s="503"/>
      <c r="O639" s="503"/>
      <c r="P639" s="505"/>
      <c r="Q639" s="436"/>
      <c r="R639" s="288"/>
      <c r="S639" s="297"/>
      <c r="T639" s="291"/>
      <c r="U639" s="62"/>
      <c r="V639" s="243"/>
      <c r="W639" s="73"/>
      <c r="X639" s="72"/>
      <c r="Y639" s="74"/>
      <c r="Z639" s="72"/>
      <c r="AA639" s="73"/>
      <c r="AB639" s="72"/>
      <c r="AC639" s="73"/>
      <c r="AD639" s="72"/>
      <c r="AE639" s="406"/>
      <c r="AF639" s="407"/>
      <c r="AG639" s="76"/>
      <c r="AH639" s="177"/>
      <c r="AI639" s="424"/>
      <c r="AJ639" s="249"/>
      <c r="AK639" s="367"/>
      <c r="AL639" s="257"/>
      <c r="AM639" s="62"/>
      <c r="AN639" s="202"/>
      <c r="AO639" s="62"/>
      <c r="AP639" s="62"/>
    </row>
    <row r="640" spans="1:42" ht="15.75" hidden="1" customHeight="1" outlineLevel="1" thickBot="1" x14ac:dyDescent="0.3">
      <c r="A640" s="696"/>
      <c r="B640" s="698"/>
      <c r="C640" s="609"/>
      <c r="D640" s="715"/>
      <c r="E640" s="627"/>
      <c r="F640" s="618"/>
      <c r="G640" s="18" t="s">
        <v>18</v>
      </c>
      <c r="H640" s="21"/>
      <c r="I640" s="43">
        <v>15</v>
      </c>
      <c r="J640" s="18"/>
      <c r="K640" s="21"/>
      <c r="L640" s="497">
        <v>0</v>
      </c>
      <c r="M640" s="497">
        <v>0</v>
      </c>
      <c r="N640" s="497">
        <v>0</v>
      </c>
      <c r="O640" s="497">
        <v>0</v>
      </c>
      <c r="P640" s="497">
        <v>0</v>
      </c>
      <c r="Q640" s="18">
        <v>0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  <c r="AE640" s="394"/>
      <c r="AF640" s="389"/>
      <c r="AG640" s="18"/>
      <c r="AH640" s="21"/>
      <c r="AI640" s="413"/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</row>
    <row r="641" spans="1:42" ht="15.75" hidden="1" customHeight="1" outlineLevel="1" thickBot="1" x14ac:dyDescent="0.3">
      <c r="A641" s="696"/>
      <c r="B641" s="698"/>
      <c r="C641" s="607">
        <v>188</v>
      </c>
      <c r="D641" s="619" t="s">
        <v>436</v>
      </c>
      <c r="E641" s="625"/>
      <c r="F641" s="616" t="s">
        <v>190</v>
      </c>
      <c r="G641" s="83" t="s">
        <v>16</v>
      </c>
      <c r="H641" s="87"/>
      <c r="I641" s="328"/>
      <c r="J641" s="51"/>
      <c r="K641" s="140"/>
      <c r="L641" s="503">
        <v>0</v>
      </c>
      <c r="M641" s="503">
        <v>0</v>
      </c>
      <c r="N641" s="503">
        <v>0</v>
      </c>
      <c r="O641" s="503">
        <v>0</v>
      </c>
      <c r="P641" s="505">
        <v>0</v>
      </c>
      <c r="Q641" s="436">
        <v>0</v>
      </c>
      <c r="R641" s="297">
        <v>0</v>
      </c>
      <c r="S641" s="297">
        <v>0</v>
      </c>
      <c r="T641" s="298">
        <v>0</v>
      </c>
      <c r="U641" s="25">
        <v>0</v>
      </c>
      <c r="V641" s="242">
        <v>0</v>
      </c>
      <c r="W641" s="148">
        <v>0</v>
      </c>
      <c r="X641" s="13">
        <v>0</v>
      </c>
      <c r="Y641" s="156">
        <v>0</v>
      </c>
      <c r="Z641" s="13">
        <v>0</v>
      </c>
      <c r="AA641" s="148">
        <v>0</v>
      </c>
      <c r="AB641" s="13">
        <v>0</v>
      </c>
      <c r="AC641" s="148">
        <v>0</v>
      </c>
      <c r="AD641" s="13">
        <v>0</v>
      </c>
      <c r="AE641" s="404">
        <v>0</v>
      </c>
      <c r="AF641" s="405">
        <v>0</v>
      </c>
      <c r="AG641" s="155">
        <v>0</v>
      </c>
      <c r="AH641" s="176">
        <v>0</v>
      </c>
      <c r="AI641" s="427">
        <v>0</v>
      </c>
      <c r="AJ641" s="249">
        <v>0</v>
      </c>
      <c r="AK641" s="200">
        <v>0</v>
      </c>
      <c r="AL641" s="24">
        <v>0</v>
      </c>
      <c r="AM641" s="25">
        <v>0</v>
      </c>
      <c r="AN641" s="23">
        <v>0</v>
      </c>
      <c r="AO641" s="25">
        <v>0</v>
      </c>
      <c r="AP641" s="25">
        <v>0</v>
      </c>
    </row>
    <row r="642" spans="1:42" ht="15.75" hidden="1" customHeight="1" outlineLevel="1" thickBot="1" x14ac:dyDescent="0.3">
      <c r="A642" s="696"/>
      <c r="B642" s="698"/>
      <c r="C642" s="608"/>
      <c r="D642" s="620"/>
      <c r="E642" s="626"/>
      <c r="F642" s="617"/>
      <c r="G642" s="98" t="s">
        <v>17</v>
      </c>
      <c r="H642" s="132"/>
      <c r="I642" s="352">
        <v>15</v>
      </c>
      <c r="J642" s="93">
        <v>15</v>
      </c>
      <c r="K642" s="92"/>
      <c r="L642" s="496">
        <v>0</v>
      </c>
      <c r="M642" s="503">
        <v>0</v>
      </c>
      <c r="N642" s="503">
        <v>0</v>
      </c>
      <c r="O642" s="503">
        <v>11</v>
      </c>
      <c r="P642" s="505">
        <v>0</v>
      </c>
      <c r="Q642" s="436">
        <v>11</v>
      </c>
      <c r="R642" s="297">
        <v>0</v>
      </c>
      <c r="S642" s="297">
        <v>0</v>
      </c>
      <c r="T642" s="291">
        <v>0</v>
      </c>
      <c r="U642" s="62">
        <v>11</v>
      </c>
      <c r="V642" s="243">
        <v>0</v>
      </c>
      <c r="W642" s="73">
        <v>0</v>
      </c>
      <c r="X642" s="72">
        <v>0</v>
      </c>
      <c r="Y642" s="74">
        <v>2</v>
      </c>
      <c r="Z642" s="72">
        <v>0</v>
      </c>
      <c r="AA642" s="73">
        <v>7</v>
      </c>
      <c r="AB642" s="72">
        <v>1</v>
      </c>
      <c r="AC642" s="73">
        <v>2</v>
      </c>
      <c r="AD642" s="72">
        <v>0</v>
      </c>
      <c r="AE642" s="406">
        <v>40</v>
      </c>
      <c r="AF642" s="407">
        <v>24</v>
      </c>
      <c r="AG642" s="76">
        <v>50</v>
      </c>
      <c r="AH642" s="177">
        <v>100</v>
      </c>
      <c r="AI642" s="424">
        <v>74</v>
      </c>
      <c r="AJ642" s="249">
        <v>1</v>
      </c>
      <c r="AK642" s="367">
        <v>0</v>
      </c>
      <c r="AL642" s="257">
        <v>0</v>
      </c>
      <c r="AM642" s="62">
        <v>0</v>
      </c>
      <c r="AN642" s="202">
        <v>0</v>
      </c>
      <c r="AO642" s="62">
        <v>0</v>
      </c>
      <c r="AP642" s="62">
        <v>1</v>
      </c>
    </row>
    <row r="643" spans="1:42" ht="15.75" hidden="1" customHeight="1" outlineLevel="1" thickBot="1" x14ac:dyDescent="0.3">
      <c r="A643" s="696"/>
      <c r="B643" s="698"/>
      <c r="C643" s="609"/>
      <c r="D643" s="621"/>
      <c r="E643" s="627"/>
      <c r="F643" s="618"/>
      <c r="G643" s="18" t="s">
        <v>18</v>
      </c>
      <c r="H643" s="21"/>
      <c r="I643" s="43">
        <v>15</v>
      </c>
      <c r="J643" s="18"/>
      <c r="K643" s="21"/>
      <c r="L643" s="497">
        <v>0</v>
      </c>
      <c r="M643" s="497">
        <v>0</v>
      </c>
      <c r="N643" s="497">
        <v>0</v>
      </c>
      <c r="O643" s="497">
        <v>11</v>
      </c>
      <c r="P643" s="497">
        <v>0</v>
      </c>
      <c r="Q643" s="18">
        <v>11</v>
      </c>
      <c r="R643" s="18">
        <v>0</v>
      </c>
      <c r="S643" s="18">
        <v>0</v>
      </c>
      <c r="T643" s="18">
        <v>0</v>
      </c>
      <c r="U643" s="18">
        <v>11</v>
      </c>
      <c r="V643" s="18">
        <v>0</v>
      </c>
      <c r="W643" s="18">
        <v>0</v>
      </c>
      <c r="X643" s="18">
        <v>0</v>
      </c>
      <c r="Y643" s="18">
        <v>2</v>
      </c>
      <c r="Z643" s="18">
        <v>0</v>
      </c>
      <c r="AA643" s="18">
        <v>7</v>
      </c>
      <c r="AB643" s="18">
        <v>1</v>
      </c>
      <c r="AC643" s="18">
        <v>2</v>
      </c>
      <c r="AD643" s="18">
        <v>0</v>
      </c>
      <c r="AE643" s="394"/>
      <c r="AF643" s="389"/>
      <c r="AG643" s="18"/>
      <c r="AH643" s="21"/>
      <c r="AI643" s="413"/>
      <c r="AJ643" s="18">
        <v>1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1</v>
      </c>
    </row>
    <row r="644" spans="1:42" ht="15.95" customHeight="1" collapsed="1" thickBot="1" x14ac:dyDescent="0.3">
      <c r="A644" s="696"/>
      <c r="B644" s="699"/>
      <c r="C644" s="652" t="s">
        <v>149</v>
      </c>
      <c r="D644" s="653"/>
      <c r="E644" s="634" t="s">
        <v>320</v>
      </c>
      <c r="F644" s="640"/>
      <c r="G644" s="33" t="s">
        <v>16</v>
      </c>
      <c r="H644" s="94"/>
      <c r="I644" s="235"/>
      <c r="J644" s="33"/>
      <c r="K644" s="94"/>
      <c r="L644" s="506">
        <v>0</v>
      </c>
      <c r="M644" s="506">
        <v>0</v>
      </c>
      <c r="N644" s="506">
        <v>0</v>
      </c>
      <c r="O644" s="506">
        <v>0</v>
      </c>
      <c r="P644" s="501">
        <v>0</v>
      </c>
      <c r="Q644" s="436">
        <v>0</v>
      </c>
      <c r="R644" s="364">
        <v>0</v>
      </c>
      <c r="S644" s="363">
        <v>0</v>
      </c>
      <c r="T644" s="363">
        <v>0</v>
      </c>
      <c r="U644" s="33">
        <v>0</v>
      </c>
      <c r="V644" s="94">
        <v>0</v>
      </c>
      <c r="W644" s="235">
        <v>0</v>
      </c>
      <c r="X644" s="235">
        <v>0</v>
      </c>
      <c r="Y644" s="19">
        <v>0</v>
      </c>
      <c r="Z644" s="315">
        <v>0</v>
      </c>
      <c r="AA644" s="315">
        <v>0</v>
      </c>
      <c r="AB644" s="315">
        <v>0</v>
      </c>
      <c r="AC644" s="315">
        <v>0</v>
      </c>
      <c r="AD644" s="315">
        <v>0</v>
      </c>
      <c r="AE644" s="403">
        <v>0</v>
      </c>
      <c r="AF644" s="403">
        <v>0</v>
      </c>
      <c r="AG644" s="244"/>
      <c r="AH644" s="244"/>
      <c r="AI644" s="418">
        <v>0</v>
      </c>
      <c r="AJ644" s="20">
        <v>0</v>
      </c>
      <c r="AK644" s="373">
        <v>0</v>
      </c>
      <c r="AL644" s="94">
        <v>0</v>
      </c>
      <c r="AM644" s="33">
        <v>0</v>
      </c>
      <c r="AN644" s="235">
        <v>0</v>
      </c>
      <c r="AO644" s="33">
        <v>0</v>
      </c>
      <c r="AP644" s="33">
        <v>0</v>
      </c>
    </row>
    <row r="645" spans="1:42" ht="17.25" customHeight="1" thickBot="1" x14ac:dyDescent="0.3">
      <c r="A645" s="696"/>
      <c r="B645" s="699"/>
      <c r="C645" s="654"/>
      <c r="D645" s="655"/>
      <c r="E645" s="635"/>
      <c r="F645" s="641"/>
      <c r="G645" s="33" t="s">
        <v>17</v>
      </c>
      <c r="H645" s="94"/>
      <c r="I645" s="235">
        <v>350</v>
      </c>
      <c r="J645" s="33"/>
      <c r="K645" s="94"/>
      <c r="L645" s="506">
        <v>0</v>
      </c>
      <c r="M645" s="506">
        <v>0</v>
      </c>
      <c r="N645" s="506">
        <v>0</v>
      </c>
      <c r="O645" s="506">
        <v>339</v>
      </c>
      <c r="P645" s="501">
        <v>0</v>
      </c>
      <c r="Q645" s="436">
        <v>339</v>
      </c>
      <c r="R645" s="364">
        <v>211</v>
      </c>
      <c r="S645" s="363">
        <v>0</v>
      </c>
      <c r="T645" s="363">
        <v>3</v>
      </c>
      <c r="U645" s="315">
        <v>277</v>
      </c>
      <c r="V645" s="315">
        <v>62</v>
      </c>
      <c r="W645" s="315">
        <v>0</v>
      </c>
      <c r="X645" s="315">
        <v>0</v>
      </c>
      <c r="Y645" s="19">
        <v>85</v>
      </c>
      <c r="Z645" s="315">
        <v>39</v>
      </c>
      <c r="AA645" s="315">
        <v>64</v>
      </c>
      <c r="AB645" s="315">
        <v>18</v>
      </c>
      <c r="AC645" s="315">
        <v>50</v>
      </c>
      <c r="AD645" s="315">
        <v>2</v>
      </c>
      <c r="AE645" s="403">
        <v>30.751622418879055</v>
      </c>
      <c r="AF645" s="403">
        <v>17.177581120943952</v>
      </c>
      <c r="AG645" s="244"/>
      <c r="AH645" s="244"/>
      <c r="AI645" s="418">
        <v>96.461061946902646</v>
      </c>
      <c r="AJ645" s="20">
        <v>8</v>
      </c>
      <c r="AK645" s="375">
        <v>0</v>
      </c>
      <c r="AL645" s="94">
        <v>0</v>
      </c>
      <c r="AM645" s="33">
        <v>2</v>
      </c>
      <c r="AN645" s="235">
        <v>2</v>
      </c>
      <c r="AO645" s="33">
        <v>3</v>
      </c>
      <c r="AP645" s="33">
        <v>1</v>
      </c>
    </row>
    <row r="646" spans="1:42" ht="17.25" customHeight="1" thickBot="1" x14ac:dyDescent="0.3">
      <c r="A646" s="697"/>
      <c r="B646" s="719"/>
      <c r="C646" s="656"/>
      <c r="D646" s="657"/>
      <c r="E646" s="636"/>
      <c r="F646" s="642"/>
      <c r="G646" s="163" t="s">
        <v>18</v>
      </c>
      <c r="H646" s="164"/>
      <c r="I646" s="169">
        <v>350</v>
      </c>
      <c r="J646" s="163"/>
      <c r="K646" s="164"/>
      <c r="L646" s="163">
        <v>0</v>
      </c>
      <c r="M646" s="163">
        <v>0</v>
      </c>
      <c r="N646" s="163">
        <v>0</v>
      </c>
      <c r="O646" s="163">
        <v>339</v>
      </c>
      <c r="P646" s="163">
        <v>0</v>
      </c>
      <c r="Q646" s="163">
        <v>339</v>
      </c>
      <c r="R646" s="213">
        <v>211</v>
      </c>
      <c r="S646" s="213">
        <v>0</v>
      </c>
      <c r="T646" s="213">
        <v>3</v>
      </c>
      <c r="U646" s="213">
        <v>277</v>
      </c>
      <c r="V646" s="213">
        <v>62</v>
      </c>
      <c r="W646" s="213">
        <v>0</v>
      </c>
      <c r="X646" s="213">
        <v>0</v>
      </c>
      <c r="Y646" s="213">
        <v>85</v>
      </c>
      <c r="Z646" s="213">
        <v>39</v>
      </c>
      <c r="AA646" s="213">
        <v>64</v>
      </c>
      <c r="AB646" s="213">
        <v>18</v>
      </c>
      <c r="AC646" s="213">
        <v>50</v>
      </c>
      <c r="AD646" s="213">
        <v>2</v>
      </c>
      <c r="AE646" s="217"/>
      <c r="AF646" s="217"/>
      <c r="AG646" s="165"/>
      <c r="AH646" s="166"/>
      <c r="AI646" s="412"/>
      <c r="AJ646" s="213">
        <v>8</v>
      </c>
      <c r="AK646" s="213">
        <v>0</v>
      </c>
      <c r="AL646" s="213">
        <v>0</v>
      </c>
      <c r="AM646" s="213">
        <v>2</v>
      </c>
      <c r="AN646" s="213">
        <v>2</v>
      </c>
      <c r="AO646" s="213">
        <v>3</v>
      </c>
      <c r="AP646" s="213">
        <v>1</v>
      </c>
    </row>
    <row r="647" spans="1:42" ht="15.95" hidden="1" customHeight="1" outlineLevel="1" thickBot="1" x14ac:dyDescent="0.3">
      <c r="A647" s="706">
        <v>23</v>
      </c>
      <c r="B647" s="712" t="s">
        <v>22</v>
      </c>
      <c r="C647" s="607">
        <v>189</v>
      </c>
      <c r="D647" s="689" t="s">
        <v>437</v>
      </c>
      <c r="E647" s="613"/>
      <c r="F647" s="622" t="s">
        <v>189</v>
      </c>
      <c r="G647" s="58" t="s">
        <v>16</v>
      </c>
      <c r="H647" s="131"/>
      <c r="I647" s="322">
        <v>20</v>
      </c>
      <c r="J647" s="104">
        <v>20</v>
      </c>
      <c r="K647" s="137"/>
      <c r="L647" s="503">
        <v>0</v>
      </c>
      <c r="M647" s="503">
        <v>0</v>
      </c>
      <c r="N647" s="503">
        <v>0</v>
      </c>
      <c r="O647" s="503">
        <v>19</v>
      </c>
      <c r="P647" s="503">
        <v>0</v>
      </c>
      <c r="Q647" s="436">
        <v>19</v>
      </c>
      <c r="R647" s="297">
        <v>3</v>
      </c>
      <c r="S647" s="297">
        <v>0</v>
      </c>
      <c r="T647" s="298">
        <v>0</v>
      </c>
      <c r="U647" s="25">
        <v>14</v>
      </c>
      <c r="V647" s="242">
        <v>5</v>
      </c>
      <c r="W647" s="148">
        <v>0</v>
      </c>
      <c r="X647" s="13">
        <v>0</v>
      </c>
      <c r="Y647" s="156">
        <v>9</v>
      </c>
      <c r="Z647" s="13">
        <v>0</v>
      </c>
      <c r="AA647" s="148">
        <v>13</v>
      </c>
      <c r="AB647" s="13">
        <v>2</v>
      </c>
      <c r="AC647" s="148">
        <v>8</v>
      </c>
      <c r="AD647" s="13">
        <v>0</v>
      </c>
      <c r="AE647" s="404">
        <v>37</v>
      </c>
      <c r="AF647" s="405">
        <v>15</v>
      </c>
      <c r="AG647" s="155">
        <v>2</v>
      </c>
      <c r="AH647" s="176">
        <v>20</v>
      </c>
      <c r="AI647" s="427">
        <v>10.8</v>
      </c>
      <c r="AJ647" s="249">
        <v>0</v>
      </c>
      <c r="AK647" s="200">
        <v>0</v>
      </c>
      <c r="AL647" s="24">
        <v>0</v>
      </c>
      <c r="AM647" s="25">
        <v>0</v>
      </c>
      <c r="AN647" s="23">
        <v>0</v>
      </c>
      <c r="AO647" s="25">
        <v>0</v>
      </c>
      <c r="AP647" s="25">
        <v>0</v>
      </c>
    </row>
    <row r="648" spans="1:42" ht="15.95" hidden="1" customHeight="1" outlineLevel="1" thickBot="1" x14ac:dyDescent="0.3">
      <c r="A648" s="696"/>
      <c r="B648" s="698"/>
      <c r="C648" s="608"/>
      <c r="D648" s="620"/>
      <c r="E648" s="614"/>
      <c r="F648" s="623"/>
      <c r="G648" s="40" t="s">
        <v>17</v>
      </c>
      <c r="H648" s="82"/>
      <c r="I648" s="323">
        <v>70</v>
      </c>
      <c r="J648" s="50">
        <v>73</v>
      </c>
      <c r="K648" s="138"/>
      <c r="L648" s="496">
        <v>0</v>
      </c>
      <c r="M648" s="503">
        <v>4</v>
      </c>
      <c r="N648" s="503">
        <v>0</v>
      </c>
      <c r="O648" s="503">
        <v>81</v>
      </c>
      <c r="P648" s="503">
        <v>0</v>
      </c>
      <c r="Q648" s="436">
        <v>85</v>
      </c>
      <c r="R648" s="297">
        <v>2</v>
      </c>
      <c r="S648" s="297">
        <v>0</v>
      </c>
      <c r="T648" s="291">
        <v>2</v>
      </c>
      <c r="U648" s="62">
        <v>67</v>
      </c>
      <c r="V648" s="243">
        <v>18</v>
      </c>
      <c r="W648" s="73">
        <v>0</v>
      </c>
      <c r="X648" s="72">
        <v>0</v>
      </c>
      <c r="Y648" s="74">
        <v>58</v>
      </c>
      <c r="Z648" s="72">
        <v>4</v>
      </c>
      <c r="AA648" s="73">
        <v>65</v>
      </c>
      <c r="AB648" s="72">
        <v>31</v>
      </c>
      <c r="AC648" s="73">
        <v>56</v>
      </c>
      <c r="AD648" s="72">
        <v>0</v>
      </c>
      <c r="AE648" s="406">
        <v>39</v>
      </c>
      <c r="AF648" s="407">
        <v>21</v>
      </c>
      <c r="AG648" s="76">
        <v>25</v>
      </c>
      <c r="AH648" s="177">
        <v>175</v>
      </c>
      <c r="AI648" s="424">
        <v>71.3</v>
      </c>
      <c r="AJ648" s="249">
        <v>1</v>
      </c>
      <c r="AK648" s="367">
        <v>0</v>
      </c>
      <c r="AL648" s="257">
        <v>0</v>
      </c>
      <c r="AM648" s="62">
        <v>1</v>
      </c>
      <c r="AN648" s="202">
        <v>0</v>
      </c>
      <c r="AO648" s="62">
        <v>0</v>
      </c>
      <c r="AP648" s="62">
        <v>6</v>
      </c>
    </row>
    <row r="649" spans="1:42" ht="15.95" hidden="1" customHeight="1" outlineLevel="1" thickBot="1" x14ac:dyDescent="0.3">
      <c r="A649" s="696"/>
      <c r="B649" s="698"/>
      <c r="C649" s="609"/>
      <c r="D649" s="621"/>
      <c r="E649" s="615"/>
      <c r="F649" s="624"/>
      <c r="G649" s="18" t="s">
        <v>18</v>
      </c>
      <c r="H649" s="21"/>
      <c r="I649" s="43">
        <v>90</v>
      </c>
      <c r="J649" s="18"/>
      <c r="K649" s="21"/>
      <c r="L649" s="497">
        <v>0</v>
      </c>
      <c r="M649" s="497">
        <v>4</v>
      </c>
      <c r="N649" s="497">
        <v>0</v>
      </c>
      <c r="O649" s="497">
        <v>100</v>
      </c>
      <c r="P649" s="497">
        <v>0</v>
      </c>
      <c r="Q649" s="18">
        <v>104</v>
      </c>
      <c r="R649" s="18">
        <v>5</v>
      </c>
      <c r="S649" s="18">
        <v>0</v>
      </c>
      <c r="T649" s="18">
        <v>2</v>
      </c>
      <c r="U649" s="18">
        <v>81</v>
      </c>
      <c r="V649" s="18">
        <v>23</v>
      </c>
      <c r="W649" s="18">
        <v>0</v>
      </c>
      <c r="X649" s="18">
        <v>0</v>
      </c>
      <c r="Y649" s="18">
        <v>67</v>
      </c>
      <c r="Z649" s="18">
        <v>4</v>
      </c>
      <c r="AA649" s="18">
        <v>78</v>
      </c>
      <c r="AB649" s="18">
        <v>33</v>
      </c>
      <c r="AC649" s="18">
        <v>64</v>
      </c>
      <c r="AD649" s="18">
        <v>0</v>
      </c>
      <c r="AE649" s="394"/>
      <c r="AF649" s="389"/>
      <c r="AG649" s="18"/>
      <c r="AH649" s="21"/>
      <c r="AI649" s="413"/>
      <c r="AJ649" s="18">
        <v>1</v>
      </c>
      <c r="AK649" s="18">
        <v>0</v>
      </c>
      <c r="AL649" s="18">
        <v>0</v>
      </c>
      <c r="AM649" s="18">
        <v>1</v>
      </c>
      <c r="AN649" s="18">
        <v>0</v>
      </c>
      <c r="AO649" s="18">
        <v>0</v>
      </c>
      <c r="AP649" s="18">
        <v>6</v>
      </c>
    </row>
    <row r="650" spans="1:42" ht="15.95" hidden="1" customHeight="1" outlineLevel="1" thickBot="1" x14ac:dyDescent="0.3">
      <c r="A650" s="696"/>
      <c r="B650" s="698"/>
      <c r="C650" s="607">
        <v>190</v>
      </c>
      <c r="D650" s="610" t="s">
        <v>438</v>
      </c>
      <c r="E650" s="613"/>
      <c r="F650" s="616" t="s">
        <v>190</v>
      </c>
      <c r="G650" s="83" t="s">
        <v>16</v>
      </c>
      <c r="H650" s="84"/>
      <c r="I650" s="328"/>
      <c r="J650" s="51"/>
      <c r="K650" s="140"/>
      <c r="L650" s="503">
        <v>0</v>
      </c>
      <c r="M650" s="503">
        <v>0</v>
      </c>
      <c r="N650" s="503">
        <v>0</v>
      </c>
      <c r="O650" s="503">
        <v>0</v>
      </c>
      <c r="P650" s="503">
        <v>0</v>
      </c>
      <c r="Q650" s="436">
        <v>0</v>
      </c>
      <c r="R650" s="297">
        <v>0</v>
      </c>
      <c r="S650" s="297">
        <v>0</v>
      </c>
      <c r="T650" s="298">
        <v>0</v>
      </c>
      <c r="U650" s="25">
        <v>0</v>
      </c>
      <c r="V650" s="242">
        <v>0</v>
      </c>
      <c r="W650" s="148">
        <v>0</v>
      </c>
      <c r="X650" s="13">
        <v>0</v>
      </c>
      <c r="Y650" s="156">
        <v>0</v>
      </c>
      <c r="Z650" s="13">
        <v>0</v>
      </c>
      <c r="AA650" s="148">
        <v>0</v>
      </c>
      <c r="AB650" s="13">
        <v>0</v>
      </c>
      <c r="AC650" s="148">
        <v>0</v>
      </c>
      <c r="AD650" s="13">
        <v>0</v>
      </c>
      <c r="AE650" s="404">
        <v>0</v>
      </c>
      <c r="AF650" s="405">
        <v>0</v>
      </c>
      <c r="AG650" s="155">
        <v>0</v>
      </c>
      <c r="AH650" s="176">
        <v>0</v>
      </c>
      <c r="AI650" s="427">
        <v>0</v>
      </c>
      <c r="AJ650" s="249">
        <v>0</v>
      </c>
      <c r="AK650" s="200">
        <v>0</v>
      </c>
      <c r="AL650" s="24">
        <v>0</v>
      </c>
      <c r="AM650" s="25">
        <v>0</v>
      </c>
      <c r="AN650" s="23">
        <v>0</v>
      </c>
      <c r="AO650" s="25">
        <v>0</v>
      </c>
      <c r="AP650" s="25">
        <v>0</v>
      </c>
    </row>
    <row r="651" spans="1:42" ht="15.95" hidden="1" customHeight="1" outlineLevel="1" thickBot="1" x14ac:dyDescent="0.3">
      <c r="A651" s="696"/>
      <c r="B651" s="698"/>
      <c r="C651" s="608"/>
      <c r="D651" s="611"/>
      <c r="E651" s="614"/>
      <c r="F651" s="617"/>
      <c r="G651" s="40" t="s">
        <v>17</v>
      </c>
      <c r="H651" s="82"/>
      <c r="I651" s="323">
        <v>30</v>
      </c>
      <c r="J651" s="50">
        <v>36</v>
      </c>
      <c r="K651" s="138"/>
      <c r="L651" s="496">
        <v>0</v>
      </c>
      <c r="M651" s="503">
        <v>0</v>
      </c>
      <c r="N651" s="503">
        <v>0</v>
      </c>
      <c r="O651" s="503">
        <v>40</v>
      </c>
      <c r="P651" s="503">
        <v>0</v>
      </c>
      <c r="Q651" s="436">
        <v>40</v>
      </c>
      <c r="R651" s="297">
        <v>2</v>
      </c>
      <c r="S651" s="297">
        <v>0</v>
      </c>
      <c r="T651" s="291">
        <v>1</v>
      </c>
      <c r="U651" s="62">
        <v>34</v>
      </c>
      <c r="V651" s="243">
        <v>6</v>
      </c>
      <c r="W651" s="73">
        <v>0</v>
      </c>
      <c r="X651" s="72">
        <v>0</v>
      </c>
      <c r="Y651" s="74">
        <v>16</v>
      </c>
      <c r="Z651" s="72">
        <v>5</v>
      </c>
      <c r="AA651" s="73">
        <v>29</v>
      </c>
      <c r="AB651" s="72">
        <v>2</v>
      </c>
      <c r="AC651" s="73">
        <v>16</v>
      </c>
      <c r="AD651" s="72">
        <v>0</v>
      </c>
      <c r="AE651" s="406">
        <v>38</v>
      </c>
      <c r="AF651" s="407">
        <v>12</v>
      </c>
      <c r="AG651" s="76">
        <v>25</v>
      </c>
      <c r="AH651" s="179">
        <v>150</v>
      </c>
      <c r="AI651" s="424">
        <v>84.5</v>
      </c>
      <c r="AJ651" s="249">
        <v>0</v>
      </c>
      <c r="AK651" s="367">
        <v>0</v>
      </c>
      <c r="AL651" s="257">
        <v>0</v>
      </c>
      <c r="AM651" s="62">
        <v>0</v>
      </c>
      <c r="AN651" s="202">
        <v>0</v>
      </c>
      <c r="AO651" s="62">
        <v>0</v>
      </c>
      <c r="AP651" s="62">
        <v>0</v>
      </c>
    </row>
    <row r="652" spans="1:42" ht="15.95" hidden="1" customHeight="1" outlineLevel="1" thickBot="1" x14ac:dyDescent="0.3">
      <c r="A652" s="696"/>
      <c r="B652" s="698"/>
      <c r="C652" s="609"/>
      <c r="D652" s="612"/>
      <c r="E652" s="615"/>
      <c r="F652" s="618"/>
      <c r="G652" s="18" t="s">
        <v>18</v>
      </c>
      <c r="H652" s="21"/>
      <c r="I652" s="43">
        <v>30</v>
      </c>
      <c r="J652" s="18"/>
      <c r="K652" s="21"/>
      <c r="L652" s="497">
        <v>0</v>
      </c>
      <c r="M652" s="497">
        <v>0</v>
      </c>
      <c r="N652" s="497">
        <v>0</v>
      </c>
      <c r="O652" s="497">
        <v>40</v>
      </c>
      <c r="P652" s="497">
        <v>0</v>
      </c>
      <c r="Q652" s="18">
        <v>40</v>
      </c>
      <c r="R652" s="18">
        <v>2</v>
      </c>
      <c r="S652" s="18">
        <v>0</v>
      </c>
      <c r="T652" s="18">
        <v>1</v>
      </c>
      <c r="U652" s="18">
        <v>34</v>
      </c>
      <c r="V652" s="18">
        <v>6</v>
      </c>
      <c r="W652" s="18">
        <v>0</v>
      </c>
      <c r="X652" s="18">
        <v>0</v>
      </c>
      <c r="Y652" s="18">
        <v>16</v>
      </c>
      <c r="Z652" s="18">
        <v>5</v>
      </c>
      <c r="AA652" s="18">
        <v>29</v>
      </c>
      <c r="AB652" s="18">
        <v>2</v>
      </c>
      <c r="AC652" s="18">
        <v>16</v>
      </c>
      <c r="AD652" s="18">
        <v>0</v>
      </c>
      <c r="AE652" s="394"/>
      <c r="AF652" s="389"/>
      <c r="AG652" s="18"/>
      <c r="AH652" s="21"/>
      <c r="AI652" s="413"/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</row>
    <row r="653" spans="1:42" ht="15.95" hidden="1" customHeight="1" outlineLevel="1" thickBot="1" x14ac:dyDescent="0.3">
      <c r="A653" s="696"/>
      <c r="B653" s="698"/>
      <c r="C653" s="607">
        <v>191</v>
      </c>
      <c r="D653" s="610" t="s">
        <v>25</v>
      </c>
      <c r="E653" s="613"/>
      <c r="F653" s="616" t="s">
        <v>234</v>
      </c>
      <c r="G653" s="83" t="s">
        <v>16</v>
      </c>
      <c r="H653" s="84"/>
      <c r="I653" s="328"/>
      <c r="J653" s="51"/>
      <c r="K653" s="140"/>
      <c r="L653" s="503">
        <v>0</v>
      </c>
      <c r="M653" s="503">
        <v>0</v>
      </c>
      <c r="N653" s="503">
        <v>0</v>
      </c>
      <c r="O653" s="503">
        <v>0</v>
      </c>
      <c r="P653" s="503">
        <v>0</v>
      </c>
      <c r="Q653" s="436">
        <v>0</v>
      </c>
      <c r="R653" s="297">
        <v>0</v>
      </c>
      <c r="S653" s="297">
        <v>0</v>
      </c>
      <c r="T653" s="298">
        <v>0</v>
      </c>
      <c r="U653" s="25">
        <v>0</v>
      </c>
      <c r="V653" s="242">
        <v>0</v>
      </c>
      <c r="W653" s="148">
        <v>0</v>
      </c>
      <c r="X653" s="13">
        <v>0</v>
      </c>
      <c r="Y653" s="156">
        <v>0</v>
      </c>
      <c r="Z653" s="13">
        <v>0</v>
      </c>
      <c r="AA653" s="148">
        <v>0</v>
      </c>
      <c r="AB653" s="13">
        <v>0</v>
      </c>
      <c r="AC653" s="148">
        <v>0</v>
      </c>
      <c r="AD653" s="13">
        <v>0</v>
      </c>
      <c r="AE653" s="404" t="s">
        <v>479</v>
      </c>
      <c r="AF653" s="405" t="s">
        <v>479</v>
      </c>
      <c r="AG653" s="155" t="s">
        <v>479</v>
      </c>
      <c r="AH653" s="176" t="s">
        <v>479</v>
      </c>
      <c r="AI653" s="427" t="s">
        <v>479</v>
      </c>
      <c r="AJ653" s="249">
        <v>0</v>
      </c>
      <c r="AK653" s="200">
        <v>0</v>
      </c>
      <c r="AL653" s="24">
        <v>0</v>
      </c>
      <c r="AM653" s="25">
        <v>0</v>
      </c>
      <c r="AN653" s="23">
        <v>0</v>
      </c>
      <c r="AO653" s="25">
        <v>0</v>
      </c>
      <c r="AP653" s="25">
        <v>0</v>
      </c>
    </row>
    <row r="654" spans="1:42" ht="15.95" hidden="1" customHeight="1" outlineLevel="1" thickBot="1" x14ac:dyDescent="0.3">
      <c r="A654" s="696"/>
      <c r="B654" s="698"/>
      <c r="C654" s="608"/>
      <c r="D654" s="611"/>
      <c r="E654" s="614"/>
      <c r="F654" s="617"/>
      <c r="G654" s="40" t="s">
        <v>17</v>
      </c>
      <c r="H654" s="82"/>
      <c r="I654" s="323">
        <v>10</v>
      </c>
      <c r="J654" s="50">
        <v>17</v>
      </c>
      <c r="K654" s="138"/>
      <c r="L654" s="496">
        <v>0</v>
      </c>
      <c r="M654" s="503">
        <v>0</v>
      </c>
      <c r="N654" s="503">
        <v>0</v>
      </c>
      <c r="O654" s="503">
        <v>23</v>
      </c>
      <c r="P654" s="503">
        <v>0</v>
      </c>
      <c r="Q654" s="436">
        <v>23</v>
      </c>
      <c r="R654" s="297">
        <v>0</v>
      </c>
      <c r="S654" s="297">
        <v>0</v>
      </c>
      <c r="T654" s="291">
        <v>0</v>
      </c>
      <c r="U654" s="62">
        <v>22</v>
      </c>
      <c r="V654" s="243">
        <v>1</v>
      </c>
      <c r="W654" s="73">
        <v>0</v>
      </c>
      <c r="X654" s="72">
        <v>0</v>
      </c>
      <c r="Y654" s="74">
        <v>15</v>
      </c>
      <c r="Z654" s="72">
        <v>10</v>
      </c>
      <c r="AA654" s="73">
        <v>18</v>
      </c>
      <c r="AB654" s="72">
        <v>5</v>
      </c>
      <c r="AC654" s="73">
        <v>14</v>
      </c>
      <c r="AD654" s="72">
        <v>0</v>
      </c>
      <c r="AE654" s="406">
        <v>30</v>
      </c>
      <c r="AF654" s="407">
        <v>31</v>
      </c>
      <c r="AG654" s="76">
        <v>25</v>
      </c>
      <c r="AH654" s="177">
        <v>100</v>
      </c>
      <c r="AI654" s="424">
        <v>75</v>
      </c>
      <c r="AJ654" s="249">
        <v>1</v>
      </c>
      <c r="AK654" s="367">
        <v>0</v>
      </c>
      <c r="AL654" s="257">
        <v>0</v>
      </c>
      <c r="AM654" s="62">
        <v>0</v>
      </c>
      <c r="AN654" s="202">
        <v>0</v>
      </c>
      <c r="AO654" s="62">
        <v>0</v>
      </c>
      <c r="AP654" s="62">
        <v>1</v>
      </c>
    </row>
    <row r="655" spans="1:42" ht="15.95" hidden="1" customHeight="1" outlineLevel="1" thickBot="1" x14ac:dyDescent="0.3">
      <c r="A655" s="696"/>
      <c r="B655" s="698"/>
      <c r="C655" s="609"/>
      <c r="D655" s="612"/>
      <c r="E655" s="615"/>
      <c r="F655" s="618"/>
      <c r="G655" s="18" t="s">
        <v>18</v>
      </c>
      <c r="H655" s="21"/>
      <c r="I655" s="43">
        <v>10</v>
      </c>
      <c r="J655" s="18"/>
      <c r="K655" s="21"/>
      <c r="L655" s="497">
        <v>0</v>
      </c>
      <c r="M655" s="497">
        <v>0</v>
      </c>
      <c r="N655" s="497">
        <v>0</v>
      </c>
      <c r="O655" s="497">
        <v>23</v>
      </c>
      <c r="P655" s="497">
        <v>0</v>
      </c>
      <c r="Q655" s="18">
        <v>23</v>
      </c>
      <c r="R655" s="18">
        <v>0</v>
      </c>
      <c r="S655" s="18">
        <v>0</v>
      </c>
      <c r="T655" s="18">
        <v>0</v>
      </c>
      <c r="U655" s="18">
        <v>22</v>
      </c>
      <c r="V655" s="18">
        <v>1</v>
      </c>
      <c r="W655" s="18">
        <v>0</v>
      </c>
      <c r="X655" s="18">
        <v>0</v>
      </c>
      <c r="Y655" s="18">
        <v>15</v>
      </c>
      <c r="Z655" s="18">
        <v>10</v>
      </c>
      <c r="AA655" s="18">
        <v>18</v>
      </c>
      <c r="AB655" s="18">
        <v>5</v>
      </c>
      <c r="AC655" s="18">
        <v>14</v>
      </c>
      <c r="AD655" s="18">
        <v>0</v>
      </c>
      <c r="AE655" s="394"/>
      <c r="AF655" s="389"/>
      <c r="AG655" s="18"/>
      <c r="AH655" s="21"/>
      <c r="AI655" s="413"/>
      <c r="AJ655" s="18">
        <v>1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1</v>
      </c>
    </row>
    <row r="656" spans="1:42" ht="15.95" hidden="1" customHeight="1" outlineLevel="1" thickBot="1" x14ac:dyDescent="0.3">
      <c r="A656" s="696"/>
      <c r="B656" s="698"/>
      <c r="C656" s="607">
        <v>192</v>
      </c>
      <c r="D656" s="610" t="s">
        <v>439</v>
      </c>
      <c r="E656" s="613"/>
      <c r="F656" s="616" t="s">
        <v>235</v>
      </c>
      <c r="G656" s="83" t="s">
        <v>16</v>
      </c>
      <c r="H656" s="84"/>
      <c r="I656" s="328"/>
      <c r="J656" s="51"/>
      <c r="K656" s="140"/>
      <c r="L656" s="503">
        <v>0</v>
      </c>
      <c r="M656" s="503">
        <v>3</v>
      </c>
      <c r="N656" s="503">
        <v>0</v>
      </c>
      <c r="O656" s="503">
        <v>0</v>
      </c>
      <c r="P656" s="503">
        <v>0</v>
      </c>
      <c r="Q656" s="436">
        <v>3</v>
      </c>
      <c r="R656" s="297">
        <v>0</v>
      </c>
      <c r="S656" s="297">
        <v>3</v>
      </c>
      <c r="T656" s="298">
        <v>0</v>
      </c>
      <c r="U656" s="25">
        <v>3</v>
      </c>
      <c r="V656" s="242">
        <v>0</v>
      </c>
      <c r="W656" s="148">
        <v>0</v>
      </c>
      <c r="X656" s="13">
        <v>0</v>
      </c>
      <c r="Y656" s="156">
        <v>0</v>
      </c>
      <c r="Z656" s="13">
        <v>0</v>
      </c>
      <c r="AA656" s="148">
        <v>3</v>
      </c>
      <c r="AB656" s="13">
        <v>0</v>
      </c>
      <c r="AC656" s="148">
        <v>0</v>
      </c>
      <c r="AD656" s="13">
        <v>0</v>
      </c>
      <c r="AE656" s="404">
        <v>40</v>
      </c>
      <c r="AF656" s="405">
        <v>23</v>
      </c>
      <c r="AG656" s="155">
        <v>8</v>
      </c>
      <c r="AH656" s="176">
        <v>14</v>
      </c>
      <c r="AI656" s="427">
        <v>11</v>
      </c>
      <c r="AJ656" s="249">
        <v>0</v>
      </c>
      <c r="AK656" s="200">
        <v>0</v>
      </c>
      <c r="AL656" s="24">
        <v>0</v>
      </c>
      <c r="AM656" s="25">
        <v>0</v>
      </c>
      <c r="AN656" s="23">
        <v>0</v>
      </c>
      <c r="AO656" s="25">
        <v>0</v>
      </c>
      <c r="AP656" s="25">
        <v>0</v>
      </c>
    </row>
    <row r="657" spans="1:42" ht="15.95" hidden="1" customHeight="1" outlineLevel="1" thickBot="1" x14ac:dyDescent="0.3">
      <c r="A657" s="696"/>
      <c r="B657" s="698"/>
      <c r="C657" s="608"/>
      <c r="D657" s="611"/>
      <c r="E657" s="614"/>
      <c r="F657" s="617"/>
      <c r="G657" s="40" t="s">
        <v>17</v>
      </c>
      <c r="H657" s="82"/>
      <c r="I657" s="323">
        <v>10</v>
      </c>
      <c r="J657" s="50">
        <v>10</v>
      </c>
      <c r="K657" s="138"/>
      <c r="L657" s="496">
        <v>0</v>
      </c>
      <c r="M657" s="503">
        <v>0</v>
      </c>
      <c r="N657" s="503">
        <v>0</v>
      </c>
      <c r="O657" s="503">
        <v>8</v>
      </c>
      <c r="P657" s="503">
        <v>0</v>
      </c>
      <c r="Q657" s="436">
        <v>8</v>
      </c>
      <c r="R657" s="297">
        <v>1</v>
      </c>
      <c r="S657" s="297">
        <v>0</v>
      </c>
      <c r="T657" s="291">
        <v>1</v>
      </c>
      <c r="U657" s="62">
        <v>7</v>
      </c>
      <c r="V657" s="243">
        <v>1</v>
      </c>
      <c r="W657" s="73">
        <v>0</v>
      </c>
      <c r="X657" s="72">
        <v>0</v>
      </c>
      <c r="Y657" s="74">
        <v>5</v>
      </c>
      <c r="Z657" s="72">
        <v>0</v>
      </c>
      <c r="AA657" s="73">
        <v>8</v>
      </c>
      <c r="AB657" s="72">
        <v>1</v>
      </c>
      <c r="AC657" s="73">
        <v>4</v>
      </c>
      <c r="AD657" s="72">
        <v>0</v>
      </c>
      <c r="AE657" s="406">
        <v>38</v>
      </c>
      <c r="AF657" s="407">
        <v>17</v>
      </c>
      <c r="AG657" s="76">
        <v>20</v>
      </c>
      <c r="AH657" s="177">
        <v>95</v>
      </c>
      <c r="AI657" s="424">
        <v>61</v>
      </c>
      <c r="AJ657" s="249">
        <v>0</v>
      </c>
      <c r="AK657" s="367">
        <v>0</v>
      </c>
      <c r="AL657" s="257">
        <v>0</v>
      </c>
      <c r="AM657" s="62">
        <v>0</v>
      </c>
      <c r="AN657" s="202">
        <v>0</v>
      </c>
      <c r="AO657" s="62">
        <v>0</v>
      </c>
      <c r="AP657" s="62">
        <v>0</v>
      </c>
    </row>
    <row r="658" spans="1:42" ht="15.95" hidden="1" customHeight="1" outlineLevel="1" thickBot="1" x14ac:dyDescent="0.3">
      <c r="A658" s="696"/>
      <c r="B658" s="698"/>
      <c r="C658" s="609"/>
      <c r="D658" s="612"/>
      <c r="E658" s="615"/>
      <c r="F658" s="618"/>
      <c r="G658" s="18" t="s">
        <v>18</v>
      </c>
      <c r="H658" s="21"/>
      <c r="I658" s="43">
        <v>10</v>
      </c>
      <c r="J658" s="18"/>
      <c r="K658" s="21"/>
      <c r="L658" s="497">
        <v>0</v>
      </c>
      <c r="M658" s="497">
        <v>3</v>
      </c>
      <c r="N658" s="497">
        <v>0</v>
      </c>
      <c r="O658" s="497">
        <v>8</v>
      </c>
      <c r="P658" s="497">
        <v>0</v>
      </c>
      <c r="Q658" s="18">
        <v>11</v>
      </c>
      <c r="R658" s="18">
        <v>1</v>
      </c>
      <c r="S658" s="18">
        <v>3</v>
      </c>
      <c r="T658" s="18">
        <v>1</v>
      </c>
      <c r="U658" s="18">
        <v>10</v>
      </c>
      <c r="V658" s="18">
        <v>1</v>
      </c>
      <c r="W658" s="18">
        <v>0</v>
      </c>
      <c r="X658" s="18">
        <v>0</v>
      </c>
      <c r="Y658" s="18">
        <v>5</v>
      </c>
      <c r="Z658" s="18">
        <v>0</v>
      </c>
      <c r="AA658" s="18">
        <v>11</v>
      </c>
      <c r="AB658" s="18">
        <v>1</v>
      </c>
      <c r="AC658" s="18">
        <v>4</v>
      </c>
      <c r="AD658" s="18">
        <v>0</v>
      </c>
      <c r="AE658" s="394"/>
      <c r="AF658" s="389"/>
      <c r="AG658" s="18"/>
      <c r="AH658" s="21"/>
      <c r="AI658" s="413"/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</row>
    <row r="659" spans="1:42" ht="15.95" hidden="1" customHeight="1" outlineLevel="1" thickBot="1" x14ac:dyDescent="0.3">
      <c r="A659" s="696"/>
      <c r="B659" s="698"/>
      <c r="C659" s="607">
        <v>193</v>
      </c>
      <c r="D659" s="610" t="s">
        <v>365</v>
      </c>
      <c r="E659" s="613"/>
      <c r="F659" s="622" t="s">
        <v>234</v>
      </c>
      <c r="G659" s="83" t="s">
        <v>16</v>
      </c>
      <c r="H659" s="84"/>
      <c r="I659" s="329"/>
      <c r="J659" s="89"/>
      <c r="K659" s="88"/>
      <c r="L659" s="503">
        <v>0</v>
      </c>
      <c r="M659" s="503">
        <v>0</v>
      </c>
      <c r="N659" s="503">
        <v>0</v>
      </c>
      <c r="O659" s="503">
        <v>0</v>
      </c>
      <c r="P659" s="503">
        <v>0</v>
      </c>
      <c r="Q659" s="436">
        <v>0</v>
      </c>
      <c r="R659" s="297">
        <v>0</v>
      </c>
      <c r="S659" s="297">
        <v>0</v>
      </c>
      <c r="T659" s="298">
        <v>0</v>
      </c>
      <c r="U659" s="25">
        <v>0</v>
      </c>
      <c r="V659" s="242">
        <v>0</v>
      </c>
      <c r="W659" s="148">
        <v>0</v>
      </c>
      <c r="X659" s="13">
        <v>0</v>
      </c>
      <c r="Y659" s="156">
        <v>0</v>
      </c>
      <c r="Z659" s="13">
        <v>0</v>
      </c>
      <c r="AA659" s="148">
        <v>0</v>
      </c>
      <c r="AB659" s="13">
        <v>0</v>
      </c>
      <c r="AC659" s="148">
        <v>0</v>
      </c>
      <c r="AD659" s="13">
        <v>0</v>
      </c>
      <c r="AE659" s="404">
        <v>0</v>
      </c>
      <c r="AF659" s="405">
        <v>0</v>
      </c>
      <c r="AG659" s="155">
        <v>0</v>
      </c>
      <c r="AH659" s="176">
        <v>0</v>
      </c>
      <c r="AI659" s="427">
        <v>0</v>
      </c>
      <c r="AJ659" s="249">
        <v>0</v>
      </c>
      <c r="AK659" s="200">
        <v>0</v>
      </c>
      <c r="AL659" s="24">
        <v>0</v>
      </c>
      <c r="AM659" s="25">
        <v>0</v>
      </c>
      <c r="AN659" s="23">
        <v>0</v>
      </c>
      <c r="AO659" s="25">
        <v>0</v>
      </c>
      <c r="AP659" s="25">
        <v>0</v>
      </c>
    </row>
    <row r="660" spans="1:42" ht="15.95" hidden="1" customHeight="1" outlineLevel="1" thickBot="1" x14ac:dyDescent="0.3">
      <c r="A660" s="696"/>
      <c r="B660" s="698"/>
      <c r="C660" s="608"/>
      <c r="D660" s="611"/>
      <c r="E660" s="614"/>
      <c r="F660" s="623"/>
      <c r="G660" s="40" t="s">
        <v>17</v>
      </c>
      <c r="H660" s="185"/>
      <c r="I660" s="319">
        <v>15</v>
      </c>
      <c r="J660" s="42">
        <v>39</v>
      </c>
      <c r="K660" s="41"/>
      <c r="L660" s="496">
        <v>0</v>
      </c>
      <c r="M660" s="503">
        <v>0</v>
      </c>
      <c r="N660" s="503">
        <v>0</v>
      </c>
      <c r="O660" s="503">
        <v>0</v>
      </c>
      <c r="P660" s="503">
        <v>9</v>
      </c>
      <c r="Q660" s="436">
        <v>9</v>
      </c>
      <c r="R660" s="297">
        <v>9</v>
      </c>
      <c r="S660" s="297">
        <v>0</v>
      </c>
      <c r="T660" s="298">
        <v>0</v>
      </c>
      <c r="U660" s="25">
        <v>9</v>
      </c>
      <c r="V660" s="242">
        <v>0</v>
      </c>
      <c r="W660" s="148">
        <v>0</v>
      </c>
      <c r="X660" s="13">
        <v>0</v>
      </c>
      <c r="Y660" s="156">
        <v>2</v>
      </c>
      <c r="Z660" s="13">
        <v>0</v>
      </c>
      <c r="AA660" s="148">
        <v>7</v>
      </c>
      <c r="AB660" s="13">
        <v>1</v>
      </c>
      <c r="AC660" s="148">
        <v>2</v>
      </c>
      <c r="AD660" s="13">
        <v>0</v>
      </c>
      <c r="AE660" s="404">
        <v>35</v>
      </c>
      <c r="AF660" s="405">
        <v>17</v>
      </c>
      <c r="AG660" s="155">
        <v>45</v>
      </c>
      <c r="AH660" s="176">
        <v>200</v>
      </c>
      <c r="AI660" s="427">
        <v>125</v>
      </c>
      <c r="AJ660" s="249">
        <v>0</v>
      </c>
      <c r="AK660" s="200">
        <v>0</v>
      </c>
      <c r="AL660" s="24">
        <v>0</v>
      </c>
      <c r="AM660" s="62">
        <v>0</v>
      </c>
      <c r="AN660" s="202">
        <v>0</v>
      </c>
      <c r="AO660" s="62">
        <v>0</v>
      </c>
      <c r="AP660" s="62">
        <v>0</v>
      </c>
    </row>
    <row r="661" spans="1:42" ht="15.95" hidden="1" customHeight="1" outlineLevel="1" thickBot="1" x14ac:dyDescent="0.3">
      <c r="A661" s="696"/>
      <c r="B661" s="698"/>
      <c r="C661" s="609"/>
      <c r="D661" s="612"/>
      <c r="E661" s="615"/>
      <c r="F661" s="624"/>
      <c r="G661" s="18" t="s">
        <v>18</v>
      </c>
      <c r="H661" s="21"/>
      <c r="I661" s="43">
        <v>15</v>
      </c>
      <c r="J661" s="18"/>
      <c r="K661" s="21"/>
      <c r="L661" s="497">
        <v>0</v>
      </c>
      <c r="M661" s="497">
        <v>0</v>
      </c>
      <c r="N661" s="497">
        <v>0</v>
      </c>
      <c r="O661" s="497">
        <v>0</v>
      </c>
      <c r="P661" s="497">
        <v>9</v>
      </c>
      <c r="Q661" s="18">
        <v>9</v>
      </c>
      <c r="R661" s="18">
        <v>9</v>
      </c>
      <c r="S661" s="18">
        <v>0</v>
      </c>
      <c r="T661" s="18">
        <v>0</v>
      </c>
      <c r="U661" s="18">
        <v>9</v>
      </c>
      <c r="V661" s="18">
        <v>0</v>
      </c>
      <c r="W661" s="18">
        <v>0</v>
      </c>
      <c r="X661" s="18">
        <v>0</v>
      </c>
      <c r="Y661" s="18">
        <v>2</v>
      </c>
      <c r="Z661" s="18">
        <v>0</v>
      </c>
      <c r="AA661" s="18">
        <v>7</v>
      </c>
      <c r="AB661" s="18">
        <v>1</v>
      </c>
      <c r="AC661" s="18">
        <v>2</v>
      </c>
      <c r="AD661" s="18">
        <v>0</v>
      </c>
      <c r="AE661" s="394"/>
      <c r="AF661" s="389"/>
      <c r="AG661" s="18"/>
      <c r="AH661" s="21"/>
      <c r="AI661" s="413"/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</row>
    <row r="662" spans="1:42" ht="15.95" hidden="1" customHeight="1" outlineLevel="1" thickBot="1" x14ac:dyDescent="0.3">
      <c r="A662" s="696"/>
      <c r="B662" s="698"/>
      <c r="C662" s="607">
        <v>194</v>
      </c>
      <c r="D662" s="610" t="s">
        <v>472</v>
      </c>
      <c r="E662" s="613"/>
      <c r="F662" s="622" t="s">
        <v>234</v>
      </c>
      <c r="G662" s="83" t="s">
        <v>16</v>
      </c>
      <c r="H662" s="84"/>
      <c r="I662" s="329"/>
      <c r="J662" s="89"/>
      <c r="K662" s="88"/>
      <c r="L662" s="566">
        <v>0</v>
      </c>
      <c r="M662" s="566">
        <v>0</v>
      </c>
      <c r="N662" s="566">
        <v>0</v>
      </c>
      <c r="O662" s="566">
        <v>0</v>
      </c>
      <c r="P662" s="566">
        <v>0</v>
      </c>
      <c r="Q662" s="542">
        <v>0</v>
      </c>
      <c r="R662" s="297">
        <v>0</v>
      </c>
      <c r="S662" s="297">
        <v>0</v>
      </c>
      <c r="T662" s="298">
        <v>0</v>
      </c>
      <c r="U662" s="25">
        <v>0</v>
      </c>
      <c r="V662" s="242">
        <v>0</v>
      </c>
      <c r="W662" s="148">
        <v>0</v>
      </c>
      <c r="X662" s="13">
        <v>0</v>
      </c>
      <c r="Y662" s="156">
        <v>0</v>
      </c>
      <c r="Z662" s="13">
        <v>0</v>
      </c>
      <c r="AA662" s="148">
        <v>0</v>
      </c>
      <c r="AB662" s="13">
        <v>0</v>
      </c>
      <c r="AC662" s="148">
        <v>0</v>
      </c>
      <c r="AD662" s="13">
        <v>0</v>
      </c>
      <c r="AE662" s="404">
        <v>0</v>
      </c>
      <c r="AF662" s="405">
        <v>0</v>
      </c>
      <c r="AG662" s="155">
        <v>0</v>
      </c>
      <c r="AH662" s="176">
        <v>0</v>
      </c>
      <c r="AI662" s="427">
        <v>0</v>
      </c>
      <c r="AJ662" s="249">
        <v>0</v>
      </c>
      <c r="AK662" s="200">
        <v>0</v>
      </c>
      <c r="AL662" s="24">
        <v>0</v>
      </c>
      <c r="AM662" s="25">
        <v>0</v>
      </c>
      <c r="AN662" s="23">
        <v>0</v>
      </c>
      <c r="AO662" s="25">
        <v>0</v>
      </c>
      <c r="AP662" s="25">
        <v>0</v>
      </c>
    </row>
    <row r="663" spans="1:42" ht="15.95" hidden="1" customHeight="1" outlineLevel="1" thickBot="1" x14ac:dyDescent="0.3">
      <c r="A663" s="696"/>
      <c r="B663" s="698"/>
      <c r="C663" s="608"/>
      <c r="D663" s="611"/>
      <c r="E663" s="614"/>
      <c r="F663" s="623"/>
      <c r="G663" s="40" t="s">
        <v>17</v>
      </c>
      <c r="H663" s="185"/>
      <c r="I663" s="319"/>
      <c r="J663" s="42"/>
      <c r="K663" s="41"/>
      <c r="L663" s="543">
        <v>0</v>
      </c>
      <c r="M663" s="566">
        <v>0</v>
      </c>
      <c r="N663" s="566">
        <v>2</v>
      </c>
      <c r="O663" s="566">
        <v>15</v>
      </c>
      <c r="P663" s="566">
        <v>0</v>
      </c>
      <c r="Q663" s="542">
        <v>17</v>
      </c>
      <c r="R663" s="297">
        <v>0</v>
      </c>
      <c r="S663" s="297">
        <v>0</v>
      </c>
      <c r="T663" s="298">
        <v>0</v>
      </c>
      <c r="U663" s="25">
        <v>15</v>
      </c>
      <c r="V663" s="148">
        <v>2</v>
      </c>
      <c r="W663" s="148">
        <v>0</v>
      </c>
      <c r="X663" s="13">
        <v>0</v>
      </c>
      <c r="Y663" s="156">
        <v>12</v>
      </c>
      <c r="Z663" s="13">
        <v>0</v>
      </c>
      <c r="AA663" s="148">
        <v>14</v>
      </c>
      <c r="AB663" s="13">
        <v>4</v>
      </c>
      <c r="AC663" s="148">
        <v>10</v>
      </c>
      <c r="AD663" s="13">
        <v>0</v>
      </c>
      <c r="AE663" s="404">
        <v>38</v>
      </c>
      <c r="AF663" s="405">
        <v>20</v>
      </c>
      <c r="AG663" s="155">
        <v>50</v>
      </c>
      <c r="AH663" s="176">
        <v>130</v>
      </c>
      <c r="AI663" s="427">
        <v>70</v>
      </c>
      <c r="AJ663" s="249">
        <v>1</v>
      </c>
      <c r="AK663" s="200">
        <v>0</v>
      </c>
      <c r="AL663" s="24">
        <v>1</v>
      </c>
      <c r="AM663" s="62">
        <v>0</v>
      </c>
      <c r="AN663" s="202">
        <v>0</v>
      </c>
      <c r="AO663" s="62">
        <v>0</v>
      </c>
      <c r="AP663" s="62">
        <v>0</v>
      </c>
    </row>
    <row r="664" spans="1:42" ht="15.95" hidden="1" customHeight="1" outlineLevel="1" thickBot="1" x14ac:dyDescent="0.3">
      <c r="A664" s="696"/>
      <c r="B664" s="698"/>
      <c r="C664" s="609"/>
      <c r="D664" s="612"/>
      <c r="E664" s="615"/>
      <c r="F664" s="624"/>
      <c r="G664" s="18" t="s">
        <v>18</v>
      </c>
      <c r="H664" s="21"/>
      <c r="I664" s="43"/>
      <c r="J664" s="18"/>
      <c r="K664" s="21"/>
      <c r="L664" s="497">
        <v>0</v>
      </c>
      <c r="M664" s="497">
        <v>0</v>
      </c>
      <c r="N664" s="497">
        <v>2</v>
      </c>
      <c r="O664" s="497">
        <v>15</v>
      </c>
      <c r="P664" s="497">
        <v>0</v>
      </c>
      <c r="Q664" s="30">
        <v>17</v>
      </c>
      <c r="R664" s="18">
        <v>0</v>
      </c>
      <c r="S664" s="18">
        <v>0</v>
      </c>
      <c r="T664" s="18">
        <v>0</v>
      </c>
      <c r="U664" s="18">
        <v>15</v>
      </c>
      <c r="V664" s="18">
        <v>2</v>
      </c>
      <c r="W664" s="18">
        <v>0</v>
      </c>
      <c r="X664" s="18">
        <v>0</v>
      </c>
      <c r="Y664" s="18">
        <v>12</v>
      </c>
      <c r="Z664" s="18">
        <v>0</v>
      </c>
      <c r="AA664" s="18">
        <v>14</v>
      </c>
      <c r="AB664" s="18">
        <v>4</v>
      </c>
      <c r="AC664" s="18">
        <v>10</v>
      </c>
      <c r="AD664" s="18">
        <v>0</v>
      </c>
      <c r="AE664" s="394"/>
      <c r="AF664" s="389"/>
      <c r="AG664" s="18"/>
      <c r="AH664" s="21"/>
      <c r="AI664" s="413"/>
      <c r="AJ664" s="18">
        <v>1</v>
      </c>
      <c r="AK664" s="18">
        <v>0</v>
      </c>
      <c r="AL664" s="18">
        <v>1</v>
      </c>
      <c r="AM664" s="18">
        <v>0</v>
      </c>
      <c r="AN664" s="18">
        <v>0</v>
      </c>
      <c r="AO664" s="18">
        <v>0</v>
      </c>
      <c r="AP664" s="18">
        <v>0</v>
      </c>
    </row>
    <row r="665" spans="1:42" ht="15.95" hidden="1" customHeight="1" outlineLevel="1" thickBot="1" x14ac:dyDescent="0.3">
      <c r="A665" s="696"/>
      <c r="B665" s="698"/>
      <c r="C665" s="607">
        <v>195</v>
      </c>
      <c r="D665" s="610" t="s">
        <v>473</v>
      </c>
      <c r="E665" s="613"/>
      <c r="F665" s="622" t="s">
        <v>234</v>
      </c>
      <c r="G665" s="83" t="s">
        <v>16</v>
      </c>
      <c r="H665" s="245"/>
      <c r="I665" s="534"/>
      <c r="J665" s="535"/>
      <c r="K665" s="245"/>
      <c r="L665" s="543">
        <v>0</v>
      </c>
      <c r="M665" s="543">
        <v>0</v>
      </c>
      <c r="N665" s="543">
        <v>0</v>
      </c>
      <c r="O665" s="543">
        <v>0</v>
      </c>
      <c r="P665" s="543">
        <v>0</v>
      </c>
      <c r="Q665" s="542">
        <v>0</v>
      </c>
      <c r="R665" s="297">
        <v>0</v>
      </c>
      <c r="S665" s="297">
        <v>0</v>
      </c>
      <c r="T665" s="298">
        <v>0</v>
      </c>
      <c r="U665" s="25">
        <v>0</v>
      </c>
      <c r="V665" s="242">
        <v>0</v>
      </c>
      <c r="W665" s="148">
        <v>0</v>
      </c>
      <c r="X665" s="13">
        <v>0</v>
      </c>
      <c r="Y665" s="156">
        <v>0</v>
      </c>
      <c r="Z665" s="13">
        <v>0</v>
      </c>
      <c r="AA665" s="148">
        <v>0</v>
      </c>
      <c r="AB665" s="13">
        <v>0</v>
      </c>
      <c r="AC665" s="148">
        <v>0</v>
      </c>
      <c r="AD665" s="13">
        <v>0</v>
      </c>
      <c r="AE665" s="404">
        <v>0</v>
      </c>
      <c r="AF665" s="405">
        <v>0</v>
      </c>
      <c r="AG665" s="155">
        <v>0</v>
      </c>
      <c r="AH665" s="176">
        <v>0</v>
      </c>
      <c r="AI665" s="427">
        <v>0</v>
      </c>
      <c r="AJ665" s="249">
        <v>0</v>
      </c>
      <c r="AK665" s="200">
        <v>0</v>
      </c>
      <c r="AL665" s="24">
        <v>0</v>
      </c>
      <c r="AM665" s="25">
        <v>0</v>
      </c>
      <c r="AN665" s="23">
        <v>0</v>
      </c>
      <c r="AO665" s="25">
        <v>0</v>
      </c>
      <c r="AP665" s="25">
        <v>0</v>
      </c>
    </row>
    <row r="666" spans="1:42" ht="15.95" hidden="1" customHeight="1" outlineLevel="1" thickBot="1" x14ac:dyDescent="0.3">
      <c r="A666" s="696"/>
      <c r="B666" s="698"/>
      <c r="C666" s="608"/>
      <c r="D666" s="611"/>
      <c r="E666" s="614"/>
      <c r="F666" s="623"/>
      <c r="G666" s="40" t="s">
        <v>17</v>
      </c>
      <c r="H666" s="245"/>
      <c r="I666" s="534"/>
      <c r="J666" s="535"/>
      <c r="K666" s="245"/>
      <c r="L666" s="543">
        <v>0</v>
      </c>
      <c r="M666" s="543">
        <v>0</v>
      </c>
      <c r="N666" s="543">
        <v>0</v>
      </c>
      <c r="O666" s="543">
        <v>8</v>
      </c>
      <c r="P666" s="543">
        <v>0</v>
      </c>
      <c r="Q666" s="542">
        <v>8</v>
      </c>
      <c r="R666" s="297">
        <v>2</v>
      </c>
      <c r="S666" s="297">
        <v>0</v>
      </c>
      <c r="T666" s="298">
        <v>0</v>
      </c>
      <c r="U666" s="25">
        <v>8</v>
      </c>
      <c r="V666" s="242">
        <v>0</v>
      </c>
      <c r="W666" s="148">
        <v>0</v>
      </c>
      <c r="X666" s="13">
        <v>0</v>
      </c>
      <c r="Y666" s="156">
        <v>7</v>
      </c>
      <c r="Z666" s="13">
        <v>3</v>
      </c>
      <c r="AA666" s="148">
        <v>1</v>
      </c>
      <c r="AB666" s="13">
        <v>0</v>
      </c>
      <c r="AC666" s="148">
        <v>7</v>
      </c>
      <c r="AD666" s="13">
        <v>0</v>
      </c>
      <c r="AE666" s="404">
        <v>35</v>
      </c>
      <c r="AF666" s="405">
        <v>10</v>
      </c>
      <c r="AG666" s="155">
        <v>50</v>
      </c>
      <c r="AH666" s="176">
        <v>140</v>
      </c>
      <c r="AI666" s="427">
        <v>80</v>
      </c>
      <c r="AJ666" s="249">
        <v>0</v>
      </c>
      <c r="AK666" s="200">
        <v>0</v>
      </c>
      <c r="AL666" s="24">
        <v>0</v>
      </c>
      <c r="AM666" s="62">
        <v>0</v>
      </c>
      <c r="AN666" s="202">
        <v>0</v>
      </c>
      <c r="AO666" s="62">
        <v>0</v>
      </c>
      <c r="AP666" s="62">
        <v>0</v>
      </c>
    </row>
    <row r="667" spans="1:42" ht="15.95" hidden="1" customHeight="1" outlineLevel="1" thickBot="1" x14ac:dyDescent="0.3">
      <c r="A667" s="696"/>
      <c r="B667" s="698"/>
      <c r="C667" s="609"/>
      <c r="D667" s="612"/>
      <c r="E667" s="615"/>
      <c r="F667" s="624"/>
      <c r="G667" s="18" t="s">
        <v>18</v>
      </c>
      <c r="H667" s="245"/>
      <c r="I667" s="534"/>
      <c r="J667" s="535"/>
      <c r="K667" s="245"/>
      <c r="L667" s="497">
        <v>0</v>
      </c>
      <c r="M667" s="497">
        <v>0</v>
      </c>
      <c r="N667" s="497">
        <v>0</v>
      </c>
      <c r="O667" s="497">
        <v>8</v>
      </c>
      <c r="P667" s="497">
        <v>0</v>
      </c>
      <c r="Q667" s="30">
        <v>8</v>
      </c>
      <c r="R667" s="18">
        <v>2</v>
      </c>
      <c r="S667" s="18">
        <v>0</v>
      </c>
      <c r="T667" s="18">
        <v>0</v>
      </c>
      <c r="U667" s="18">
        <v>8</v>
      </c>
      <c r="V667" s="18">
        <v>0</v>
      </c>
      <c r="W667" s="18">
        <v>0</v>
      </c>
      <c r="X667" s="18">
        <v>0</v>
      </c>
      <c r="Y667" s="18">
        <v>7</v>
      </c>
      <c r="Z667" s="18">
        <v>3</v>
      </c>
      <c r="AA667" s="18">
        <v>1</v>
      </c>
      <c r="AB667" s="18">
        <v>0</v>
      </c>
      <c r="AC667" s="18">
        <v>7</v>
      </c>
      <c r="AD667" s="18">
        <v>0</v>
      </c>
      <c r="AE667" s="394"/>
      <c r="AF667" s="389"/>
      <c r="AG667" s="18"/>
      <c r="AH667" s="21"/>
      <c r="AI667" s="413"/>
      <c r="AJ667" s="18">
        <v>0</v>
      </c>
      <c r="AK667" s="18">
        <v>0</v>
      </c>
      <c r="AL667" s="18">
        <v>0</v>
      </c>
      <c r="AM667" s="18">
        <v>0</v>
      </c>
      <c r="AN667" s="18">
        <v>0</v>
      </c>
      <c r="AO667" s="18">
        <v>0</v>
      </c>
      <c r="AP667" s="18">
        <v>0</v>
      </c>
    </row>
    <row r="668" spans="1:42" ht="15.95" hidden="1" customHeight="1" outlineLevel="1" thickBot="1" x14ac:dyDescent="0.3">
      <c r="A668" s="696"/>
      <c r="B668" s="698"/>
      <c r="C668" s="607">
        <v>196</v>
      </c>
      <c r="D668" s="610" t="s">
        <v>335</v>
      </c>
      <c r="E668" s="613"/>
      <c r="F668" s="622" t="s">
        <v>236</v>
      </c>
      <c r="G668" s="83" t="s">
        <v>16</v>
      </c>
      <c r="H668" s="245"/>
      <c r="I668" s="565"/>
      <c r="J668" s="535"/>
      <c r="K668" s="245"/>
      <c r="L668" s="543">
        <v>0</v>
      </c>
      <c r="M668" s="543">
        <v>39</v>
      </c>
      <c r="N668" s="543">
        <v>0</v>
      </c>
      <c r="O668" s="543">
        <v>0</v>
      </c>
      <c r="P668" s="543">
        <v>0</v>
      </c>
      <c r="Q668" s="542">
        <v>39</v>
      </c>
      <c r="R668" s="297">
        <v>0</v>
      </c>
      <c r="S668" s="297">
        <v>39</v>
      </c>
      <c r="T668" s="298">
        <v>0</v>
      </c>
      <c r="U668" s="25">
        <v>38</v>
      </c>
      <c r="V668" s="242">
        <v>1</v>
      </c>
      <c r="W668" s="148">
        <v>0</v>
      </c>
      <c r="X668" s="13">
        <v>0</v>
      </c>
      <c r="Y668" s="156">
        <v>10</v>
      </c>
      <c r="Z668" s="13">
        <v>0</v>
      </c>
      <c r="AA668" s="148">
        <v>7</v>
      </c>
      <c r="AB668" s="13">
        <v>3</v>
      </c>
      <c r="AC668" s="148">
        <v>9</v>
      </c>
      <c r="AD668" s="13">
        <v>0</v>
      </c>
      <c r="AE668" s="404">
        <v>35</v>
      </c>
      <c r="AF668" s="405">
        <v>12</v>
      </c>
      <c r="AG668" s="155">
        <v>2</v>
      </c>
      <c r="AH668" s="176">
        <v>12</v>
      </c>
      <c r="AI668" s="427">
        <v>8</v>
      </c>
      <c r="AJ668" s="249">
        <v>3</v>
      </c>
      <c r="AK668" s="200">
        <v>0</v>
      </c>
      <c r="AL668" s="24">
        <v>2</v>
      </c>
      <c r="AM668" s="25">
        <v>0</v>
      </c>
      <c r="AN668" s="23">
        <v>1</v>
      </c>
      <c r="AO668" s="25">
        <v>0</v>
      </c>
      <c r="AP668" s="25">
        <v>0</v>
      </c>
    </row>
    <row r="669" spans="1:42" ht="15.95" hidden="1" customHeight="1" outlineLevel="1" thickBot="1" x14ac:dyDescent="0.3">
      <c r="A669" s="696"/>
      <c r="B669" s="698"/>
      <c r="C669" s="608"/>
      <c r="D669" s="611"/>
      <c r="E669" s="614"/>
      <c r="F669" s="623"/>
      <c r="G669" s="40" t="s">
        <v>17</v>
      </c>
      <c r="H669" s="245"/>
      <c r="I669" s="565"/>
      <c r="J669" s="535"/>
      <c r="K669" s="245"/>
      <c r="L669" s="543">
        <v>0</v>
      </c>
      <c r="M669" s="543">
        <v>0</v>
      </c>
      <c r="N669" s="543">
        <v>0</v>
      </c>
      <c r="O669" s="543">
        <v>40</v>
      </c>
      <c r="P669" s="543">
        <v>0</v>
      </c>
      <c r="Q669" s="542">
        <v>40</v>
      </c>
      <c r="R669" s="297">
        <v>40</v>
      </c>
      <c r="S669" s="297">
        <v>0</v>
      </c>
      <c r="T669" s="298">
        <v>0</v>
      </c>
      <c r="U669" s="25">
        <v>34</v>
      </c>
      <c r="V669" s="242">
        <v>6</v>
      </c>
      <c r="W669" s="148">
        <v>0</v>
      </c>
      <c r="X669" s="13">
        <v>0</v>
      </c>
      <c r="Y669" s="156">
        <v>13</v>
      </c>
      <c r="Z669" s="13">
        <v>2</v>
      </c>
      <c r="AA669" s="148">
        <v>12</v>
      </c>
      <c r="AB669" s="13">
        <v>4</v>
      </c>
      <c r="AC669" s="148">
        <v>13</v>
      </c>
      <c r="AD669" s="13">
        <v>0</v>
      </c>
      <c r="AE669" s="404">
        <v>39</v>
      </c>
      <c r="AF669" s="405">
        <v>18</v>
      </c>
      <c r="AG669" s="155">
        <v>15</v>
      </c>
      <c r="AH669" s="176">
        <v>180</v>
      </c>
      <c r="AI669" s="427">
        <v>75</v>
      </c>
      <c r="AJ669" s="249">
        <v>1</v>
      </c>
      <c r="AK669" s="200">
        <v>0</v>
      </c>
      <c r="AL669" s="24">
        <v>0</v>
      </c>
      <c r="AM669" s="62">
        <v>0</v>
      </c>
      <c r="AN669" s="202">
        <v>1</v>
      </c>
      <c r="AO669" s="62">
        <v>0</v>
      </c>
      <c r="AP669" s="62">
        <v>0</v>
      </c>
    </row>
    <row r="670" spans="1:42" ht="15.95" hidden="1" customHeight="1" outlineLevel="1" thickBot="1" x14ac:dyDescent="0.3">
      <c r="A670" s="696"/>
      <c r="B670" s="698"/>
      <c r="C670" s="609"/>
      <c r="D670" s="612"/>
      <c r="E670" s="615"/>
      <c r="F670" s="624"/>
      <c r="G670" s="18" t="s">
        <v>18</v>
      </c>
      <c r="H670" s="245"/>
      <c r="I670" s="565"/>
      <c r="J670" s="535"/>
      <c r="K670" s="245"/>
      <c r="L670" s="497">
        <v>0</v>
      </c>
      <c r="M670" s="497">
        <v>39</v>
      </c>
      <c r="N670" s="497">
        <v>0</v>
      </c>
      <c r="O670" s="497">
        <v>40</v>
      </c>
      <c r="P670" s="497">
        <v>0</v>
      </c>
      <c r="Q670" s="30">
        <v>79</v>
      </c>
      <c r="R670" s="18">
        <v>40</v>
      </c>
      <c r="S670" s="18">
        <v>39</v>
      </c>
      <c r="T670" s="18">
        <v>0</v>
      </c>
      <c r="U670" s="18">
        <v>72</v>
      </c>
      <c r="V670" s="18">
        <v>7</v>
      </c>
      <c r="W670" s="18">
        <v>0</v>
      </c>
      <c r="X670" s="18">
        <v>0</v>
      </c>
      <c r="Y670" s="18">
        <v>23</v>
      </c>
      <c r="Z670" s="18">
        <v>2</v>
      </c>
      <c r="AA670" s="18">
        <v>19</v>
      </c>
      <c r="AB670" s="18">
        <v>7</v>
      </c>
      <c r="AC670" s="18">
        <v>22</v>
      </c>
      <c r="AD670" s="18">
        <v>0</v>
      </c>
      <c r="AE670" s="394"/>
      <c r="AF670" s="389"/>
      <c r="AG670" s="18"/>
      <c r="AH670" s="21"/>
      <c r="AI670" s="413"/>
      <c r="AJ670" s="18">
        <v>4</v>
      </c>
      <c r="AK670" s="18">
        <v>0</v>
      </c>
      <c r="AL670" s="18">
        <v>2</v>
      </c>
      <c r="AM670" s="18">
        <v>0</v>
      </c>
      <c r="AN670" s="18">
        <v>2</v>
      </c>
      <c r="AO670" s="18">
        <v>0</v>
      </c>
      <c r="AP670" s="18">
        <v>0</v>
      </c>
    </row>
    <row r="671" spans="1:42" ht="15.95" hidden="1" customHeight="1" outlineLevel="1" thickBot="1" x14ac:dyDescent="0.3">
      <c r="A671" s="696"/>
      <c r="B671" s="698"/>
      <c r="C671" s="607">
        <v>197</v>
      </c>
      <c r="D671" s="610" t="s">
        <v>336</v>
      </c>
      <c r="E671" s="613"/>
      <c r="F671" s="622" t="s">
        <v>234</v>
      </c>
      <c r="G671" s="83" t="s">
        <v>16</v>
      </c>
      <c r="H671" s="245"/>
      <c r="I671" s="565"/>
      <c r="J671" s="535"/>
      <c r="K671" s="245"/>
      <c r="L671" s="543">
        <v>0</v>
      </c>
      <c r="M671" s="543">
        <v>0</v>
      </c>
      <c r="N671" s="543">
        <v>0</v>
      </c>
      <c r="O671" s="543">
        <v>0</v>
      </c>
      <c r="P671" s="543">
        <v>0</v>
      </c>
      <c r="Q671" s="542">
        <v>0</v>
      </c>
      <c r="R671" s="297">
        <v>0</v>
      </c>
      <c r="S671" s="297">
        <v>0</v>
      </c>
      <c r="T671" s="298">
        <v>0</v>
      </c>
      <c r="U671" s="25">
        <v>0</v>
      </c>
      <c r="V671" s="242">
        <v>0</v>
      </c>
      <c r="W671" s="148">
        <v>0</v>
      </c>
      <c r="X671" s="13">
        <v>0</v>
      </c>
      <c r="Y671" s="156">
        <v>0</v>
      </c>
      <c r="Z671" s="13">
        <v>0</v>
      </c>
      <c r="AA671" s="148">
        <v>0</v>
      </c>
      <c r="AB671" s="13">
        <v>0</v>
      </c>
      <c r="AC671" s="148">
        <v>0</v>
      </c>
      <c r="AD671" s="13">
        <v>0</v>
      </c>
      <c r="AE671" s="404">
        <v>0</v>
      </c>
      <c r="AF671" s="405">
        <v>0</v>
      </c>
      <c r="AG671" s="155">
        <v>0</v>
      </c>
      <c r="AH671" s="176">
        <v>0</v>
      </c>
      <c r="AI671" s="427">
        <v>0</v>
      </c>
      <c r="AJ671" s="249">
        <v>0</v>
      </c>
      <c r="AK671" s="200">
        <v>0</v>
      </c>
      <c r="AL671" s="24">
        <v>0</v>
      </c>
      <c r="AM671" s="25">
        <v>0</v>
      </c>
      <c r="AN671" s="23">
        <v>0</v>
      </c>
      <c r="AO671" s="25">
        <v>0</v>
      </c>
      <c r="AP671" s="25">
        <v>0</v>
      </c>
    </row>
    <row r="672" spans="1:42" ht="15.95" hidden="1" customHeight="1" outlineLevel="1" thickBot="1" x14ac:dyDescent="0.3">
      <c r="A672" s="696"/>
      <c r="B672" s="698"/>
      <c r="C672" s="608"/>
      <c r="D672" s="611"/>
      <c r="E672" s="614"/>
      <c r="F672" s="623"/>
      <c r="G672" s="40" t="s">
        <v>17</v>
      </c>
      <c r="H672" s="245"/>
      <c r="I672" s="565"/>
      <c r="J672" s="535"/>
      <c r="K672" s="245"/>
      <c r="L672" s="543">
        <v>0</v>
      </c>
      <c r="M672" s="543">
        <v>0</v>
      </c>
      <c r="N672" s="543">
        <v>0</v>
      </c>
      <c r="O672" s="543">
        <v>10</v>
      </c>
      <c r="P672" s="543">
        <v>0</v>
      </c>
      <c r="Q672" s="542">
        <v>10</v>
      </c>
      <c r="R672" s="297">
        <v>10</v>
      </c>
      <c r="S672" s="297">
        <v>0</v>
      </c>
      <c r="T672" s="298">
        <v>0</v>
      </c>
      <c r="U672" s="25">
        <v>8</v>
      </c>
      <c r="V672" s="242">
        <v>2</v>
      </c>
      <c r="W672" s="148">
        <v>0</v>
      </c>
      <c r="X672" s="13">
        <v>0</v>
      </c>
      <c r="Y672" s="156">
        <v>2</v>
      </c>
      <c r="Z672" s="13">
        <v>2</v>
      </c>
      <c r="AA672" s="148">
        <v>6</v>
      </c>
      <c r="AB672" s="13">
        <v>1</v>
      </c>
      <c r="AC672" s="148">
        <v>2</v>
      </c>
      <c r="AD672" s="13">
        <v>0</v>
      </c>
      <c r="AE672" s="404">
        <v>30</v>
      </c>
      <c r="AF672" s="405">
        <v>10</v>
      </c>
      <c r="AG672" s="155">
        <v>75</v>
      </c>
      <c r="AH672" s="176">
        <v>120</v>
      </c>
      <c r="AI672" s="427">
        <v>90</v>
      </c>
      <c r="AJ672" s="249">
        <v>0</v>
      </c>
      <c r="AK672" s="200">
        <v>0</v>
      </c>
      <c r="AL672" s="24">
        <v>0</v>
      </c>
      <c r="AM672" s="62">
        <v>0</v>
      </c>
      <c r="AN672" s="202">
        <v>0</v>
      </c>
      <c r="AO672" s="62">
        <v>0</v>
      </c>
      <c r="AP672" s="62">
        <v>0</v>
      </c>
    </row>
    <row r="673" spans="1:42" ht="15.95" hidden="1" customHeight="1" outlineLevel="1" thickBot="1" x14ac:dyDescent="0.3">
      <c r="A673" s="696"/>
      <c r="B673" s="698"/>
      <c r="C673" s="609"/>
      <c r="D673" s="612"/>
      <c r="E673" s="615"/>
      <c r="F673" s="624"/>
      <c r="G673" s="18" t="s">
        <v>18</v>
      </c>
      <c r="H673" s="245"/>
      <c r="I673" s="565"/>
      <c r="J673" s="535"/>
      <c r="K673" s="245"/>
      <c r="L673" s="497">
        <v>0</v>
      </c>
      <c r="M673" s="497">
        <v>0</v>
      </c>
      <c r="N673" s="497">
        <v>0</v>
      </c>
      <c r="O673" s="497">
        <v>10</v>
      </c>
      <c r="P673" s="497">
        <v>0</v>
      </c>
      <c r="Q673" s="30">
        <v>10</v>
      </c>
      <c r="R673" s="18">
        <v>10</v>
      </c>
      <c r="S673" s="18">
        <v>0</v>
      </c>
      <c r="T673" s="18">
        <v>0</v>
      </c>
      <c r="U673" s="18">
        <v>8</v>
      </c>
      <c r="V673" s="18">
        <v>2</v>
      </c>
      <c r="W673" s="18">
        <v>0</v>
      </c>
      <c r="X673" s="18">
        <v>0</v>
      </c>
      <c r="Y673" s="18">
        <v>2</v>
      </c>
      <c r="Z673" s="18">
        <v>2</v>
      </c>
      <c r="AA673" s="18">
        <v>6</v>
      </c>
      <c r="AB673" s="18">
        <v>1</v>
      </c>
      <c r="AC673" s="18">
        <v>2</v>
      </c>
      <c r="AD673" s="18">
        <v>0</v>
      </c>
      <c r="AE673" s="394"/>
      <c r="AF673" s="389"/>
      <c r="AG673" s="18"/>
      <c r="AH673" s="21"/>
      <c r="AI673" s="413"/>
      <c r="AJ673" s="18">
        <v>0</v>
      </c>
      <c r="AK673" s="18">
        <v>0</v>
      </c>
      <c r="AL673" s="18">
        <v>0</v>
      </c>
      <c r="AM673" s="18">
        <v>0</v>
      </c>
      <c r="AN673" s="18">
        <v>0</v>
      </c>
      <c r="AO673" s="18">
        <v>0</v>
      </c>
      <c r="AP673" s="18">
        <v>0</v>
      </c>
    </row>
    <row r="674" spans="1:42" ht="15.95" hidden="1" customHeight="1" outlineLevel="1" thickBot="1" x14ac:dyDescent="0.3">
      <c r="A674" s="696"/>
      <c r="B674" s="698"/>
      <c r="C674" s="607">
        <v>198</v>
      </c>
      <c r="D674" s="610" t="s">
        <v>369</v>
      </c>
      <c r="E674" s="613"/>
      <c r="F674" s="622" t="s">
        <v>234</v>
      </c>
      <c r="G674" s="83" t="s">
        <v>16</v>
      </c>
      <c r="H674" s="245"/>
      <c r="I674" s="565"/>
      <c r="J674" s="535"/>
      <c r="K674" s="245"/>
      <c r="L674" s="543">
        <v>0</v>
      </c>
      <c r="M674" s="543">
        <v>0</v>
      </c>
      <c r="N674" s="543">
        <v>0</v>
      </c>
      <c r="O674" s="543">
        <v>0</v>
      </c>
      <c r="P674" s="543">
        <v>0</v>
      </c>
      <c r="Q674" s="542">
        <v>0</v>
      </c>
      <c r="R674" s="297">
        <v>0</v>
      </c>
      <c r="S674" s="297">
        <v>0</v>
      </c>
      <c r="T674" s="298">
        <v>0</v>
      </c>
      <c r="U674" s="25">
        <v>0</v>
      </c>
      <c r="V674" s="242">
        <v>0</v>
      </c>
      <c r="W674" s="148">
        <v>0</v>
      </c>
      <c r="X674" s="13">
        <v>0</v>
      </c>
      <c r="Y674" s="156">
        <v>0</v>
      </c>
      <c r="Z674" s="13">
        <v>0</v>
      </c>
      <c r="AA674" s="148">
        <v>0</v>
      </c>
      <c r="AB674" s="13">
        <v>0</v>
      </c>
      <c r="AC674" s="148">
        <v>0</v>
      </c>
      <c r="AD674" s="13">
        <v>0</v>
      </c>
      <c r="AE674" s="404">
        <v>0</v>
      </c>
      <c r="AF674" s="405">
        <v>0</v>
      </c>
      <c r="AG674" s="155">
        <v>0</v>
      </c>
      <c r="AH674" s="176">
        <v>0</v>
      </c>
      <c r="AI674" s="427">
        <v>0</v>
      </c>
      <c r="AJ674" s="249">
        <v>0</v>
      </c>
      <c r="AK674" s="200">
        <v>0</v>
      </c>
      <c r="AL674" s="24">
        <v>0</v>
      </c>
      <c r="AM674" s="25">
        <v>0</v>
      </c>
      <c r="AN674" s="23">
        <v>0</v>
      </c>
      <c r="AO674" s="25">
        <v>0</v>
      </c>
      <c r="AP674" s="25">
        <v>0</v>
      </c>
    </row>
    <row r="675" spans="1:42" ht="15.95" hidden="1" customHeight="1" outlineLevel="1" thickBot="1" x14ac:dyDescent="0.3">
      <c r="A675" s="696"/>
      <c r="B675" s="698"/>
      <c r="C675" s="608"/>
      <c r="D675" s="611"/>
      <c r="E675" s="614"/>
      <c r="F675" s="623"/>
      <c r="G675" s="40" t="s">
        <v>17</v>
      </c>
      <c r="H675" s="245"/>
      <c r="I675" s="565"/>
      <c r="J675" s="535"/>
      <c r="K675" s="245"/>
      <c r="L675" s="543">
        <v>0</v>
      </c>
      <c r="M675" s="543">
        <v>0</v>
      </c>
      <c r="N675" s="543">
        <v>0</v>
      </c>
      <c r="O675" s="543">
        <v>0</v>
      </c>
      <c r="P675" s="543">
        <v>2</v>
      </c>
      <c r="Q675" s="542">
        <v>2</v>
      </c>
      <c r="R675" s="297">
        <v>0</v>
      </c>
      <c r="S675" s="297">
        <v>0</v>
      </c>
      <c r="T675" s="298">
        <v>0</v>
      </c>
      <c r="U675" s="25">
        <v>2</v>
      </c>
      <c r="V675" s="242">
        <v>0</v>
      </c>
      <c r="W675" s="148">
        <v>0</v>
      </c>
      <c r="X675" s="13">
        <v>0</v>
      </c>
      <c r="Y675" s="156">
        <v>0</v>
      </c>
      <c r="Z675" s="13">
        <v>0</v>
      </c>
      <c r="AA675" s="148">
        <v>1</v>
      </c>
      <c r="AB675" s="13">
        <v>0</v>
      </c>
      <c r="AC675" s="148">
        <v>0</v>
      </c>
      <c r="AD675" s="13">
        <v>0</v>
      </c>
      <c r="AE675" s="404">
        <v>40</v>
      </c>
      <c r="AF675" s="405">
        <v>20</v>
      </c>
      <c r="AG675" s="155">
        <v>85</v>
      </c>
      <c r="AH675" s="176">
        <v>105</v>
      </c>
      <c r="AI675" s="427">
        <v>95</v>
      </c>
      <c r="AJ675" s="249">
        <v>0</v>
      </c>
      <c r="AK675" s="200">
        <v>0</v>
      </c>
      <c r="AL675" s="24">
        <v>0</v>
      </c>
      <c r="AM675" s="62">
        <v>0</v>
      </c>
      <c r="AN675" s="202">
        <v>0</v>
      </c>
      <c r="AO675" s="62">
        <v>0</v>
      </c>
      <c r="AP675" s="62">
        <v>0</v>
      </c>
    </row>
    <row r="676" spans="1:42" ht="15.95" hidden="1" customHeight="1" outlineLevel="1" thickBot="1" x14ac:dyDescent="0.3">
      <c r="A676" s="696"/>
      <c r="B676" s="698"/>
      <c r="C676" s="609"/>
      <c r="D676" s="612"/>
      <c r="E676" s="615"/>
      <c r="F676" s="624"/>
      <c r="G676" s="18" t="s">
        <v>18</v>
      </c>
      <c r="H676" s="245"/>
      <c r="I676" s="565"/>
      <c r="J676" s="535"/>
      <c r="K676" s="245"/>
      <c r="L676" s="497">
        <v>0</v>
      </c>
      <c r="M676" s="497">
        <v>0</v>
      </c>
      <c r="N676" s="497">
        <v>0</v>
      </c>
      <c r="O676" s="497">
        <v>0</v>
      </c>
      <c r="P676" s="497">
        <v>2</v>
      </c>
      <c r="Q676" s="30">
        <v>2</v>
      </c>
      <c r="R676" s="18">
        <v>0</v>
      </c>
      <c r="S676" s="18">
        <v>0</v>
      </c>
      <c r="T676" s="18">
        <v>0</v>
      </c>
      <c r="U676" s="18">
        <v>2</v>
      </c>
      <c r="V676" s="18">
        <v>0</v>
      </c>
      <c r="W676" s="18">
        <v>0</v>
      </c>
      <c r="X676" s="18">
        <v>0</v>
      </c>
      <c r="Y676" s="18">
        <v>0</v>
      </c>
      <c r="Z676" s="18">
        <v>0</v>
      </c>
      <c r="AA676" s="18">
        <v>1</v>
      </c>
      <c r="AB676" s="18">
        <v>0</v>
      </c>
      <c r="AC676" s="18">
        <v>0</v>
      </c>
      <c r="AD676" s="18">
        <v>0</v>
      </c>
      <c r="AE676" s="394"/>
      <c r="AF676" s="389"/>
      <c r="AG676" s="18"/>
      <c r="AH676" s="21"/>
      <c r="AI676" s="413"/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</row>
    <row r="677" spans="1:42" ht="15.95" hidden="1" customHeight="1" outlineLevel="1" thickBot="1" x14ac:dyDescent="0.3">
      <c r="A677" s="696"/>
      <c r="B677" s="698"/>
      <c r="C677" s="607">
        <v>199</v>
      </c>
      <c r="D677" s="610" t="s">
        <v>368</v>
      </c>
      <c r="E677" s="613"/>
      <c r="F677" s="622" t="s">
        <v>192</v>
      </c>
      <c r="G677" s="83" t="s">
        <v>16</v>
      </c>
      <c r="H677" s="245"/>
      <c r="I677" s="565"/>
      <c r="J677" s="535"/>
      <c r="K677" s="245"/>
      <c r="L677" s="543">
        <v>0</v>
      </c>
      <c r="M677" s="543">
        <v>0</v>
      </c>
      <c r="N677" s="543">
        <v>0</v>
      </c>
      <c r="O677" s="543">
        <v>0</v>
      </c>
      <c r="P677" s="543">
        <v>0</v>
      </c>
      <c r="Q677" s="542">
        <v>0</v>
      </c>
      <c r="R677" s="297">
        <v>0</v>
      </c>
      <c r="S677" s="297">
        <v>0</v>
      </c>
      <c r="T677" s="298">
        <v>0</v>
      </c>
      <c r="U677" s="25">
        <v>0</v>
      </c>
      <c r="V677" s="242">
        <v>0</v>
      </c>
      <c r="W677" s="148">
        <v>0</v>
      </c>
      <c r="X677" s="13">
        <v>0</v>
      </c>
      <c r="Y677" s="156">
        <v>0</v>
      </c>
      <c r="Z677" s="13">
        <v>0</v>
      </c>
      <c r="AA677" s="148">
        <v>0</v>
      </c>
      <c r="AB677" s="13">
        <v>0</v>
      </c>
      <c r="AC677" s="148">
        <v>0</v>
      </c>
      <c r="AD677" s="13">
        <v>0</v>
      </c>
      <c r="AE677" s="404">
        <v>0</v>
      </c>
      <c r="AF677" s="405">
        <v>0</v>
      </c>
      <c r="AG677" s="155">
        <v>0</v>
      </c>
      <c r="AH677" s="176">
        <v>0</v>
      </c>
      <c r="AI677" s="427">
        <v>0</v>
      </c>
      <c r="AJ677" s="249">
        <v>0</v>
      </c>
      <c r="AK677" s="200">
        <v>0</v>
      </c>
      <c r="AL677" s="24">
        <v>0</v>
      </c>
      <c r="AM677" s="25">
        <v>0</v>
      </c>
      <c r="AN677" s="23">
        <v>0</v>
      </c>
      <c r="AO677" s="25">
        <v>0</v>
      </c>
      <c r="AP677" s="25">
        <v>0</v>
      </c>
    </row>
    <row r="678" spans="1:42" ht="15.95" hidden="1" customHeight="1" outlineLevel="1" thickBot="1" x14ac:dyDescent="0.3">
      <c r="A678" s="696"/>
      <c r="B678" s="698"/>
      <c r="C678" s="608"/>
      <c r="D678" s="611"/>
      <c r="E678" s="614"/>
      <c r="F678" s="623"/>
      <c r="G678" s="40" t="s">
        <v>17</v>
      </c>
      <c r="H678" s="245"/>
      <c r="I678" s="565"/>
      <c r="J678" s="535"/>
      <c r="K678" s="245"/>
      <c r="L678" s="543">
        <v>0</v>
      </c>
      <c r="M678" s="543">
        <v>0</v>
      </c>
      <c r="N678" s="543">
        <v>0</v>
      </c>
      <c r="O678" s="543">
        <v>8</v>
      </c>
      <c r="P678" s="543">
        <v>0</v>
      </c>
      <c r="Q678" s="542">
        <v>8</v>
      </c>
      <c r="R678" s="297">
        <v>8</v>
      </c>
      <c r="S678" s="297">
        <v>0</v>
      </c>
      <c r="T678" s="298">
        <v>0</v>
      </c>
      <c r="U678" s="25">
        <v>8</v>
      </c>
      <c r="V678" s="242">
        <v>0</v>
      </c>
      <c r="W678" s="148">
        <v>0</v>
      </c>
      <c r="X678" s="13">
        <v>0</v>
      </c>
      <c r="Y678" s="156">
        <v>7</v>
      </c>
      <c r="Z678" s="13">
        <v>6</v>
      </c>
      <c r="AA678" s="148">
        <v>6</v>
      </c>
      <c r="AB678" s="13">
        <v>8</v>
      </c>
      <c r="AC678" s="148">
        <v>6</v>
      </c>
      <c r="AD678" s="13">
        <v>0</v>
      </c>
      <c r="AE678" s="404">
        <v>30</v>
      </c>
      <c r="AF678" s="405">
        <v>10</v>
      </c>
      <c r="AG678" s="155">
        <v>25</v>
      </c>
      <c r="AH678" s="176">
        <v>125</v>
      </c>
      <c r="AI678" s="427">
        <v>75</v>
      </c>
      <c r="AJ678" s="249">
        <v>0</v>
      </c>
      <c r="AK678" s="200">
        <v>0</v>
      </c>
      <c r="AL678" s="24">
        <v>0</v>
      </c>
      <c r="AM678" s="62">
        <v>0</v>
      </c>
      <c r="AN678" s="202">
        <v>1</v>
      </c>
      <c r="AO678" s="62">
        <v>0</v>
      </c>
      <c r="AP678" s="62">
        <v>1</v>
      </c>
    </row>
    <row r="679" spans="1:42" ht="15.95" hidden="1" customHeight="1" outlineLevel="1" thickBot="1" x14ac:dyDescent="0.3">
      <c r="A679" s="696"/>
      <c r="B679" s="698"/>
      <c r="C679" s="609"/>
      <c r="D679" s="612"/>
      <c r="E679" s="615"/>
      <c r="F679" s="624"/>
      <c r="G679" s="18" t="s">
        <v>18</v>
      </c>
      <c r="H679" s="245"/>
      <c r="I679" s="565"/>
      <c r="J679" s="535"/>
      <c r="K679" s="245"/>
      <c r="L679" s="497">
        <v>0</v>
      </c>
      <c r="M679" s="497">
        <v>0</v>
      </c>
      <c r="N679" s="497">
        <v>0</v>
      </c>
      <c r="O679" s="497">
        <v>8</v>
      </c>
      <c r="P679" s="497">
        <v>0</v>
      </c>
      <c r="Q679" s="30">
        <v>8</v>
      </c>
      <c r="R679" s="18">
        <v>8</v>
      </c>
      <c r="S679" s="18">
        <v>0</v>
      </c>
      <c r="T679" s="18">
        <v>0</v>
      </c>
      <c r="U679" s="18">
        <v>8</v>
      </c>
      <c r="V679" s="18">
        <v>0</v>
      </c>
      <c r="W679" s="18">
        <v>0</v>
      </c>
      <c r="X679" s="18">
        <v>0</v>
      </c>
      <c r="Y679" s="18">
        <v>7</v>
      </c>
      <c r="Z679" s="18">
        <v>6</v>
      </c>
      <c r="AA679" s="18">
        <v>6</v>
      </c>
      <c r="AB679" s="18">
        <v>8</v>
      </c>
      <c r="AC679" s="18">
        <v>6</v>
      </c>
      <c r="AD679" s="18">
        <v>0</v>
      </c>
      <c r="AE679" s="394"/>
      <c r="AF679" s="389"/>
      <c r="AG679" s="18"/>
      <c r="AH679" s="21"/>
      <c r="AI679" s="413"/>
      <c r="AJ679" s="18">
        <v>0</v>
      </c>
      <c r="AK679" s="18">
        <v>0</v>
      </c>
      <c r="AL679" s="18">
        <v>0</v>
      </c>
      <c r="AM679" s="18">
        <v>0</v>
      </c>
      <c r="AN679" s="18">
        <v>1</v>
      </c>
      <c r="AO679" s="18">
        <v>0</v>
      </c>
      <c r="AP679" s="18">
        <v>1</v>
      </c>
    </row>
    <row r="680" spans="1:42" ht="15.95" hidden="1" customHeight="1" outlineLevel="1" thickBot="1" x14ac:dyDescent="0.3">
      <c r="A680" s="696"/>
      <c r="B680" s="698"/>
      <c r="C680" s="607">
        <v>200</v>
      </c>
      <c r="D680" s="610" t="s">
        <v>366</v>
      </c>
      <c r="E680" s="613"/>
      <c r="F680" s="616" t="s">
        <v>233</v>
      </c>
      <c r="G680" s="83" t="s">
        <v>16</v>
      </c>
      <c r="H680" s="245"/>
      <c r="I680" s="565"/>
      <c r="J680" s="535"/>
      <c r="K680" s="245"/>
      <c r="L680" s="543">
        <v>0</v>
      </c>
      <c r="M680" s="543">
        <v>0</v>
      </c>
      <c r="N680" s="543">
        <v>0</v>
      </c>
      <c r="O680" s="543">
        <v>0</v>
      </c>
      <c r="P680" s="543">
        <v>0</v>
      </c>
      <c r="Q680" s="542">
        <v>0</v>
      </c>
      <c r="R680" s="297">
        <v>0</v>
      </c>
      <c r="S680" s="297">
        <v>0</v>
      </c>
      <c r="T680" s="298">
        <v>0</v>
      </c>
      <c r="U680" s="25">
        <v>0</v>
      </c>
      <c r="V680" s="242">
        <v>0</v>
      </c>
      <c r="W680" s="148">
        <v>0</v>
      </c>
      <c r="X680" s="13">
        <v>0</v>
      </c>
      <c r="Y680" s="156">
        <v>0</v>
      </c>
      <c r="Z680" s="13">
        <v>0</v>
      </c>
      <c r="AA680" s="148">
        <v>0</v>
      </c>
      <c r="AB680" s="13">
        <v>0</v>
      </c>
      <c r="AC680" s="148">
        <v>0</v>
      </c>
      <c r="AD680" s="13">
        <v>0</v>
      </c>
      <c r="AE680" s="404">
        <v>0</v>
      </c>
      <c r="AF680" s="405">
        <v>0</v>
      </c>
      <c r="AG680" s="155">
        <v>0</v>
      </c>
      <c r="AH680" s="176">
        <v>0</v>
      </c>
      <c r="AI680" s="427">
        <v>0</v>
      </c>
      <c r="AJ680" s="249">
        <v>0</v>
      </c>
      <c r="AK680" s="200">
        <v>0</v>
      </c>
      <c r="AL680" s="24">
        <v>0</v>
      </c>
      <c r="AM680" s="25">
        <v>0</v>
      </c>
      <c r="AN680" s="23">
        <v>0</v>
      </c>
      <c r="AO680" s="25">
        <v>0</v>
      </c>
      <c r="AP680" s="25">
        <v>0</v>
      </c>
    </row>
    <row r="681" spans="1:42" ht="15.95" hidden="1" customHeight="1" outlineLevel="1" thickBot="1" x14ac:dyDescent="0.3">
      <c r="A681" s="696"/>
      <c r="B681" s="698"/>
      <c r="C681" s="608"/>
      <c r="D681" s="611"/>
      <c r="E681" s="614"/>
      <c r="F681" s="617"/>
      <c r="G681" s="40" t="s">
        <v>17</v>
      </c>
      <c r="H681" s="245"/>
      <c r="I681" s="565"/>
      <c r="J681" s="535"/>
      <c r="K681" s="245"/>
      <c r="L681" s="543">
        <v>0</v>
      </c>
      <c r="M681" s="543">
        <v>0</v>
      </c>
      <c r="N681" s="543">
        <v>0</v>
      </c>
      <c r="O681" s="543">
        <v>28</v>
      </c>
      <c r="P681" s="543">
        <v>0</v>
      </c>
      <c r="Q681" s="542">
        <v>28</v>
      </c>
      <c r="R681" s="297">
        <v>0</v>
      </c>
      <c r="S681" s="297">
        <v>0</v>
      </c>
      <c r="T681" s="298">
        <v>0</v>
      </c>
      <c r="U681" s="25">
        <v>23</v>
      </c>
      <c r="V681" s="242">
        <v>5</v>
      </c>
      <c r="W681" s="148">
        <v>0</v>
      </c>
      <c r="X681" s="13">
        <v>0</v>
      </c>
      <c r="Y681" s="156">
        <v>17</v>
      </c>
      <c r="Z681" s="13">
        <v>2</v>
      </c>
      <c r="AA681" s="148">
        <v>24</v>
      </c>
      <c r="AB681" s="13">
        <v>4</v>
      </c>
      <c r="AC681" s="148">
        <v>17</v>
      </c>
      <c r="AD681" s="13">
        <v>0</v>
      </c>
      <c r="AE681" s="404">
        <v>38.6</v>
      </c>
      <c r="AF681" s="405">
        <v>16</v>
      </c>
      <c r="AG681" s="155">
        <v>30</v>
      </c>
      <c r="AH681" s="176">
        <v>150</v>
      </c>
      <c r="AI681" s="427">
        <v>97.8</v>
      </c>
      <c r="AJ681" s="249">
        <v>0</v>
      </c>
      <c r="AK681" s="200">
        <v>0</v>
      </c>
      <c r="AL681" s="24">
        <v>0</v>
      </c>
      <c r="AM681" s="62">
        <v>0</v>
      </c>
      <c r="AN681" s="202">
        <v>0</v>
      </c>
      <c r="AO681" s="62">
        <v>0</v>
      </c>
      <c r="AP681" s="62">
        <v>0</v>
      </c>
    </row>
    <row r="682" spans="1:42" ht="15.95" hidden="1" customHeight="1" outlineLevel="1" thickBot="1" x14ac:dyDescent="0.3">
      <c r="A682" s="696"/>
      <c r="B682" s="698"/>
      <c r="C682" s="609"/>
      <c r="D682" s="612"/>
      <c r="E682" s="615"/>
      <c r="F682" s="618"/>
      <c r="G682" s="18" t="s">
        <v>18</v>
      </c>
      <c r="H682" s="245"/>
      <c r="I682" s="565"/>
      <c r="J682" s="535"/>
      <c r="K682" s="245"/>
      <c r="L682" s="497">
        <v>0</v>
      </c>
      <c r="M682" s="497">
        <v>0</v>
      </c>
      <c r="N682" s="497">
        <v>0</v>
      </c>
      <c r="O682" s="497">
        <v>28</v>
      </c>
      <c r="P682" s="497">
        <v>0</v>
      </c>
      <c r="Q682" s="30">
        <v>28</v>
      </c>
      <c r="R682" s="18">
        <v>0</v>
      </c>
      <c r="S682" s="18">
        <v>0</v>
      </c>
      <c r="T682" s="18">
        <v>0</v>
      </c>
      <c r="U682" s="18">
        <v>23</v>
      </c>
      <c r="V682" s="18">
        <v>5</v>
      </c>
      <c r="W682" s="18">
        <v>0</v>
      </c>
      <c r="X682" s="18">
        <v>0</v>
      </c>
      <c r="Y682" s="18">
        <v>17</v>
      </c>
      <c r="Z682" s="18">
        <v>2</v>
      </c>
      <c r="AA682" s="18">
        <v>24</v>
      </c>
      <c r="AB682" s="18">
        <v>4</v>
      </c>
      <c r="AC682" s="18">
        <v>17</v>
      </c>
      <c r="AD682" s="18">
        <v>0</v>
      </c>
      <c r="AE682" s="394"/>
      <c r="AF682" s="389"/>
      <c r="AG682" s="18"/>
      <c r="AH682" s="21"/>
      <c r="AI682" s="413"/>
      <c r="AJ682" s="18">
        <v>0</v>
      </c>
      <c r="AK682" s="18">
        <v>0</v>
      </c>
      <c r="AL682" s="18">
        <v>0</v>
      </c>
      <c r="AM682" s="18">
        <v>0</v>
      </c>
      <c r="AN682" s="18">
        <v>0</v>
      </c>
      <c r="AO682" s="18">
        <v>0</v>
      </c>
      <c r="AP682" s="18">
        <v>0</v>
      </c>
    </row>
    <row r="683" spans="1:42" ht="15.95" hidden="1" customHeight="1" outlineLevel="1" thickBot="1" x14ac:dyDescent="0.3">
      <c r="A683" s="696"/>
      <c r="B683" s="698"/>
      <c r="C683" s="607">
        <v>201</v>
      </c>
      <c r="D683" s="610" t="s">
        <v>474</v>
      </c>
      <c r="E683" s="613"/>
      <c r="F683" s="616" t="s">
        <v>234</v>
      </c>
      <c r="G683" s="83" t="s">
        <v>16</v>
      </c>
      <c r="H683" s="245"/>
      <c r="I683" s="565"/>
      <c r="J683" s="535"/>
      <c r="K683" s="245"/>
      <c r="L683" s="543">
        <v>0</v>
      </c>
      <c r="M683" s="543">
        <v>0</v>
      </c>
      <c r="N683" s="543">
        <v>0</v>
      </c>
      <c r="O683" s="543">
        <v>0</v>
      </c>
      <c r="P683" s="543">
        <v>0</v>
      </c>
      <c r="Q683" s="542">
        <v>0</v>
      </c>
      <c r="R683" s="297">
        <v>0</v>
      </c>
      <c r="S683" s="297">
        <v>0</v>
      </c>
      <c r="T683" s="298">
        <v>0</v>
      </c>
      <c r="U683" s="25">
        <v>0</v>
      </c>
      <c r="V683" s="242">
        <v>0</v>
      </c>
      <c r="W683" s="148">
        <v>0</v>
      </c>
      <c r="X683" s="13">
        <v>0</v>
      </c>
      <c r="Y683" s="156">
        <v>0</v>
      </c>
      <c r="Z683" s="13">
        <v>0</v>
      </c>
      <c r="AA683" s="148">
        <v>0</v>
      </c>
      <c r="AB683" s="13">
        <v>0</v>
      </c>
      <c r="AC683" s="148">
        <v>0</v>
      </c>
      <c r="AD683" s="13">
        <v>0</v>
      </c>
      <c r="AE683" s="404">
        <v>0</v>
      </c>
      <c r="AF683" s="405">
        <v>0</v>
      </c>
      <c r="AG683" s="155">
        <v>0</v>
      </c>
      <c r="AH683" s="176">
        <v>0</v>
      </c>
      <c r="AI683" s="427">
        <v>0</v>
      </c>
      <c r="AJ683" s="249">
        <v>0</v>
      </c>
      <c r="AK683" s="200">
        <v>0</v>
      </c>
      <c r="AL683" s="24">
        <v>0</v>
      </c>
      <c r="AM683" s="25">
        <v>0</v>
      </c>
      <c r="AN683" s="23">
        <v>0</v>
      </c>
      <c r="AO683" s="25">
        <v>0</v>
      </c>
      <c r="AP683" s="25">
        <v>0</v>
      </c>
    </row>
    <row r="684" spans="1:42" ht="15.95" hidden="1" customHeight="1" outlineLevel="1" thickBot="1" x14ac:dyDescent="0.3">
      <c r="A684" s="696"/>
      <c r="B684" s="698"/>
      <c r="C684" s="608"/>
      <c r="D684" s="611"/>
      <c r="E684" s="614"/>
      <c r="F684" s="617"/>
      <c r="G684" s="40" t="s">
        <v>17</v>
      </c>
      <c r="H684" s="245"/>
      <c r="I684" s="565"/>
      <c r="J684" s="535"/>
      <c r="K684" s="245"/>
      <c r="L684" s="543">
        <v>0</v>
      </c>
      <c r="M684" s="543">
        <v>0</v>
      </c>
      <c r="N684" s="543">
        <v>0</v>
      </c>
      <c r="O684" s="543">
        <v>0</v>
      </c>
      <c r="P684" s="543">
        <v>7</v>
      </c>
      <c r="Q684" s="542">
        <v>7</v>
      </c>
      <c r="R684" s="297">
        <v>0</v>
      </c>
      <c r="S684" s="297">
        <v>0</v>
      </c>
      <c r="T684" s="298">
        <v>0</v>
      </c>
      <c r="U684" s="25">
        <v>7</v>
      </c>
      <c r="V684" s="242">
        <v>0</v>
      </c>
      <c r="W684" s="148">
        <v>0</v>
      </c>
      <c r="X684" s="13">
        <v>0</v>
      </c>
      <c r="Y684" s="156">
        <v>4</v>
      </c>
      <c r="Z684" s="13">
        <v>1</v>
      </c>
      <c r="AA684" s="148">
        <v>4</v>
      </c>
      <c r="AB684" s="13">
        <v>2</v>
      </c>
      <c r="AC684" s="148">
        <v>3</v>
      </c>
      <c r="AD684" s="13">
        <v>0</v>
      </c>
      <c r="AE684" s="404">
        <v>38</v>
      </c>
      <c r="AF684" s="405">
        <v>10</v>
      </c>
      <c r="AG684" s="155">
        <v>25</v>
      </c>
      <c r="AH684" s="176">
        <v>175</v>
      </c>
      <c r="AI684" s="427">
        <v>80</v>
      </c>
      <c r="AJ684" s="249">
        <v>0</v>
      </c>
      <c r="AK684" s="200">
        <v>0</v>
      </c>
      <c r="AL684" s="24">
        <v>0</v>
      </c>
      <c r="AM684" s="62">
        <v>0</v>
      </c>
      <c r="AN684" s="202">
        <v>0</v>
      </c>
      <c r="AO684" s="62">
        <v>0</v>
      </c>
      <c r="AP684" s="62">
        <v>0</v>
      </c>
    </row>
    <row r="685" spans="1:42" ht="15.95" hidden="1" customHeight="1" outlineLevel="1" thickBot="1" x14ac:dyDescent="0.3">
      <c r="A685" s="696"/>
      <c r="B685" s="698"/>
      <c r="C685" s="609"/>
      <c r="D685" s="612"/>
      <c r="E685" s="615"/>
      <c r="F685" s="618"/>
      <c r="G685" s="18" t="s">
        <v>18</v>
      </c>
      <c r="H685" s="245"/>
      <c r="I685" s="565"/>
      <c r="J685" s="535"/>
      <c r="K685" s="245"/>
      <c r="L685" s="497">
        <v>0</v>
      </c>
      <c r="M685" s="497">
        <v>0</v>
      </c>
      <c r="N685" s="497">
        <v>0</v>
      </c>
      <c r="O685" s="497">
        <v>0</v>
      </c>
      <c r="P685" s="497">
        <v>7</v>
      </c>
      <c r="Q685" s="30">
        <v>7</v>
      </c>
      <c r="R685" s="18">
        <v>0</v>
      </c>
      <c r="S685" s="18">
        <v>0</v>
      </c>
      <c r="T685" s="18">
        <v>0</v>
      </c>
      <c r="U685" s="18">
        <v>7</v>
      </c>
      <c r="V685" s="18">
        <v>0</v>
      </c>
      <c r="W685" s="18">
        <v>0</v>
      </c>
      <c r="X685" s="18">
        <v>0</v>
      </c>
      <c r="Y685" s="18">
        <v>4</v>
      </c>
      <c r="Z685" s="18">
        <v>1</v>
      </c>
      <c r="AA685" s="18">
        <v>4</v>
      </c>
      <c r="AB685" s="18">
        <v>2</v>
      </c>
      <c r="AC685" s="18">
        <v>3</v>
      </c>
      <c r="AD685" s="18">
        <v>0</v>
      </c>
      <c r="AE685" s="394"/>
      <c r="AF685" s="389"/>
      <c r="AG685" s="18"/>
      <c r="AH685" s="21"/>
      <c r="AI685" s="413"/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</row>
    <row r="686" spans="1:42" ht="15.95" hidden="1" customHeight="1" outlineLevel="1" thickBot="1" x14ac:dyDescent="0.3">
      <c r="A686" s="696"/>
      <c r="B686" s="698"/>
      <c r="C686" s="607">
        <v>202</v>
      </c>
      <c r="D686" s="610" t="s">
        <v>475</v>
      </c>
      <c r="E686" s="613"/>
      <c r="F686" s="616" t="s">
        <v>234</v>
      </c>
      <c r="G686" s="83" t="s">
        <v>16</v>
      </c>
      <c r="H686" s="245"/>
      <c r="I686" s="565"/>
      <c r="J686" s="535"/>
      <c r="K686" s="245"/>
      <c r="L686" s="543">
        <v>0</v>
      </c>
      <c r="M686" s="543">
        <v>0</v>
      </c>
      <c r="N686" s="543">
        <v>0</v>
      </c>
      <c r="O686" s="543">
        <v>0</v>
      </c>
      <c r="P686" s="543">
        <v>0</v>
      </c>
      <c r="Q686" s="542">
        <v>0</v>
      </c>
      <c r="R686" s="297">
        <v>0</v>
      </c>
      <c r="S686" s="297">
        <v>0</v>
      </c>
      <c r="T686" s="298">
        <v>0</v>
      </c>
      <c r="U686" s="25">
        <v>0</v>
      </c>
      <c r="V686" s="242">
        <v>0</v>
      </c>
      <c r="W686" s="148">
        <v>0</v>
      </c>
      <c r="X686" s="13">
        <v>0</v>
      </c>
      <c r="Y686" s="156">
        <v>0</v>
      </c>
      <c r="Z686" s="13">
        <v>0</v>
      </c>
      <c r="AA686" s="148">
        <v>0</v>
      </c>
      <c r="AB686" s="13">
        <v>0</v>
      </c>
      <c r="AC686" s="148">
        <v>0</v>
      </c>
      <c r="AD686" s="13">
        <v>0</v>
      </c>
      <c r="AE686" s="404">
        <v>0</v>
      </c>
      <c r="AF686" s="405">
        <v>0</v>
      </c>
      <c r="AG686" s="155">
        <v>0</v>
      </c>
      <c r="AH686" s="176">
        <v>0</v>
      </c>
      <c r="AI686" s="427">
        <v>0</v>
      </c>
      <c r="AJ686" s="249">
        <v>0</v>
      </c>
      <c r="AK686" s="200">
        <v>0</v>
      </c>
      <c r="AL686" s="24">
        <v>0</v>
      </c>
      <c r="AM686" s="25">
        <v>0</v>
      </c>
      <c r="AN686" s="23">
        <v>0</v>
      </c>
      <c r="AO686" s="25">
        <v>0</v>
      </c>
      <c r="AP686" s="25">
        <v>0</v>
      </c>
    </row>
    <row r="687" spans="1:42" ht="15.95" hidden="1" customHeight="1" outlineLevel="1" thickBot="1" x14ac:dyDescent="0.3">
      <c r="A687" s="696"/>
      <c r="B687" s="698"/>
      <c r="C687" s="608"/>
      <c r="D687" s="611"/>
      <c r="E687" s="614"/>
      <c r="F687" s="617"/>
      <c r="G687" s="40" t="s">
        <v>17</v>
      </c>
      <c r="H687" s="245"/>
      <c r="I687" s="565"/>
      <c r="J687" s="535"/>
      <c r="K687" s="245"/>
      <c r="L687" s="543">
        <v>0</v>
      </c>
      <c r="M687" s="543">
        <v>0</v>
      </c>
      <c r="N687" s="543">
        <v>0</v>
      </c>
      <c r="O687" s="543">
        <v>2</v>
      </c>
      <c r="P687" s="543">
        <v>0</v>
      </c>
      <c r="Q687" s="542">
        <v>2</v>
      </c>
      <c r="R687" s="297">
        <v>2</v>
      </c>
      <c r="S687" s="297">
        <v>0</v>
      </c>
      <c r="T687" s="298">
        <v>0</v>
      </c>
      <c r="U687" s="25">
        <v>2</v>
      </c>
      <c r="V687" s="242">
        <v>0</v>
      </c>
      <c r="W687" s="148">
        <v>0</v>
      </c>
      <c r="X687" s="13">
        <v>0</v>
      </c>
      <c r="Y687" s="156">
        <v>1</v>
      </c>
      <c r="Z687" s="13">
        <v>0</v>
      </c>
      <c r="AA687" s="148">
        <v>1</v>
      </c>
      <c r="AB687" s="13">
        <v>0</v>
      </c>
      <c r="AC687" s="148">
        <v>1</v>
      </c>
      <c r="AD687" s="13">
        <v>0</v>
      </c>
      <c r="AE687" s="404">
        <v>44</v>
      </c>
      <c r="AF687" s="405">
        <v>23</v>
      </c>
      <c r="AG687" s="155">
        <v>75</v>
      </c>
      <c r="AH687" s="176">
        <v>160</v>
      </c>
      <c r="AI687" s="427">
        <v>147</v>
      </c>
      <c r="AJ687" s="249">
        <v>0</v>
      </c>
      <c r="AK687" s="200">
        <v>0</v>
      </c>
      <c r="AL687" s="24">
        <v>0</v>
      </c>
      <c r="AM687" s="62">
        <v>0</v>
      </c>
      <c r="AN687" s="202">
        <v>0</v>
      </c>
      <c r="AO687" s="62">
        <v>0</v>
      </c>
      <c r="AP687" s="62">
        <v>0</v>
      </c>
    </row>
    <row r="688" spans="1:42" ht="15.95" hidden="1" customHeight="1" outlineLevel="1" thickBot="1" x14ac:dyDescent="0.3">
      <c r="A688" s="696"/>
      <c r="B688" s="698"/>
      <c r="C688" s="609"/>
      <c r="D688" s="612"/>
      <c r="E688" s="615"/>
      <c r="F688" s="618"/>
      <c r="G688" s="18" t="s">
        <v>18</v>
      </c>
      <c r="H688" s="245"/>
      <c r="I688" s="565"/>
      <c r="J688" s="535"/>
      <c r="K688" s="245"/>
      <c r="L688" s="497">
        <v>0</v>
      </c>
      <c r="M688" s="497">
        <v>0</v>
      </c>
      <c r="N688" s="497">
        <v>0</v>
      </c>
      <c r="O688" s="497">
        <v>2</v>
      </c>
      <c r="P688" s="497">
        <v>0</v>
      </c>
      <c r="Q688" s="30">
        <v>2</v>
      </c>
      <c r="R688" s="18">
        <v>2</v>
      </c>
      <c r="S688" s="18">
        <v>0</v>
      </c>
      <c r="T688" s="18">
        <v>0</v>
      </c>
      <c r="U688" s="18">
        <v>2</v>
      </c>
      <c r="V688" s="18">
        <v>0</v>
      </c>
      <c r="W688" s="18">
        <v>0</v>
      </c>
      <c r="X688" s="18">
        <v>0</v>
      </c>
      <c r="Y688" s="18">
        <v>1</v>
      </c>
      <c r="Z688" s="18">
        <v>0</v>
      </c>
      <c r="AA688" s="18">
        <v>1</v>
      </c>
      <c r="AB688" s="18">
        <v>0</v>
      </c>
      <c r="AC688" s="18">
        <v>1</v>
      </c>
      <c r="AD688" s="18">
        <v>0</v>
      </c>
      <c r="AE688" s="394"/>
      <c r="AF688" s="389"/>
      <c r="AG688" s="18"/>
      <c r="AH688" s="21"/>
      <c r="AI688" s="413"/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</row>
    <row r="689" spans="1:42" ht="15.95" hidden="1" customHeight="1" outlineLevel="1" thickBot="1" x14ac:dyDescent="0.3">
      <c r="A689" s="696"/>
      <c r="B689" s="698"/>
      <c r="C689" s="607">
        <v>203</v>
      </c>
      <c r="D689" s="610" t="s">
        <v>367</v>
      </c>
      <c r="E689" s="613"/>
      <c r="F689" s="616" t="s">
        <v>233</v>
      </c>
      <c r="G689" s="83" t="s">
        <v>16</v>
      </c>
      <c r="H689" s="245"/>
      <c r="I689" s="565"/>
      <c r="J689" s="535"/>
      <c r="K689" s="245"/>
      <c r="L689" s="543">
        <v>0</v>
      </c>
      <c r="M689" s="543">
        <v>0</v>
      </c>
      <c r="N689" s="543">
        <v>0</v>
      </c>
      <c r="O689" s="543">
        <v>0</v>
      </c>
      <c r="P689" s="543">
        <v>0</v>
      </c>
      <c r="Q689" s="542">
        <v>0</v>
      </c>
      <c r="R689" s="297">
        <v>0</v>
      </c>
      <c r="S689" s="297">
        <v>0</v>
      </c>
      <c r="T689" s="298">
        <v>0</v>
      </c>
      <c r="U689" s="25">
        <v>0</v>
      </c>
      <c r="V689" s="242">
        <v>0</v>
      </c>
      <c r="W689" s="148">
        <v>0</v>
      </c>
      <c r="X689" s="13">
        <v>0</v>
      </c>
      <c r="Y689" s="156">
        <v>0</v>
      </c>
      <c r="Z689" s="13">
        <v>0</v>
      </c>
      <c r="AA689" s="148">
        <v>0</v>
      </c>
      <c r="AB689" s="13">
        <v>0</v>
      </c>
      <c r="AC689" s="148">
        <v>0</v>
      </c>
      <c r="AD689" s="13">
        <v>0</v>
      </c>
      <c r="AE689" s="404">
        <v>0</v>
      </c>
      <c r="AF689" s="405">
        <v>0</v>
      </c>
      <c r="AG689" s="155">
        <v>0</v>
      </c>
      <c r="AH689" s="176">
        <v>0</v>
      </c>
      <c r="AI689" s="427">
        <v>0</v>
      </c>
      <c r="AJ689" s="249">
        <v>0</v>
      </c>
      <c r="AK689" s="200">
        <v>0</v>
      </c>
      <c r="AL689" s="24">
        <v>0</v>
      </c>
      <c r="AM689" s="25">
        <v>0</v>
      </c>
      <c r="AN689" s="23">
        <v>0</v>
      </c>
      <c r="AO689" s="25">
        <v>0</v>
      </c>
      <c r="AP689" s="25">
        <v>0</v>
      </c>
    </row>
    <row r="690" spans="1:42" ht="15.95" hidden="1" customHeight="1" outlineLevel="1" thickBot="1" x14ac:dyDescent="0.3">
      <c r="A690" s="696"/>
      <c r="B690" s="698"/>
      <c r="C690" s="608"/>
      <c r="D690" s="611"/>
      <c r="E690" s="614"/>
      <c r="F690" s="617"/>
      <c r="G690" s="40" t="s">
        <v>17</v>
      </c>
      <c r="H690" s="245"/>
      <c r="I690" s="565"/>
      <c r="J690" s="535"/>
      <c r="K690" s="245"/>
      <c r="L690" s="543">
        <v>13</v>
      </c>
      <c r="M690" s="543">
        <v>0</v>
      </c>
      <c r="N690" s="543">
        <v>0</v>
      </c>
      <c r="O690" s="543">
        <v>0</v>
      </c>
      <c r="P690" s="543">
        <v>0</v>
      </c>
      <c r="Q690" s="542">
        <v>13</v>
      </c>
      <c r="R690" s="297">
        <v>0</v>
      </c>
      <c r="S690" s="297">
        <v>0</v>
      </c>
      <c r="T690" s="298">
        <v>0</v>
      </c>
      <c r="U690" s="25">
        <v>12</v>
      </c>
      <c r="V690" s="242">
        <v>1</v>
      </c>
      <c r="W690" s="148">
        <v>0</v>
      </c>
      <c r="X690" s="13">
        <v>0</v>
      </c>
      <c r="Y690" s="156">
        <v>7</v>
      </c>
      <c r="Z690" s="13">
        <v>2</v>
      </c>
      <c r="AA690" s="148">
        <v>14</v>
      </c>
      <c r="AB690" s="13">
        <v>3</v>
      </c>
      <c r="AC690" s="148">
        <v>7</v>
      </c>
      <c r="AD690" s="13">
        <v>0</v>
      </c>
      <c r="AE690" s="404">
        <v>35</v>
      </c>
      <c r="AF690" s="405">
        <v>7.6</v>
      </c>
      <c r="AG690" s="155">
        <v>50</v>
      </c>
      <c r="AH690" s="176">
        <v>135</v>
      </c>
      <c r="AI690" s="427">
        <v>85</v>
      </c>
      <c r="AJ690" s="249">
        <v>0</v>
      </c>
      <c r="AK690" s="200">
        <v>0</v>
      </c>
      <c r="AL690" s="24">
        <v>0</v>
      </c>
      <c r="AM690" s="62">
        <v>0</v>
      </c>
      <c r="AN690" s="202">
        <v>0</v>
      </c>
      <c r="AO690" s="62">
        <v>0</v>
      </c>
      <c r="AP690" s="62">
        <v>0</v>
      </c>
    </row>
    <row r="691" spans="1:42" ht="15.95" hidden="1" customHeight="1" outlineLevel="1" thickBot="1" x14ac:dyDescent="0.3">
      <c r="A691" s="696"/>
      <c r="B691" s="698"/>
      <c r="C691" s="609"/>
      <c r="D691" s="612"/>
      <c r="E691" s="615"/>
      <c r="F691" s="618"/>
      <c r="G691" s="18" t="s">
        <v>18</v>
      </c>
      <c r="H691" s="245"/>
      <c r="I691" s="565"/>
      <c r="J691" s="535"/>
      <c r="K691" s="245"/>
      <c r="L691" s="497">
        <v>13</v>
      </c>
      <c r="M691" s="497">
        <v>0</v>
      </c>
      <c r="N691" s="497">
        <v>0</v>
      </c>
      <c r="O691" s="497">
        <v>0</v>
      </c>
      <c r="P691" s="497">
        <v>0</v>
      </c>
      <c r="Q691" s="30">
        <v>13</v>
      </c>
      <c r="R691" s="18">
        <v>0</v>
      </c>
      <c r="S691" s="18">
        <v>0</v>
      </c>
      <c r="T691" s="18">
        <v>0</v>
      </c>
      <c r="U691" s="18">
        <v>12</v>
      </c>
      <c r="V691" s="18">
        <v>1</v>
      </c>
      <c r="W691" s="18">
        <v>0</v>
      </c>
      <c r="X691" s="18">
        <v>0</v>
      </c>
      <c r="Y691" s="18">
        <v>7</v>
      </c>
      <c r="Z691" s="18">
        <v>2</v>
      </c>
      <c r="AA691" s="18">
        <v>14</v>
      </c>
      <c r="AB691" s="18">
        <v>3</v>
      </c>
      <c r="AC691" s="18">
        <v>7</v>
      </c>
      <c r="AD691" s="18">
        <v>0</v>
      </c>
      <c r="AE691" s="394"/>
      <c r="AF691" s="389"/>
      <c r="AG691" s="18"/>
      <c r="AH691" s="21"/>
      <c r="AI691" s="413"/>
      <c r="AJ691" s="18">
        <v>0</v>
      </c>
      <c r="AK691" s="18">
        <v>0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</row>
    <row r="692" spans="1:42" ht="15.95" hidden="1" customHeight="1" outlineLevel="1" thickBot="1" x14ac:dyDescent="0.3">
      <c r="A692" s="696"/>
      <c r="B692" s="698"/>
      <c r="C692" s="607">
        <v>204</v>
      </c>
      <c r="D692" s="610" t="s">
        <v>125</v>
      </c>
      <c r="E692" s="613"/>
      <c r="F692" s="616" t="s">
        <v>234</v>
      </c>
      <c r="G692" s="83" t="s">
        <v>16</v>
      </c>
      <c r="H692" s="245"/>
      <c r="I692" s="565"/>
      <c r="J692" s="535"/>
      <c r="K692" s="245"/>
      <c r="L692" s="543">
        <v>0</v>
      </c>
      <c r="M692" s="543">
        <v>0</v>
      </c>
      <c r="N692" s="543">
        <v>0</v>
      </c>
      <c r="O692" s="543">
        <v>0</v>
      </c>
      <c r="P692" s="543">
        <v>0</v>
      </c>
      <c r="Q692" s="542">
        <v>0</v>
      </c>
      <c r="R692" s="297">
        <v>0</v>
      </c>
      <c r="S692" s="297">
        <v>0</v>
      </c>
      <c r="T692" s="298">
        <v>0</v>
      </c>
      <c r="U692" s="25">
        <v>0</v>
      </c>
      <c r="V692" s="242">
        <v>0</v>
      </c>
      <c r="W692" s="148">
        <v>0</v>
      </c>
      <c r="X692" s="13">
        <v>0</v>
      </c>
      <c r="Y692" s="156">
        <v>0</v>
      </c>
      <c r="Z692" s="13">
        <v>0</v>
      </c>
      <c r="AA692" s="148">
        <v>0</v>
      </c>
      <c r="AB692" s="13">
        <v>0</v>
      </c>
      <c r="AC692" s="148">
        <v>0</v>
      </c>
      <c r="AD692" s="13">
        <v>0</v>
      </c>
      <c r="AE692" s="404">
        <v>0</v>
      </c>
      <c r="AF692" s="405">
        <v>0</v>
      </c>
      <c r="AG692" s="155">
        <v>0</v>
      </c>
      <c r="AH692" s="176">
        <v>0</v>
      </c>
      <c r="AI692" s="427">
        <v>0</v>
      </c>
      <c r="AJ692" s="249">
        <v>0</v>
      </c>
      <c r="AK692" s="200">
        <v>0</v>
      </c>
      <c r="AL692" s="24">
        <v>0</v>
      </c>
      <c r="AM692" s="25">
        <v>0</v>
      </c>
      <c r="AN692" s="23">
        <v>0</v>
      </c>
      <c r="AO692" s="25">
        <v>0</v>
      </c>
      <c r="AP692" s="25">
        <v>0</v>
      </c>
    </row>
    <row r="693" spans="1:42" ht="15.95" hidden="1" customHeight="1" outlineLevel="1" thickBot="1" x14ac:dyDescent="0.3">
      <c r="A693" s="696"/>
      <c r="B693" s="698"/>
      <c r="C693" s="608"/>
      <c r="D693" s="611"/>
      <c r="E693" s="614"/>
      <c r="F693" s="617"/>
      <c r="G693" s="40" t="s">
        <v>17</v>
      </c>
      <c r="H693" s="245"/>
      <c r="I693" s="565">
        <v>5</v>
      </c>
      <c r="J693" s="535">
        <v>5</v>
      </c>
      <c r="K693" s="245"/>
      <c r="L693" s="543">
        <v>0</v>
      </c>
      <c r="M693" s="543">
        <v>0</v>
      </c>
      <c r="N693" s="543">
        <v>0</v>
      </c>
      <c r="O693" s="543">
        <v>7</v>
      </c>
      <c r="P693" s="543">
        <v>0</v>
      </c>
      <c r="Q693" s="542">
        <v>7</v>
      </c>
      <c r="R693" s="297">
        <v>0</v>
      </c>
      <c r="S693" s="297">
        <v>0</v>
      </c>
      <c r="T693" s="298">
        <v>0</v>
      </c>
      <c r="U693" s="25">
        <v>6</v>
      </c>
      <c r="V693" s="242">
        <v>1</v>
      </c>
      <c r="W693" s="148">
        <v>0</v>
      </c>
      <c r="X693" s="13">
        <v>1</v>
      </c>
      <c r="Y693" s="156">
        <v>3</v>
      </c>
      <c r="Z693" s="13">
        <v>0</v>
      </c>
      <c r="AA693" s="148">
        <v>2</v>
      </c>
      <c r="AB693" s="13">
        <v>1</v>
      </c>
      <c r="AC693" s="148">
        <v>3</v>
      </c>
      <c r="AD693" s="13">
        <v>0</v>
      </c>
      <c r="AE693" s="404">
        <v>37.799999999999997</v>
      </c>
      <c r="AF693" s="405">
        <v>20.7</v>
      </c>
      <c r="AG693" s="155">
        <v>60</v>
      </c>
      <c r="AH693" s="176">
        <v>125</v>
      </c>
      <c r="AI693" s="427">
        <v>108.6</v>
      </c>
      <c r="AJ693" s="249">
        <v>0</v>
      </c>
      <c r="AK693" s="200">
        <v>0</v>
      </c>
      <c r="AL693" s="24">
        <v>0</v>
      </c>
      <c r="AM693" s="62">
        <v>0</v>
      </c>
      <c r="AN693" s="202">
        <v>0</v>
      </c>
      <c r="AO693" s="62">
        <v>0</v>
      </c>
      <c r="AP693" s="62">
        <v>0</v>
      </c>
    </row>
    <row r="694" spans="1:42" ht="15.95" hidden="1" customHeight="1" outlineLevel="1" thickBot="1" x14ac:dyDescent="0.3">
      <c r="A694" s="696"/>
      <c r="B694" s="698"/>
      <c r="C694" s="609"/>
      <c r="D694" s="612"/>
      <c r="E694" s="615"/>
      <c r="F694" s="618"/>
      <c r="G694" s="18" t="s">
        <v>18</v>
      </c>
      <c r="H694" s="245"/>
      <c r="I694" s="565">
        <v>5</v>
      </c>
      <c r="J694" s="535"/>
      <c r="K694" s="245"/>
      <c r="L694" s="497">
        <v>0</v>
      </c>
      <c r="M694" s="497">
        <v>0</v>
      </c>
      <c r="N694" s="497">
        <v>0</v>
      </c>
      <c r="O694" s="497">
        <v>7</v>
      </c>
      <c r="P694" s="497">
        <v>0</v>
      </c>
      <c r="Q694" s="30">
        <v>7</v>
      </c>
      <c r="R694" s="18">
        <v>0</v>
      </c>
      <c r="S694" s="18">
        <v>0</v>
      </c>
      <c r="T694" s="18">
        <v>0</v>
      </c>
      <c r="U694" s="18">
        <v>6</v>
      </c>
      <c r="V694" s="18">
        <v>1</v>
      </c>
      <c r="W694" s="18">
        <v>0</v>
      </c>
      <c r="X694" s="18">
        <v>1</v>
      </c>
      <c r="Y694" s="18">
        <v>3</v>
      </c>
      <c r="Z694" s="18">
        <v>0</v>
      </c>
      <c r="AA694" s="18">
        <v>2</v>
      </c>
      <c r="AB694" s="18">
        <v>1</v>
      </c>
      <c r="AC694" s="18">
        <v>3</v>
      </c>
      <c r="AD694" s="18">
        <v>0</v>
      </c>
      <c r="AE694" s="394"/>
      <c r="AF694" s="389"/>
      <c r="AG694" s="18"/>
      <c r="AH694" s="21"/>
      <c r="AI694" s="413"/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</row>
    <row r="695" spans="1:42" ht="15.95" hidden="1" customHeight="1" outlineLevel="1" thickBot="1" x14ac:dyDescent="0.3">
      <c r="A695" s="696"/>
      <c r="B695" s="698"/>
      <c r="C695" s="607">
        <v>205</v>
      </c>
      <c r="D695" s="610" t="s">
        <v>448</v>
      </c>
      <c r="E695" s="613"/>
      <c r="F695" s="616" t="s">
        <v>234</v>
      </c>
      <c r="G695" s="83" t="s">
        <v>16</v>
      </c>
      <c r="H695" s="245"/>
      <c r="I695" s="565"/>
      <c r="J695" s="535"/>
      <c r="K695" s="245"/>
      <c r="L695" s="543">
        <v>0</v>
      </c>
      <c r="M695" s="543">
        <v>0</v>
      </c>
      <c r="N695" s="543">
        <v>0</v>
      </c>
      <c r="O695" s="543">
        <v>0</v>
      </c>
      <c r="P695" s="543">
        <v>0</v>
      </c>
      <c r="Q695" s="542">
        <v>0</v>
      </c>
      <c r="R695" s="297">
        <v>0</v>
      </c>
      <c r="S695" s="297">
        <v>0</v>
      </c>
      <c r="T695" s="298">
        <v>0</v>
      </c>
      <c r="U695" s="25">
        <v>0</v>
      </c>
      <c r="V695" s="242">
        <v>0</v>
      </c>
      <c r="W695" s="148">
        <v>0</v>
      </c>
      <c r="X695" s="13">
        <v>0</v>
      </c>
      <c r="Y695" s="156">
        <v>0</v>
      </c>
      <c r="Z695" s="13">
        <v>0</v>
      </c>
      <c r="AA695" s="148">
        <v>0</v>
      </c>
      <c r="AB695" s="13">
        <v>0</v>
      </c>
      <c r="AC695" s="148">
        <v>0</v>
      </c>
      <c r="AD695" s="13">
        <v>0</v>
      </c>
      <c r="AE695" s="404">
        <v>0</v>
      </c>
      <c r="AF695" s="405">
        <v>0</v>
      </c>
      <c r="AG695" s="155">
        <v>0</v>
      </c>
      <c r="AH695" s="176">
        <v>0</v>
      </c>
      <c r="AI695" s="427">
        <v>0</v>
      </c>
      <c r="AJ695" s="249">
        <v>0</v>
      </c>
      <c r="AK695" s="200">
        <v>0</v>
      </c>
      <c r="AL695" s="24">
        <v>0</v>
      </c>
      <c r="AM695" s="25">
        <v>0</v>
      </c>
      <c r="AN695" s="23">
        <v>0</v>
      </c>
      <c r="AO695" s="25">
        <v>0</v>
      </c>
      <c r="AP695" s="25">
        <v>0</v>
      </c>
    </row>
    <row r="696" spans="1:42" ht="15.95" hidden="1" customHeight="1" outlineLevel="1" thickBot="1" x14ac:dyDescent="0.3">
      <c r="A696" s="696"/>
      <c r="B696" s="698"/>
      <c r="C696" s="608"/>
      <c r="D696" s="611"/>
      <c r="E696" s="614"/>
      <c r="F696" s="617"/>
      <c r="G696" s="40" t="s">
        <v>17</v>
      </c>
      <c r="H696" s="245"/>
      <c r="I696" s="565"/>
      <c r="J696" s="535"/>
      <c r="K696" s="245"/>
      <c r="L696" s="543">
        <v>0</v>
      </c>
      <c r="M696" s="543">
        <v>0</v>
      </c>
      <c r="N696" s="543">
        <v>0</v>
      </c>
      <c r="O696" s="543">
        <v>6</v>
      </c>
      <c r="P696" s="543">
        <v>0</v>
      </c>
      <c r="Q696" s="542">
        <v>6</v>
      </c>
      <c r="R696" s="297">
        <v>0</v>
      </c>
      <c r="S696" s="297">
        <v>0</v>
      </c>
      <c r="T696" s="298">
        <v>0</v>
      </c>
      <c r="U696" s="25">
        <v>4</v>
      </c>
      <c r="V696" s="242">
        <v>2</v>
      </c>
      <c r="W696" s="148">
        <v>0</v>
      </c>
      <c r="X696" s="13">
        <v>0</v>
      </c>
      <c r="Y696" s="156">
        <v>3</v>
      </c>
      <c r="Z696" s="13">
        <v>2</v>
      </c>
      <c r="AA696" s="148">
        <v>5</v>
      </c>
      <c r="AB696" s="13">
        <v>1</v>
      </c>
      <c r="AC696" s="148">
        <v>3</v>
      </c>
      <c r="AD696" s="13">
        <v>0</v>
      </c>
      <c r="AE696" s="404">
        <v>45</v>
      </c>
      <c r="AF696" s="405">
        <v>15</v>
      </c>
      <c r="AG696" s="155">
        <v>25</v>
      </c>
      <c r="AH696" s="176">
        <v>100</v>
      </c>
      <c r="AI696" s="427">
        <v>50</v>
      </c>
      <c r="AJ696" s="249">
        <v>0</v>
      </c>
      <c r="AK696" s="200">
        <v>0</v>
      </c>
      <c r="AL696" s="24">
        <v>0</v>
      </c>
      <c r="AM696" s="62">
        <v>0</v>
      </c>
      <c r="AN696" s="202">
        <v>0</v>
      </c>
      <c r="AO696" s="62">
        <v>0</v>
      </c>
      <c r="AP696" s="62">
        <v>0</v>
      </c>
    </row>
    <row r="697" spans="1:42" ht="15.95" hidden="1" customHeight="1" outlineLevel="1" thickBot="1" x14ac:dyDescent="0.3">
      <c r="A697" s="696"/>
      <c r="B697" s="698"/>
      <c r="C697" s="609"/>
      <c r="D697" s="612"/>
      <c r="E697" s="615"/>
      <c r="F697" s="618"/>
      <c r="G697" s="18" t="s">
        <v>18</v>
      </c>
      <c r="H697" s="245"/>
      <c r="I697" s="565"/>
      <c r="J697" s="535"/>
      <c r="K697" s="245"/>
      <c r="L697" s="497">
        <v>0</v>
      </c>
      <c r="M697" s="497">
        <v>0</v>
      </c>
      <c r="N697" s="497">
        <v>0</v>
      </c>
      <c r="O697" s="497">
        <v>6</v>
      </c>
      <c r="P697" s="497">
        <v>0</v>
      </c>
      <c r="Q697" s="30">
        <v>6</v>
      </c>
      <c r="R697" s="18">
        <v>0</v>
      </c>
      <c r="S697" s="18">
        <v>0</v>
      </c>
      <c r="T697" s="18">
        <v>0</v>
      </c>
      <c r="U697" s="18">
        <v>4</v>
      </c>
      <c r="V697" s="18">
        <v>2</v>
      </c>
      <c r="W697" s="18">
        <v>0</v>
      </c>
      <c r="X697" s="18">
        <v>0</v>
      </c>
      <c r="Y697" s="18">
        <v>3</v>
      </c>
      <c r="Z697" s="18">
        <v>2</v>
      </c>
      <c r="AA697" s="18">
        <v>5</v>
      </c>
      <c r="AB697" s="18">
        <v>1</v>
      </c>
      <c r="AC697" s="18">
        <v>3</v>
      </c>
      <c r="AD697" s="18">
        <v>0</v>
      </c>
      <c r="AE697" s="394"/>
      <c r="AF697" s="389"/>
      <c r="AG697" s="18"/>
      <c r="AH697" s="21"/>
      <c r="AI697" s="413"/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</row>
    <row r="698" spans="1:42" ht="15.95" customHeight="1" collapsed="1" thickBot="1" x14ac:dyDescent="0.3">
      <c r="A698" s="696"/>
      <c r="B698" s="698"/>
      <c r="C698" s="652" t="s">
        <v>150</v>
      </c>
      <c r="D698" s="653"/>
      <c r="E698" s="634" t="s">
        <v>320</v>
      </c>
      <c r="F698" s="640"/>
      <c r="G698" s="95" t="s">
        <v>16</v>
      </c>
      <c r="H698" s="96"/>
      <c r="I698" s="324">
        <v>20</v>
      </c>
      <c r="J698" s="39"/>
      <c r="K698" s="139"/>
      <c r="L698" s="507">
        <v>0</v>
      </c>
      <c r="M698" s="507">
        <v>42</v>
      </c>
      <c r="N698" s="507">
        <v>0</v>
      </c>
      <c r="O698" s="507">
        <v>19</v>
      </c>
      <c r="P698" s="540">
        <v>0</v>
      </c>
      <c r="Q698" s="436">
        <v>61</v>
      </c>
      <c r="R698" s="366">
        <v>3</v>
      </c>
      <c r="S698" s="366">
        <v>42</v>
      </c>
      <c r="T698" s="360">
        <v>0</v>
      </c>
      <c r="U698" s="316">
        <v>55</v>
      </c>
      <c r="V698" s="536">
        <v>6</v>
      </c>
      <c r="W698" s="536">
        <v>0</v>
      </c>
      <c r="X698" s="536">
        <v>0</v>
      </c>
      <c r="Y698" s="43">
        <v>19</v>
      </c>
      <c r="Z698" s="536">
        <v>0</v>
      </c>
      <c r="AA698" s="536">
        <v>23</v>
      </c>
      <c r="AB698" s="536">
        <v>5</v>
      </c>
      <c r="AC698" s="536">
        <v>17</v>
      </c>
      <c r="AD698" s="536">
        <v>0</v>
      </c>
      <c r="AE698" s="403">
        <v>0</v>
      </c>
      <c r="AF698" s="403">
        <v>0</v>
      </c>
      <c r="AG698" s="239"/>
      <c r="AH698" s="239"/>
      <c r="AI698" s="413">
        <v>0</v>
      </c>
      <c r="AJ698" s="18">
        <v>3</v>
      </c>
      <c r="AK698" s="368">
        <v>0</v>
      </c>
      <c r="AL698" s="99">
        <v>2</v>
      </c>
      <c r="AM698" s="59">
        <v>0</v>
      </c>
      <c r="AN698" s="232">
        <v>1</v>
      </c>
      <c r="AO698" s="59">
        <v>0</v>
      </c>
      <c r="AP698" s="59">
        <v>0</v>
      </c>
    </row>
    <row r="699" spans="1:42" ht="15.95" customHeight="1" thickBot="1" x14ac:dyDescent="0.3">
      <c r="A699" s="696"/>
      <c r="B699" s="698"/>
      <c r="C699" s="654"/>
      <c r="D699" s="655"/>
      <c r="E699" s="635"/>
      <c r="F699" s="641"/>
      <c r="G699" s="59" t="s">
        <v>17</v>
      </c>
      <c r="H699" s="99"/>
      <c r="I699" s="324">
        <v>140</v>
      </c>
      <c r="J699" s="39"/>
      <c r="K699" s="139"/>
      <c r="L699" s="507">
        <v>13</v>
      </c>
      <c r="M699" s="497">
        <v>4</v>
      </c>
      <c r="N699" s="497">
        <v>2</v>
      </c>
      <c r="O699" s="497">
        <v>276</v>
      </c>
      <c r="P699" s="495">
        <v>18</v>
      </c>
      <c r="Q699" s="436">
        <v>313</v>
      </c>
      <c r="R699" s="366">
        <v>76</v>
      </c>
      <c r="S699" s="366">
        <v>0</v>
      </c>
      <c r="T699" s="360">
        <v>4</v>
      </c>
      <c r="U699" s="316">
        <v>268</v>
      </c>
      <c r="V699" s="316">
        <v>45</v>
      </c>
      <c r="W699" s="536">
        <v>0</v>
      </c>
      <c r="X699" s="536">
        <v>1</v>
      </c>
      <c r="Y699" s="43">
        <v>172</v>
      </c>
      <c r="Z699" s="536">
        <v>39</v>
      </c>
      <c r="AA699" s="536">
        <v>217</v>
      </c>
      <c r="AB699" s="536">
        <v>68</v>
      </c>
      <c r="AC699" s="536">
        <v>164</v>
      </c>
      <c r="AD699" s="536">
        <v>0</v>
      </c>
      <c r="AE699" s="403">
        <v>37.298402555910542</v>
      </c>
      <c r="AF699" s="403">
        <v>16.823961661341851</v>
      </c>
      <c r="AG699" s="239"/>
      <c r="AH699" s="239"/>
      <c r="AI699" s="413">
        <v>79.460383386581483</v>
      </c>
      <c r="AJ699" s="18">
        <v>4</v>
      </c>
      <c r="AK699" s="368">
        <v>0</v>
      </c>
      <c r="AL699" s="99">
        <v>1</v>
      </c>
      <c r="AM699" s="59">
        <v>1</v>
      </c>
      <c r="AN699" s="232">
        <v>2</v>
      </c>
      <c r="AO699" s="59">
        <v>0</v>
      </c>
      <c r="AP699" s="59">
        <v>8</v>
      </c>
    </row>
    <row r="700" spans="1:42" ht="15.95" customHeight="1" thickBot="1" x14ac:dyDescent="0.3">
      <c r="A700" s="697"/>
      <c r="B700" s="700"/>
      <c r="C700" s="656"/>
      <c r="D700" s="657"/>
      <c r="E700" s="636"/>
      <c r="F700" s="642"/>
      <c r="G700" s="163" t="s">
        <v>18</v>
      </c>
      <c r="H700" s="164"/>
      <c r="I700" s="169">
        <v>160</v>
      </c>
      <c r="J700" s="163"/>
      <c r="K700" s="164"/>
      <c r="L700" s="163">
        <v>13</v>
      </c>
      <c r="M700" s="163">
        <v>46</v>
      </c>
      <c r="N700" s="163">
        <v>2</v>
      </c>
      <c r="O700" s="163">
        <v>295</v>
      </c>
      <c r="P700" s="163">
        <v>18</v>
      </c>
      <c r="Q700" s="163">
        <v>374</v>
      </c>
      <c r="R700" s="213">
        <v>79</v>
      </c>
      <c r="S700" s="213">
        <v>42</v>
      </c>
      <c r="T700" s="213">
        <v>4</v>
      </c>
      <c r="U700" s="213">
        <v>323</v>
      </c>
      <c r="V700" s="213">
        <v>51</v>
      </c>
      <c r="W700" s="213">
        <v>0</v>
      </c>
      <c r="X700" s="213">
        <v>1</v>
      </c>
      <c r="Y700" s="213">
        <v>191</v>
      </c>
      <c r="Z700" s="213">
        <v>39</v>
      </c>
      <c r="AA700" s="213">
        <v>240</v>
      </c>
      <c r="AB700" s="213">
        <v>73</v>
      </c>
      <c r="AC700" s="213">
        <v>181</v>
      </c>
      <c r="AD700" s="213">
        <v>0</v>
      </c>
      <c r="AE700" s="217"/>
      <c r="AF700" s="217"/>
      <c r="AG700" s="165"/>
      <c r="AH700" s="166"/>
      <c r="AI700" s="412"/>
      <c r="AJ700" s="213">
        <v>7</v>
      </c>
      <c r="AK700" s="213">
        <v>0</v>
      </c>
      <c r="AL700" s="213">
        <v>3</v>
      </c>
      <c r="AM700" s="213">
        <v>1</v>
      </c>
      <c r="AN700" s="213">
        <v>3</v>
      </c>
      <c r="AO700" s="213">
        <v>0</v>
      </c>
      <c r="AP700" s="213">
        <v>8</v>
      </c>
    </row>
    <row r="701" spans="1:42" ht="15.95" hidden="1" customHeight="1" outlineLevel="1" thickBot="1" x14ac:dyDescent="0.3">
      <c r="A701" s="706">
        <v>24</v>
      </c>
      <c r="B701" s="712" t="s">
        <v>101</v>
      </c>
      <c r="C701" s="607">
        <v>206</v>
      </c>
      <c r="D701" s="693" t="s">
        <v>102</v>
      </c>
      <c r="E701" s="646"/>
      <c r="F701" s="622" t="s">
        <v>189</v>
      </c>
      <c r="G701" s="83" t="s">
        <v>16</v>
      </c>
      <c r="H701" s="87"/>
      <c r="I701" s="329"/>
      <c r="J701" s="89"/>
      <c r="K701" s="88"/>
      <c r="L701" s="503">
        <v>19</v>
      </c>
      <c r="M701" s="503"/>
      <c r="N701" s="503"/>
      <c r="O701" s="503"/>
      <c r="P701" s="503"/>
      <c r="Q701" s="436">
        <v>19</v>
      </c>
      <c r="R701" s="297">
        <v>14</v>
      </c>
      <c r="S701" s="297"/>
      <c r="T701" s="298"/>
      <c r="U701" s="25">
        <v>15</v>
      </c>
      <c r="V701" s="242">
        <v>4</v>
      </c>
      <c r="W701" s="148"/>
      <c r="X701" s="13"/>
      <c r="Y701" s="156">
        <v>9</v>
      </c>
      <c r="Z701" s="13">
        <v>5</v>
      </c>
      <c r="AA701" s="148">
        <v>13</v>
      </c>
      <c r="AB701" s="13">
        <v>4</v>
      </c>
      <c r="AC701" s="148">
        <v>9</v>
      </c>
      <c r="AD701" s="13"/>
      <c r="AE701" s="404">
        <v>41</v>
      </c>
      <c r="AF701" s="405">
        <v>20</v>
      </c>
      <c r="AG701" s="155">
        <v>4</v>
      </c>
      <c r="AH701" s="176">
        <v>12</v>
      </c>
      <c r="AI701" s="427">
        <v>9.4</v>
      </c>
      <c r="AJ701" s="249">
        <v>1</v>
      </c>
      <c r="AK701" s="200"/>
      <c r="AL701" s="24"/>
      <c r="AM701" s="25">
        <v>1</v>
      </c>
      <c r="AN701" s="23"/>
      <c r="AO701" s="25"/>
      <c r="AP701" s="25"/>
    </row>
    <row r="702" spans="1:42" ht="15.95" hidden="1" customHeight="1" outlineLevel="1" thickBot="1" x14ac:dyDescent="0.3">
      <c r="A702" s="696"/>
      <c r="B702" s="698"/>
      <c r="C702" s="608"/>
      <c r="D702" s="611"/>
      <c r="E702" s="647"/>
      <c r="F702" s="623"/>
      <c r="G702" s="98" t="s">
        <v>17</v>
      </c>
      <c r="H702" s="133"/>
      <c r="I702" s="335"/>
      <c r="J702" s="120"/>
      <c r="K702" s="142"/>
      <c r="L702" s="496">
        <v>69</v>
      </c>
      <c r="M702" s="496"/>
      <c r="N702" s="496"/>
      <c r="O702" s="496"/>
      <c r="P702" s="496"/>
      <c r="Q702" s="436">
        <v>69</v>
      </c>
      <c r="R702" s="288">
        <v>38</v>
      </c>
      <c r="S702" s="288"/>
      <c r="T702" s="291"/>
      <c r="U702" s="62">
        <v>56</v>
      </c>
      <c r="V702" s="243">
        <v>13</v>
      </c>
      <c r="W702" s="73"/>
      <c r="X702" s="72"/>
      <c r="Y702" s="74">
        <v>13</v>
      </c>
      <c r="Z702" s="72">
        <v>7</v>
      </c>
      <c r="AA702" s="73">
        <v>60</v>
      </c>
      <c r="AB702" s="72">
        <v>9</v>
      </c>
      <c r="AC702" s="73">
        <v>12</v>
      </c>
      <c r="AD702" s="72"/>
      <c r="AE702" s="406">
        <v>39</v>
      </c>
      <c r="AF702" s="407">
        <v>20</v>
      </c>
      <c r="AG702" s="76">
        <v>50</v>
      </c>
      <c r="AH702" s="177">
        <v>185</v>
      </c>
      <c r="AI702" s="424">
        <v>94.8</v>
      </c>
      <c r="AJ702" s="249">
        <v>1</v>
      </c>
      <c r="AK702" s="367"/>
      <c r="AL702" s="257"/>
      <c r="AM702" s="62"/>
      <c r="AN702" s="202"/>
      <c r="AO702" s="62">
        <v>1</v>
      </c>
      <c r="AP702" s="62"/>
    </row>
    <row r="703" spans="1:42" ht="15.95" hidden="1" customHeight="1" outlineLevel="1" thickBot="1" x14ac:dyDescent="0.3">
      <c r="A703" s="696"/>
      <c r="B703" s="698"/>
      <c r="C703" s="608"/>
      <c r="D703" s="611"/>
      <c r="E703" s="648"/>
      <c r="F703" s="624"/>
      <c r="G703" s="18" t="s">
        <v>18</v>
      </c>
      <c r="H703" s="21"/>
      <c r="I703" s="43"/>
      <c r="J703" s="18"/>
      <c r="K703" s="21"/>
      <c r="L703" s="497">
        <v>88</v>
      </c>
      <c r="M703" s="497">
        <v>0</v>
      </c>
      <c r="N703" s="497">
        <v>0</v>
      </c>
      <c r="O703" s="497">
        <v>0</v>
      </c>
      <c r="P703" s="497">
        <v>0</v>
      </c>
      <c r="Q703" s="18">
        <v>88</v>
      </c>
      <c r="R703" s="18">
        <v>52</v>
      </c>
      <c r="S703" s="18">
        <v>0</v>
      </c>
      <c r="T703" s="18">
        <v>0</v>
      </c>
      <c r="U703" s="18">
        <v>71</v>
      </c>
      <c r="V703" s="18">
        <v>17</v>
      </c>
      <c r="W703" s="18">
        <v>0</v>
      </c>
      <c r="X703" s="18">
        <v>0</v>
      </c>
      <c r="Y703" s="18">
        <v>22</v>
      </c>
      <c r="Z703" s="18">
        <v>12</v>
      </c>
      <c r="AA703" s="18">
        <v>73</v>
      </c>
      <c r="AB703" s="18">
        <v>13</v>
      </c>
      <c r="AC703" s="18">
        <v>21</v>
      </c>
      <c r="AD703" s="18">
        <v>0</v>
      </c>
      <c r="AE703" s="394"/>
      <c r="AF703" s="389"/>
      <c r="AG703" s="18"/>
      <c r="AH703" s="21"/>
      <c r="AI703" s="413"/>
      <c r="AJ703" s="18">
        <v>2</v>
      </c>
      <c r="AK703" s="18">
        <v>0</v>
      </c>
      <c r="AL703" s="18">
        <v>0</v>
      </c>
      <c r="AM703" s="18">
        <v>1</v>
      </c>
      <c r="AN703" s="18">
        <v>0</v>
      </c>
      <c r="AO703" s="18">
        <v>1</v>
      </c>
      <c r="AP703" s="18">
        <v>0</v>
      </c>
    </row>
    <row r="704" spans="1:42" ht="15.95" customHeight="1" collapsed="1" thickBot="1" x14ac:dyDescent="0.3">
      <c r="A704" s="696"/>
      <c r="B704" s="699"/>
      <c r="C704" s="652" t="s">
        <v>151</v>
      </c>
      <c r="D704" s="653"/>
      <c r="E704" s="628" t="s">
        <v>320</v>
      </c>
      <c r="F704" s="640"/>
      <c r="G704" s="59" t="s">
        <v>16</v>
      </c>
      <c r="H704" s="99"/>
      <c r="I704" s="241"/>
      <c r="J704" s="85"/>
      <c r="K704" s="130"/>
      <c r="L704" s="506">
        <v>19</v>
      </c>
      <c r="M704" s="506">
        <v>0</v>
      </c>
      <c r="N704" s="506">
        <v>0</v>
      </c>
      <c r="O704" s="506">
        <v>0</v>
      </c>
      <c r="P704" s="501">
        <v>0</v>
      </c>
      <c r="Q704" s="436">
        <v>19</v>
      </c>
      <c r="R704" s="301">
        <v>14</v>
      </c>
      <c r="S704" s="301">
        <v>0</v>
      </c>
      <c r="T704" s="301">
        <v>0</v>
      </c>
      <c r="U704" s="33">
        <v>15</v>
      </c>
      <c r="V704" s="94">
        <v>4</v>
      </c>
      <c r="W704" s="235">
        <v>0</v>
      </c>
      <c r="X704" s="235">
        <v>0</v>
      </c>
      <c r="Y704" s="19">
        <v>9</v>
      </c>
      <c r="Z704" s="235">
        <v>5</v>
      </c>
      <c r="AA704" s="235">
        <v>13</v>
      </c>
      <c r="AB704" s="235">
        <v>4</v>
      </c>
      <c r="AC704" s="235">
        <v>9</v>
      </c>
      <c r="AD704" s="235">
        <v>0</v>
      </c>
      <c r="AE704" s="403">
        <v>41</v>
      </c>
      <c r="AF704" s="403">
        <v>20</v>
      </c>
      <c r="AG704" s="235"/>
      <c r="AH704" s="235"/>
      <c r="AI704" s="418">
        <v>9.4</v>
      </c>
      <c r="AJ704" s="20">
        <v>1</v>
      </c>
      <c r="AK704" s="373">
        <v>0</v>
      </c>
      <c r="AL704" s="94">
        <v>0</v>
      </c>
      <c r="AM704" s="33">
        <v>1</v>
      </c>
      <c r="AN704" s="235">
        <v>0</v>
      </c>
      <c r="AO704" s="33">
        <v>0</v>
      </c>
      <c r="AP704" s="33">
        <v>0</v>
      </c>
    </row>
    <row r="705" spans="1:42" ht="15.95" customHeight="1" thickBot="1" x14ac:dyDescent="0.3">
      <c r="A705" s="696"/>
      <c r="B705" s="699"/>
      <c r="C705" s="654"/>
      <c r="D705" s="655"/>
      <c r="E705" s="629"/>
      <c r="F705" s="641"/>
      <c r="G705" s="59" t="s">
        <v>17</v>
      </c>
      <c r="H705" s="99"/>
      <c r="I705" s="241"/>
      <c r="J705" s="85"/>
      <c r="K705" s="130"/>
      <c r="L705" s="506">
        <v>69</v>
      </c>
      <c r="M705" s="506">
        <v>0</v>
      </c>
      <c r="N705" s="506">
        <v>0</v>
      </c>
      <c r="O705" s="506">
        <v>0</v>
      </c>
      <c r="P705" s="501">
        <v>0</v>
      </c>
      <c r="Q705" s="436">
        <v>69</v>
      </c>
      <c r="R705" s="301">
        <v>38</v>
      </c>
      <c r="S705" s="301">
        <v>0</v>
      </c>
      <c r="T705" s="301">
        <v>0</v>
      </c>
      <c r="U705" s="33">
        <v>56</v>
      </c>
      <c r="V705" s="94">
        <v>13</v>
      </c>
      <c r="W705" s="235">
        <v>0</v>
      </c>
      <c r="X705" s="235">
        <v>0</v>
      </c>
      <c r="Y705" s="19">
        <v>13</v>
      </c>
      <c r="Z705" s="235">
        <v>7</v>
      </c>
      <c r="AA705" s="235">
        <v>60</v>
      </c>
      <c r="AB705" s="235">
        <v>9</v>
      </c>
      <c r="AC705" s="235">
        <v>12</v>
      </c>
      <c r="AD705" s="235">
        <v>0</v>
      </c>
      <c r="AE705" s="403">
        <v>39</v>
      </c>
      <c r="AF705" s="403">
        <v>20</v>
      </c>
      <c r="AG705" s="235"/>
      <c r="AH705" s="235"/>
      <c r="AI705" s="418">
        <v>94.8</v>
      </c>
      <c r="AJ705" s="20">
        <v>1</v>
      </c>
      <c r="AK705" s="373">
        <v>0</v>
      </c>
      <c r="AL705" s="94">
        <v>0</v>
      </c>
      <c r="AM705" s="33">
        <v>0</v>
      </c>
      <c r="AN705" s="235">
        <v>0</v>
      </c>
      <c r="AO705" s="33">
        <v>1</v>
      </c>
      <c r="AP705" s="33">
        <v>0</v>
      </c>
    </row>
    <row r="706" spans="1:42" ht="15.95" customHeight="1" thickBot="1" x14ac:dyDescent="0.3">
      <c r="A706" s="697"/>
      <c r="B706" s="719"/>
      <c r="C706" s="656"/>
      <c r="D706" s="657"/>
      <c r="E706" s="630"/>
      <c r="F706" s="642"/>
      <c r="G706" s="163" t="s">
        <v>18</v>
      </c>
      <c r="H706" s="164"/>
      <c r="I706" s="169"/>
      <c r="J706" s="163"/>
      <c r="K706" s="164"/>
      <c r="L706" s="163">
        <v>88</v>
      </c>
      <c r="M706" s="163">
        <v>0</v>
      </c>
      <c r="N706" s="163">
        <v>0</v>
      </c>
      <c r="O706" s="163">
        <v>0</v>
      </c>
      <c r="P706" s="163">
        <v>0</v>
      </c>
      <c r="Q706" s="163">
        <v>88</v>
      </c>
      <c r="R706" s="213">
        <v>52</v>
      </c>
      <c r="S706" s="213">
        <v>0</v>
      </c>
      <c r="T706" s="213">
        <v>0</v>
      </c>
      <c r="U706" s="213">
        <v>71</v>
      </c>
      <c r="V706" s="213">
        <v>17</v>
      </c>
      <c r="W706" s="213">
        <v>0</v>
      </c>
      <c r="X706" s="213">
        <v>0</v>
      </c>
      <c r="Y706" s="213">
        <v>22</v>
      </c>
      <c r="Z706" s="213">
        <v>12</v>
      </c>
      <c r="AA706" s="213">
        <v>73</v>
      </c>
      <c r="AB706" s="213">
        <v>13</v>
      </c>
      <c r="AC706" s="213">
        <v>21</v>
      </c>
      <c r="AD706" s="213">
        <v>0</v>
      </c>
      <c r="AE706" s="217"/>
      <c r="AF706" s="217"/>
      <c r="AG706" s="165"/>
      <c r="AH706" s="166"/>
      <c r="AI706" s="412"/>
      <c r="AJ706" s="213">
        <v>2</v>
      </c>
      <c r="AK706" s="213">
        <v>0</v>
      </c>
      <c r="AL706" s="213">
        <v>0</v>
      </c>
      <c r="AM706" s="213">
        <v>1</v>
      </c>
      <c r="AN706" s="213">
        <v>0</v>
      </c>
      <c r="AO706" s="213">
        <v>1</v>
      </c>
      <c r="AP706" s="213">
        <v>0</v>
      </c>
    </row>
    <row r="707" spans="1:42" ht="15.95" hidden="1" customHeight="1" outlineLevel="1" thickBot="1" x14ac:dyDescent="0.3">
      <c r="A707" s="706">
        <v>25</v>
      </c>
      <c r="B707" s="712" t="s">
        <v>103</v>
      </c>
      <c r="C707" s="607">
        <v>207</v>
      </c>
      <c r="D707" s="693" t="s">
        <v>440</v>
      </c>
      <c r="E707" s="643"/>
      <c r="F707" s="622" t="s">
        <v>189</v>
      </c>
      <c r="G707" s="98" t="s">
        <v>16</v>
      </c>
      <c r="H707" s="134"/>
      <c r="I707" s="322">
        <v>14</v>
      </c>
      <c r="J707" s="104">
        <v>14</v>
      </c>
      <c r="K707" s="137"/>
      <c r="L707" s="564">
        <v>0</v>
      </c>
      <c r="M707" s="503">
        <v>0</v>
      </c>
      <c r="N707" s="503">
        <v>0</v>
      </c>
      <c r="O707" s="503">
        <v>14</v>
      </c>
      <c r="P707" s="503">
        <v>0</v>
      </c>
      <c r="Q707" s="436">
        <v>14</v>
      </c>
      <c r="R707" s="297">
        <v>12</v>
      </c>
      <c r="S707" s="297">
        <v>0</v>
      </c>
      <c r="T707" s="298">
        <v>0</v>
      </c>
      <c r="U707" s="25">
        <v>9</v>
      </c>
      <c r="V707" s="242">
        <v>5</v>
      </c>
      <c r="W707" s="148">
        <v>0</v>
      </c>
      <c r="X707" s="13">
        <v>0</v>
      </c>
      <c r="Y707" s="156">
        <v>10</v>
      </c>
      <c r="Z707" s="13">
        <v>1</v>
      </c>
      <c r="AA707" s="148">
        <v>13</v>
      </c>
      <c r="AB707" s="13">
        <v>0</v>
      </c>
      <c r="AC707" s="148">
        <v>10</v>
      </c>
      <c r="AD707" s="13">
        <v>0</v>
      </c>
      <c r="AE707" s="404">
        <v>39.1</v>
      </c>
      <c r="AF707" s="404">
        <v>13.6</v>
      </c>
      <c r="AG707" s="155">
        <v>6</v>
      </c>
      <c r="AH707" s="176">
        <v>16</v>
      </c>
      <c r="AI707" s="427">
        <v>10.9</v>
      </c>
      <c r="AJ707" s="249">
        <v>0</v>
      </c>
      <c r="AK707" s="200">
        <v>0</v>
      </c>
      <c r="AL707" s="24">
        <v>0</v>
      </c>
      <c r="AM707" s="25">
        <v>0</v>
      </c>
      <c r="AN707" s="23">
        <v>0</v>
      </c>
      <c r="AO707" s="25">
        <v>0</v>
      </c>
      <c r="AP707" s="25">
        <v>0</v>
      </c>
    </row>
    <row r="708" spans="1:42" ht="15.95" hidden="1" customHeight="1" outlineLevel="1" thickBot="1" x14ac:dyDescent="0.3">
      <c r="A708" s="696"/>
      <c r="B708" s="698"/>
      <c r="C708" s="608"/>
      <c r="D708" s="611"/>
      <c r="E708" s="644"/>
      <c r="F708" s="623"/>
      <c r="G708" s="40" t="s">
        <v>17</v>
      </c>
      <c r="H708" s="90"/>
      <c r="I708" s="323">
        <v>80</v>
      </c>
      <c r="J708" s="50">
        <v>91</v>
      </c>
      <c r="K708" s="138"/>
      <c r="L708" s="503">
        <v>0</v>
      </c>
      <c r="M708" s="503">
        <v>0</v>
      </c>
      <c r="N708" s="503">
        <v>0</v>
      </c>
      <c r="O708" s="503">
        <v>131</v>
      </c>
      <c r="P708" s="503">
        <v>12</v>
      </c>
      <c r="Q708" s="436">
        <v>143</v>
      </c>
      <c r="R708" s="297">
        <v>19</v>
      </c>
      <c r="S708" s="297">
        <v>0</v>
      </c>
      <c r="T708" s="291">
        <v>8</v>
      </c>
      <c r="U708" s="62">
        <v>111</v>
      </c>
      <c r="V708" s="243">
        <v>32</v>
      </c>
      <c r="W708" s="73">
        <v>0</v>
      </c>
      <c r="X708" s="72">
        <v>0</v>
      </c>
      <c r="Y708" s="74">
        <v>89</v>
      </c>
      <c r="Z708" s="72">
        <v>10</v>
      </c>
      <c r="AA708" s="73">
        <v>93</v>
      </c>
      <c r="AB708" s="72">
        <v>4</v>
      </c>
      <c r="AC708" s="73">
        <v>64</v>
      </c>
      <c r="AD708" s="72">
        <v>5</v>
      </c>
      <c r="AE708" s="406">
        <v>38.700000000000003</v>
      </c>
      <c r="AF708" s="406">
        <v>17.100000000000001</v>
      </c>
      <c r="AG708" s="76">
        <v>10</v>
      </c>
      <c r="AH708" s="177">
        <v>170</v>
      </c>
      <c r="AI708" s="424">
        <v>91.08</v>
      </c>
      <c r="AJ708" s="249">
        <v>2</v>
      </c>
      <c r="AK708" s="367">
        <v>0</v>
      </c>
      <c r="AL708" s="257">
        <v>2</v>
      </c>
      <c r="AM708" s="62">
        <v>0</v>
      </c>
      <c r="AN708" s="202">
        <v>0</v>
      </c>
      <c r="AO708" s="62">
        <v>0</v>
      </c>
      <c r="AP708" s="62">
        <v>0</v>
      </c>
    </row>
    <row r="709" spans="1:42" ht="15.95" hidden="1" customHeight="1" outlineLevel="1" thickBot="1" x14ac:dyDescent="0.3">
      <c r="A709" s="696"/>
      <c r="B709" s="698"/>
      <c r="C709" s="609"/>
      <c r="D709" s="612"/>
      <c r="E709" s="645"/>
      <c r="F709" s="624"/>
      <c r="G709" s="18" t="s">
        <v>18</v>
      </c>
      <c r="H709" s="21"/>
      <c r="I709" s="43">
        <v>94</v>
      </c>
      <c r="J709" s="18"/>
      <c r="K709" s="21"/>
      <c r="L709" s="497">
        <v>0</v>
      </c>
      <c r="M709" s="497">
        <v>0</v>
      </c>
      <c r="N709" s="497">
        <v>0</v>
      </c>
      <c r="O709" s="497">
        <v>145</v>
      </c>
      <c r="P709" s="497">
        <v>12</v>
      </c>
      <c r="Q709" s="18">
        <v>157</v>
      </c>
      <c r="R709" s="18">
        <v>31</v>
      </c>
      <c r="S709" s="18">
        <v>0</v>
      </c>
      <c r="T709" s="18">
        <v>8</v>
      </c>
      <c r="U709" s="18">
        <v>120</v>
      </c>
      <c r="V709" s="18">
        <v>37</v>
      </c>
      <c r="W709" s="18">
        <v>0</v>
      </c>
      <c r="X709" s="18">
        <v>0</v>
      </c>
      <c r="Y709" s="18">
        <v>99</v>
      </c>
      <c r="Z709" s="18">
        <v>11</v>
      </c>
      <c r="AA709" s="18">
        <v>106</v>
      </c>
      <c r="AB709" s="18">
        <v>4</v>
      </c>
      <c r="AC709" s="18">
        <v>74</v>
      </c>
      <c r="AD709" s="18">
        <v>5</v>
      </c>
      <c r="AE709" s="394"/>
      <c r="AF709" s="394"/>
      <c r="AG709" s="18"/>
      <c r="AH709" s="21"/>
      <c r="AI709" s="413"/>
      <c r="AJ709" s="18">
        <v>2</v>
      </c>
      <c r="AK709" s="18">
        <v>0</v>
      </c>
      <c r="AL709" s="18">
        <v>2</v>
      </c>
      <c r="AM709" s="18">
        <v>0</v>
      </c>
      <c r="AN709" s="18">
        <v>0</v>
      </c>
      <c r="AO709" s="18">
        <v>0</v>
      </c>
      <c r="AP709" s="18">
        <v>0</v>
      </c>
    </row>
    <row r="710" spans="1:42" ht="15.95" hidden="1" customHeight="1" outlineLevel="1" thickBot="1" x14ac:dyDescent="0.3">
      <c r="A710" s="696"/>
      <c r="B710" s="698"/>
      <c r="C710" s="607">
        <v>208</v>
      </c>
      <c r="D710" s="610" t="s">
        <v>105</v>
      </c>
      <c r="E710" s="643"/>
      <c r="F710" s="622" t="s">
        <v>189</v>
      </c>
      <c r="G710" s="98" t="s">
        <v>16</v>
      </c>
      <c r="H710" s="133"/>
      <c r="I710" s="346"/>
      <c r="J710" s="98"/>
      <c r="K710" s="106"/>
      <c r="L710" s="503">
        <v>0</v>
      </c>
      <c r="M710" s="503">
        <v>0</v>
      </c>
      <c r="N710" s="503">
        <v>0</v>
      </c>
      <c r="O710" s="503">
        <v>0</v>
      </c>
      <c r="P710" s="503">
        <v>0</v>
      </c>
      <c r="Q710" s="436">
        <v>0</v>
      </c>
      <c r="R710" s="297">
        <v>0</v>
      </c>
      <c r="S710" s="297">
        <v>0</v>
      </c>
      <c r="T710" s="298">
        <v>0</v>
      </c>
      <c r="U710" s="25">
        <v>0</v>
      </c>
      <c r="V710" s="242">
        <v>0</v>
      </c>
      <c r="W710" s="148">
        <v>0</v>
      </c>
      <c r="X710" s="13">
        <v>0</v>
      </c>
      <c r="Y710" s="156">
        <v>0</v>
      </c>
      <c r="Z710" s="13">
        <v>0</v>
      </c>
      <c r="AA710" s="148">
        <v>0</v>
      </c>
      <c r="AB710" s="13">
        <v>0</v>
      </c>
      <c r="AC710" s="148">
        <v>0</v>
      </c>
      <c r="AD710" s="13">
        <v>0</v>
      </c>
      <c r="AE710" s="427">
        <v>0</v>
      </c>
      <c r="AF710" s="427">
        <v>0</v>
      </c>
      <c r="AG710" s="155">
        <v>0</v>
      </c>
      <c r="AH710" s="176">
        <v>0</v>
      </c>
      <c r="AI710" s="427">
        <v>0</v>
      </c>
      <c r="AJ710" s="249">
        <v>0</v>
      </c>
      <c r="AK710" s="200">
        <v>0</v>
      </c>
      <c r="AL710" s="24">
        <v>0</v>
      </c>
      <c r="AM710" s="25">
        <v>0</v>
      </c>
      <c r="AN710" s="23">
        <v>0</v>
      </c>
      <c r="AO710" s="25">
        <v>0</v>
      </c>
      <c r="AP710" s="25">
        <v>0</v>
      </c>
    </row>
    <row r="711" spans="1:42" ht="15.95" hidden="1" customHeight="1" outlineLevel="1" thickBot="1" x14ac:dyDescent="0.3">
      <c r="A711" s="696"/>
      <c r="B711" s="698"/>
      <c r="C711" s="608"/>
      <c r="D711" s="611"/>
      <c r="E711" s="644"/>
      <c r="F711" s="623"/>
      <c r="G711" s="38" t="s">
        <v>17</v>
      </c>
      <c r="H711" s="189"/>
      <c r="I711" s="353">
        <v>10</v>
      </c>
      <c r="J711" s="38">
        <v>20</v>
      </c>
      <c r="K711" s="81"/>
      <c r="L711" s="503">
        <v>0</v>
      </c>
      <c r="M711" s="503">
        <v>0</v>
      </c>
      <c r="N711" s="503">
        <v>0</v>
      </c>
      <c r="O711" s="503">
        <v>56</v>
      </c>
      <c r="P711" s="503">
        <v>5</v>
      </c>
      <c r="Q711" s="436">
        <v>61</v>
      </c>
      <c r="R711" s="297">
        <v>0</v>
      </c>
      <c r="S711" s="297">
        <v>0</v>
      </c>
      <c r="T711" s="298">
        <v>4</v>
      </c>
      <c r="U711" s="25">
        <v>47</v>
      </c>
      <c r="V711" s="242">
        <v>14</v>
      </c>
      <c r="W711" s="148">
        <v>0</v>
      </c>
      <c r="X711" s="13">
        <v>0</v>
      </c>
      <c r="Y711" s="156">
        <v>35</v>
      </c>
      <c r="Z711" s="13">
        <v>0</v>
      </c>
      <c r="AA711" s="148">
        <v>15</v>
      </c>
      <c r="AB711" s="13">
        <v>11</v>
      </c>
      <c r="AC711" s="148">
        <v>21</v>
      </c>
      <c r="AD711" s="13">
        <v>0</v>
      </c>
      <c r="AE711" s="427">
        <v>38.5</v>
      </c>
      <c r="AF711" s="427">
        <v>16</v>
      </c>
      <c r="AG711" s="155">
        <v>32</v>
      </c>
      <c r="AH711" s="176">
        <v>125</v>
      </c>
      <c r="AI711" s="427">
        <v>79.2</v>
      </c>
      <c r="AJ711" s="249">
        <v>0</v>
      </c>
      <c r="AK711" s="200">
        <v>0</v>
      </c>
      <c r="AL711" s="24">
        <v>0</v>
      </c>
      <c r="AM711" s="25">
        <v>0</v>
      </c>
      <c r="AN711" s="23">
        <v>0</v>
      </c>
      <c r="AO711" s="25">
        <v>0</v>
      </c>
      <c r="AP711" s="25">
        <v>0</v>
      </c>
    </row>
    <row r="712" spans="1:42" ht="15.95" hidden="1" customHeight="1" outlineLevel="1" thickBot="1" x14ac:dyDescent="0.3">
      <c r="A712" s="696"/>
      <c r="B712" s="698"/>
      <c r="C712" s="609"/>
      <c r="D712" s="611"/>
      <c r="E712" s="645"/>
      <c r="F712" s="624"/>
      <c r="G712" s="47" t="s">
        <v>18</v>
      </c>
      <c r="H712" s="145"/>
      <c r="I712" s="180">
        <v>10</v>
      </c>
      <c r="J712" s="47"/>
      <c r="K712" s="145"/>
      <c r="L712" s="497">
        <v>0</v>
      </c>
      <c r="M712" s="497">
        <v>0</v>
      </c>
      <c r="N712" s="497">
        <v>0</v>
      </c>
      <c r="O712" s="497">
        <v>56</v>
      </c>
      <c r="P712" s="497">
        <v>5</v>
      </c>
      <c r="Q712" s="18">
        <v>61</v>
      </c>
      <c r="R712" s="18">
        <v>0</v>
      </c>
      <c r="S712" s="18">
        <v>0</v>
      </c>
      <c r="T712" s="18">
        <v>4</v>
      </c>
      <c r="U712" s="18">
        <v>47</v>
      </c>
      <c r="V712" s="18">
        <v>14</v>
      </c>
      <c r="W712" s="18">
        <v>0</v>
      </c>
      <c r="X712" s="18">
        <v>0</v>
      </c>
      <c r="Y712" s="18">
        <v>35</v>
      </c>
      <c r="Z712" s="18">
        <v>0</v>
      </c>
      <c r="AA712" s="18">
        <v>15</v>
      </c>
      <c r="AB712" s="18">
        <v>11</v>
      </c>
      <c r="AC712" s="18">
        <v>21</v>
      </c>
      <c r="AD712" s="18">
        <v>0</v>
      </c>
      <c r="AE712" s="413"/>
      <c r="AF712" s="413"/>
      <c r="AG712" s="18"/>
      <c r="AH712" s="21"/>
      <c r="AI712" s="413"/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</row>
    <row r="713" spans="1:42" ht="15.95" hidden="1" customHeight="1" outlineLevel="1" thickBot="1" x14ac:dyDescent="0.3">
      <c r="A713" s="696"/>
      <c r="B713" s="698"/>
      <c r="C713" s="607">
        <v>209</v>
      </c>
      <c r="D713" s="689" t="s">
        <v>441</v>
      </c>
      <c r="E713" s="745"/>
      <c r="F713" s="622" t="s">
        <v>189</v>
      </c>
      <c r="G713" s="83" t="s">
        <v>16</v>
      </c>
      <c r="H713" s="87"/>
      <c r="I713" s="345"/>
      <c r="J713" s="115"/>
      <c r="K713" s="87"/>
      <c r="L713" s="503">
        <v>0</v>
      </c>
      <c r="M713" s="503">
        <v>0</v>
      </c>
      <c r="N713" s="503">
        <v>0</v>
      </c>
      <c r="O713" s="503">
        <v>0</v>
      </c>
      <c r="P713" s="503">
        <v>0</v>
      </c>
      <c r="Q713" s="436">
        <v>0</v>
      </c>
      <c r="R713" s="297">
        <v>0</v>
      </c>
      <c r="S713" s="297">
        <v>0</v>
      </c>
      <c r="T713" s="298">
        <v>0</v>
      </c>
      <c r="U713" s="25">
        <v>0</v>
      </c>
      <c r="V713" s="242">
        <v>0</v>
      </c>
      <c r="W713" s="148">
        <v>0</v>
      </c>
      <c r="X713" s="13">
        <v>0</v>
      </c>
      <c r="Y713" s="156">
        <v>0</v>
      </c>
      <c r="Z713" s="13">
        <v>0</v>
      </c>
      <c r="AA713" s="148">
        <v>0</v>
      </c>
      <c r="AB713" s="13">
        <v>0</v>
      </c>
      <c r="AC713" s="148">
        <v>0</v>
      </c>
      <c r="AD713" s="13">
        <v>0</v>
      </c>
      <c r="AE713" s="427">
        <v>0</v>
      </c>
      <c r="AF713" s="602">
        <v>0</v>
      </c>
      <c r="AG713" s="155">
        <v>0</v>
      </c>
      <c r="AH713" s="176">
        <v>0</v>
      </c>
      <c r="AI713" s="427">
        <v>0</v>
      </c>
      <c r="AJ713" s="249">
        <v>0</v>
      </c>
      <c r="AK713" s="200">
        <v>0</v>
      </c>
      <c r="AL713" s="24">
        <v>0</v>
      </c>
      <c r="AM713" s="25">
        <v>0</v>
      </c>
      <c r="AN713" s="23">
        <v>0</v>
      </c>
      <c r="AO713" s="25">
        <v>0</v>
      </c>
      <c r="AP713" s="25">
        <v>0</v>
      </c>
    </row>
    <row r="714" spans="1:42" ht="15.95" hidden="1" customHeight="1" outlineLevel="1" thickBot="1" x14ac:dyDescent="0.3">
      <c r="A714" s="696"/>
      <c r="B714" s="698"/>
      <c r="C714" s="608"/>
      <c r="D714" s="620"/>
      <c r="E714" s="746"/>
      <c r="F714" s="623"/>
      <c r="G714" s="40" t="s">
        <v>17</v>
      </c>
      <c r="H714" s="90"/>
      <c r="I714" s="179">
        <v>35</v>
      </c>
      <c r="J714" s="116">
        <v>50</v>
      </c>
      <c r="K714" s="90"/>
      <c r="L714" s="503">
        <v>0</v>
      </c>
      <c r="M714" s="503">
        <v>0</v>
      </c>
      <c r="N714" s="503">
        <v>0</v>
      </c>
      <c r="O714" s="503">
        <v>12</v>
      </c>
      <c r="P714" s="503">
        <v>6</v>
      </c>
      <c r="Q714" s="436">
        <v>18</v>
      </c>
      <c r="R714" s="297">
        <v>0</v>
      </c>
      <c r="S714" s="297">
        <v>0</v>
      </c>
      <c r="T714" s="298">
        <v>0</v>
      </c>
      <c r="U714" s="25">
        <v>13</v>
      </c>
      <c r="V714" s="242">
        <v>5</v>
      </c>
      <c r="W714" s="148">
        <v>0</v>
      </c>
      <c r="X714" s="13">
        <v>0</v>
      </c>
      <c r="Y714" s="156">
        <v>17</v>
      </c>
      <c r="Z714" s="13">
        <v>5</v>
      </c>
      <c r="AA714" s="148">
        <v>17</v>
      </c>
      <c r="AB714" s="13">
        <v>18</v>
      </c>
      <c r="AC714" s="148">
        <v>15</v>
      </c>
      <c r="AD714" s="13">
        <v>0</v>
      </c>
      <c r="AE714" s="427">
        <v>38.6</v>
      </c>
      <c r="AF714" s="602">
        <v>20.399999999999999</v>
      </c>
      <c r="AG714" s="155">
        <v>30</v>
      </c>
      <c r="AH714" s="176">
        <v>195</v>
      </c>
      <c r="AI714" s="427">
        <v>115</v>
      </c>
      <c r="AJ714" s="249">
        <v>2</v>
      </c>
      <c r="AK714" s="200">
        <v>0</v>
      </c>
      <c r="AL714" s="24">
        <v>0</v>
      </c>
      <c r="AM714" s="25">
        <v>0</v>
      </c>
      <c r="AN714" s="23">
        <v>1</v>
      </c>
      <c r="AO714" s="25">
        <v>0</v>
      </c>
      <c r="AP714" s="25">
        <v>1</v>
      </c>
    </row>
    <row r="715" spans="1:42" ht="15.95" hidden="1" customHeight="1" outlineLevel="1" thickBot="1" x14ac:dyDescent="0.3">
      <c r="A715" s="696"/>
      <c r="B715" s="698"/>
      <c r="C715" s="609"/>
      <c r="D715" s="621"/>
      <c r="E715" s="747"/>
      <c r="F715" s="624"/>
      <c r="G715" s="18" t="s">
        <v>18</v>
      </c>
      <c r="H715" s="21"/>
      <c r="I715" s="43">
        <v>35</v>
      </c>
      <c r="J715" s="18"/>
      <c r="K715" s="21"/>
      <c r="L715" s="497">
        <v>0</v>
      </c>
      <c r="M715" s="497">
        <v>0</v>
      </c>
      <c r="N715" s="497">
        <v>0</v>
      </c>
      <c r="O715" s="497">
        <v>12</v>
      </c>
      <c r="P715" s="497">
        <v>6</v>
      </c>
      <c r="Q715" s="18">
        <v>18</v>
      </c>
      <c r="R715" s="18">
        <v>0</v>
      </c>
      <c r="S715" s="18">
        <v>0</v>
      </c>
      <c r="T715" s="18">
        <v>0</v>
      </c>
      <c r="U715" s="18">
        <v>13</v>
      </c>
      <c r="V715" s="18">
        <v>5</v>
      </c>
      <c r="W715" s="18">
        <v>0</v>
      </c>
      <c r="X715" s="18">
        <v>0</v>
      </c>
      <c r="Y715" s="18">
        <v>17</v>
      </c>
      <c r="Z715" s="18">
        <v>5</v>
      </c>
      <c r="AA715" s="18">
        <v>17</v>
      </c>
      <c r="AB715" s="18">
        <v>18</v>
      </c>
      <c r="AC715" s="18">
        <v>15</v>
      </c>
      <c r="AD715" s="18">
        <v>0</v>
      </c>
      <c r="AE715" s="413"/>
      <c r="AF715" s="413"/>
      <c r="AG715" s="18"/>
      <c r="AH715" s="21"/>
      <c r="AI715" s="413"/>
      <c r="AJ715" s="18">
        <v>2</v>
      </c>
      <c r="AK715" s="18">
        <v>0</v>
      </c>
      <c r="AL715" s="18">
        <v>0</v>
      </c>
      <c r="AM715" s="18">
        <v>0</v>
      </c>
      <c r="AN715" s="18">
        <v>1</v>
      </c>
      <c r="AO715" s="18">
        <v>0</v>
      </c>
      <c r="AP715" s="18">
        <v>1</v>
      </c>
    </row>
    <row r="716" spans="1:42" ht="15.95" hidden="1" customHeight="1" outlineLevel="1" thickBot="1" x14ac:dyDescent="0.3">
      <c r="A716" s="696"/>
      <c r="B716" s="699"/>
      <c r="C716" s="607">
        <v>210</v>
      </c>
      <c r="D716" s="610" t="s">
        <v>157</v>
      </c>
      <c r="E716" s="643"/>
      <c r="F716" s="622" t="s">
        <v>192</v>
      </c>
      <c r="G716" s="83" t="s">
        <v>16</v>
      </c>
      <c r="H716" s="87"/>
      <c r="I716" s="345"/>
      <c r="J716" s="115"/>
      <c r="K716" s="87"/>
      <c r="L716" s="503">
        <v>0</v>
      </c>
      <c r="M716" s="503">
        <v>0</v>
      </c>
      <c r="N716" s="503">
        <v>0</v>
      </c>
      <c r="O716" s="503">
        <v>0</v>
      </c>
      <c r="P716" s="503">
        <v>0</v>
      </c>
      <c r="Q716" s="436">
        <v>0</v>
      </c>
      <c r="R716" s="297">
        <v>0</v>
      </c>
      <c r="S716" s="297">
        <v>0</v>
      </c>
      <c r="T716" s="298">
        <v>0</v>
      </c>
      <c r="U716" s="25">
        <v>0</v>
      </c>
      <c r="V716" s="242">
        <v>0</v>
      </c>
      <c r="W716" s="148">
        <v>0</v>
      </c>
      <c r="X716" s="13">
        <v>0</v>
      </c>
      <c r="Y716" s="156">
        <v>0</v>
      </c>
      <c r="Z716" s="13">
        <v>0</v>
      </c>
      <c r="AA716" s="148">
        <v>0</v>
      </c>
      <c r="AB716" s="13">
        <v>0</v>
      </c>
      <c r="AC716" s="148">
        <v>0</v>
      </c>
      <c r="AD716" s="13">
        <v>0</v>
      </c>
      <c r="AE716" s="427">
        <v>0</v>
      </c>
      <c r="AF716" s="427">
        <v>0</v>
      </c>
      <c r="AG716" s="155">
        <v>0</v>
      </c>
      <c r="AH716" s="176">
        <v>0</v>
      </c>
      <c r="AI716" s="427">
        <v>0</v>
      </c>
      <c r="AJ716" s="249">
        <v>0</v>
      </c>
      <c r="AK716" s="200">
        <v>0</v>
      </c>
      <c r="AL716" s="269">
        <v>0</v>
      </c>
      <c r="AM716" s="25">
        <v>0</v>
      </c>
      <c r="AN716" s="23">
        <v>0</v>
      </c>
      <c r="AO716" s="25">
        <v>0</v>
      </c>
      <c r="AP716" s="25">
        <v>0</v>
      </c>
    </row>
    <row r="717" spans="1:42" ht="15.95" hidden="1" customHeight="1" outlineLevel="1" thickBot="1" x14ac:dyDescent="0.3">
      <c r="A717" s="696"/>
      <c r="B717" s="699"/>
      <c r="C717" s="608"/>
      <c r="D717" s="611"/>
      <c r="E717" s="644"/>
      <c r="F717" s="623"/>
      <c r="G717" s="40" t="s">
        <v>17</v>
      </c>
      <c r="H717" s="90"/>
      <c r="I717" s="179">
        <v>10</v>
      </c>
      <c r="J717" s="116">
        <v>15</v>
      </c>
      <c r="K717" s="90"/>
      <c r="L717" s="503">
        <v>0</v>
      </c>
      <c r="M717" s="503">
        <v>0</v>
      </c>
      <c r="N717" s="503">
        <v>0</v>
      </c>
      <c r="O717" s="503">
        <v>21</v>
      </c>
      <c r="P717" s="503">
        <v>3</v>
      </c>
      <c r="Q717" s="436">
        <v>24</v>
      </c>
      <c r="R717" s="297">
        <v>0</v>
      </c>
      <c r="S717" s="297">
        <v>0</v>
      </c>
      <c r="T717" s="291">
        <v>0</v>
      </c>
      <c r="U717" s="62">
        <v>22</v>
      </c>
      <c r="V717" s="243">
        <v>2</v>
      </c>
      <c r="W717" s="73">
        <v>0</v>
      </c>
      <c r="X717" s="72">
        <v>0</v>
      </c>
      <c r="Y717" s="74">
        <v>14</v>
      </c>
      <c r="Z717" s="72">
        <v>4</v>
      </c>
      <c r="AA717" s="73">
        <v>8</v>
      </c>
      <c r="AB717" s="72">
        <v>1</v>
      </c>
      <c r="AC717" s="73">
        <v>7</v>
      </c>
      <c r="AD717" s="72">
        <v>0</v>
      </c>
      <c r="AE717" s="424">
        <v>35</v>
      </c>
      <c r="AF717" s="424">
        <v>15</v>
      </c>
      <c r="AG717" s="76">
        <v>15</v>
      </c>
      <c r="AH717" s="177">
        <v>135</v>
      </c>
      <c r="AI717" s="424">
        <v>76</v>
      </c>
      <c r="AJ717" s="249">
        <v>2</v>
      </c>
      <c r="AK717" s="367">
        <v>1</v>
      </c>
      <c r="AL717" s="257">
        <v>0</v>
      </c>
      <c r="AM717" s="62">
        <v>1</v>
      </c>
      <c r="AN717" s="202">
        <v>0</v>
      </c>
      <c r="AO717" s="62">
        <v>0</v>
      </c>
      <c r="AP717" s="62">
        <v>0</v>
      </c>
    </row>
    <row r="718" spans="1:42" ht="15.95" hidden="1" customHeight="1" outlineLevel="1" thickBot="1" x14ac:dyDescent="0.3">
      <c r="A718" s="696"/>
      <c r="B718" s="699"/>
      <c r="C718" s="609"/>
      <c r="D718" s="612"/>
      <c r="E718" s="645"/>
      <c r="F718" s="624"/>
      <c r="G718" s="18" t="s">
        <v>18</v>
      </c>
      <c r="H718" s="21"/>
      <c r="I718" s="43">
        <v>10</v>
      </c>
      <c r="J718" s="18"/>
      <c r="K718" s="21"/>
      <c r="L718" s="497">
        <v>0</v>
      </c>
      <c r="M718" s="497">
        <v>0</v>
      </c>
      <c r="N718" s="497">
        <v>0</v>
      </c>
      <c r="O718" s="497">
        <v>21</v>
      </c>
      <c r="P718" s="497">
        <v>3</v>
      </c>
      <c r="Q718" s="18">
        <v>24</v>
      </c>
      <c r="R718" s="18">
        <v>0</v>
      </c>
      <c r="S718" s="18">
        <v>0</v>
      </c>
      <c r="T718" s="18">
        <v>0</v>
      </c>
      <c r="U718" s="18">
        <v>22</v>
      </c>
      <c r="V718" s="18">
        <v>2</v>
      </c>
      <c r="W718" s="18">
        <v>0</v>
      </c>
      <c r="X718" s="18">
        <v>0</v>
      </c>
      <c r="Y718" s="18">
        <v>14</v>
      </c>
      <c r="Z718" s="18">
        <v>4</v>
      </c>
      <c r="AA718" s="18">
        <v>8</v>
      </c>
      <c r="AB718" s="18">
        <v>1</v>
      </c>
      <c r="AC718" s="18">
        <v>7</v>
      </c>
      <c r="AD718" s="18">
        <v>0</v>
      </c>
      <c r="AE718" s="413"/>
      <c r="AF718" s="413"/>
      <c r="AG718" s="18"/>
      <c r="AH718" s="21"/>
      <c r="AI718" s="413"/>
      <c r="AJ718" s="18">
        <v>2</v>
      </c>
      <c r="AK718" s="18">
        <v>1</v>
      </c>
      <c r="AL718" s="18">
        <v>0</v>
      </c>
      <c r="AM718" s="18">
        <v>1</v>
      </c>
      <c r="AN718" s="18">
        <v>0</v>
      </c>
      <c r="AO718" s="18">
        <v>0</v>
      </c>
      <c r="AP718" s="18">
        <v>0</v>
      </c>
    </row>
    <row r="719" spans="1:42" ht="15.95" customHeight="1" collapsed="1" thickBot="1" x14ac:dyDescent="0.3">
      <c r="A719" s="696"/>
      <c r="B719" s="699"/>
      <c r="C719" s="674" t="s">
        <v>152</v>
      </c>
      <c r="D719" s="653"/>
      <c r="E719" s="628" t="s">
        <v>320</v>
      </c>
      <c r="F719" s="640"/>
      <c r="G719" s="95" t="s">
        <v>16</v>
      </c>
      <c r="H719" s="96"/>
      <c r="I719" s="232">
        <v>14</v>
      </c>
      <c r="J719" s="59"/>
      <c r="K719" s="99"/>
      <c r="L719" s="506">
        <v>0</v>
      </c>
      <c r="M719" s="506">
        <v>0</v>
      </c>
      <c r="N719" s="506">
        <v>0</v>
      </c>
      <c r="O719" s="506">
        <v>14</v>
      </c>
      <c r="P719" s="501">
        <v>0</v>
      </c>
      <c r="Q719" s="436">
        <v>14</v>
      </c>
      <c r="R719" s="301">
        <v>12</v>
      </c>
      <c r="S719" s="301">
        <v>0</v>
      </c>
      <c r="T719" s="301">
        <v>0</v>
      </c>
      <c r="U719" s="33">
        <v>9</v>
      </c>
      <c r="V719" s="94">
        <v>5</v>
      </c>
      <c r="W719" s="235">
        <v>0</v>
      </c>
      <c r="X719" s="235">
        <v>0</v>
      </c>
      <c r="Y719" s="19">
        <v>10</v>
      </c>
      <c r="Z719" s="235">
        <v>1</v>
      </c>
      <c r="AA719" s="235">
        <v>13</v>
      </c>
      <c r="AB719" s="235">
        <v>0</v>
      </c>
      <c r="AC719" s="235">
        <v>10</v>
      </c>
      <c r="AD719" s="235">
        <v>0</v>
      </c>
      <c r="AE719" s="418">
        <v>39.1</v>
      </c>
      <c r="AF719" s="418">
        <v>13.6</v>
      </c>
      <c r="AG719" s="235"/>
      <c r="AH719" s="235"/>
      <c r="AI719" s="418">
        <v>10.9</v>
      </c>
      <c r="AJ719" s="19">
        <v>0</v>
      </c>
      <c r="AK719" s="315">
        <v>0</v>
      </c>
      <c r="AL719" s="315">
        <v>0</v>
      </c>
      <c r="AM719" s="315">
        <v>0</v>
      </c>
      <c r="AN719" s="315">
        <v>0</v>
      </c>
      <c r="AO719" s="315">
        <v>0</v>
      </c>
      <c r="AP719" s="315">
        <v>0</v>
      </c>
    </row>
    <row r="720" spans="1:42" ht="15.95" customHeight="1" thickBot="1" x14ac:dyDescent="0.3">
      <c r="A720" s="696"/>
      <c r="B720" s="699"/>
      <c r="C720" s="654"/>
      <c r="D720" s="655"/>
      <c r="E720" s="629"/>
      <c r="F720" s="641"/>
      <c r="G720" s="59" t="s">
        <v>17</v>
      </c>
      <c r="H720" s="99"/>
      <c r="I720" s="232">
        <v>135</v>
      </c>
      <c r="J720" s="59"/>
      <c r="K720" s="99"/>
      <c r="L720" s="506">
        <v>0</v>
      </c>
      <c r="M720" s="506">
        <v>0</v>
      </c>
      <c r="N720" s="506">
        <v>0</v>
      </c>
      <c r="O720" s="506">
        <v>220</v>
      </c>
      <c r="P720" s="501">
        <v>26</v>
      </c>
      <c r="Q720" s="436">
        <v>246</v>
      </c>
      <c r="R720" s="301">
        <v>19</v>
      </c>
      <c r="S720" s="301">
        <v>0</v>
      </c>
      <c r="T720" s="301">
        <v>12</v>
      </c>
      <c r="U720" s="33">
        <v>193</v>
      </c>
      <c r="V720" s="94">
        <v>53</v>
      </c>
      <c r="W720" s="235">
        <v>0</v>
      </c>
      <c r="X720" s="235">
        <v>0</v>
      </c>
      <c r="Y720" s="19">
        <v>155</v>
      </c>
      <c r="Z720" s="235">
        <v>19</v>
      </c>
      <c r="AA720" s="235">
        <v>133</v>
      </c>
      <c r="AB720" s="235">
        <v>34</v>
      </c>
      <c r="AC720" s="235">
        <v>107</v>
      </c>
      <c r="AD720" s="235">
        <v>5</v>
      </c>
      <c r="AE720" s="418">
        <v>38.282113821138218</v>
      </c>
      <c r="AF720" s="418">
        <v>16.863821138211382</v>
      </c>
      <c r="AG720" s="235"/>
      <c r="AH720" s="235"/>
      <c r="AI720" s="418">
        <v>88.413170731707311</v>
      </c>
      <c r="AJ720" s="19">
        <v>6</v>
      </c>
      <c r="AK720" s="315">
        <v>1</v>
      </c>
      <c r="AL720" s="315">
        <v>2</v>
      </c>
      <c r="AM720" s="315">
        <v>1</v>
      </c>
      <c r="AN720" s="315">
        <v>1</v>
      </c>
      <c r="AO720" s="315">
        <v>0</v>
      </c>
      <c r="AP720" s="315">
        <v>1</v>
      </c>
    </row>
    <row r="721" spans="1:42" ht="19.5" customHeight="1" thickBot="1" x14ac:dyDescent="0.3">
      <c r="A721" s="697"/>
      <c r="B721" s="719"/>
      <c r="C721" s="656"/>
      <c r="D721" s="657"/>
      <c r="E721" s="630"/>
      <c r="F721" s="642"/>
      <c r="G721" s="168" t="s">
        <v>18</v>
      </c>
      <c r="H721" s="532"/>
      <c r="I721" s="169">
        <v>149</v>
      </c>
      <c r="J721" s="163"/>
      <c r="K721" s="164"/>
      <c r="L721" s="163">
        <v>0</v>
      </c>
      <c r="M721" s="163">
        <v>0</v>
      </c>
      <c r="N721" s="163">
        <v>0</v>
      </c>
      <c r="O721" s="163">
        <v>234</v>
      </c>
      <c r="P721" s="163">
        <v>26</v>
      </c>
      <c r="Q721" s="163">
        <v>260</v>
      </c>
      <c r="R721" s="213">
        <v>31</v>
      </c>
      <c r="S721" s="213">
        <v>0</v>
      </c>
      <c r="T721" s="213">
        <v>12</v>
      </c>
      <c r="U721" s="213">
        <v>202</v>
      </c>
      <c r="V721" s="213">
        <v>58</v>
      </c>
      <c r="W721" s="213">
        <v>0</v>
      </c>
      <c r="X721" s="213">
        <v>0</v>
      </c>
      <c r="Y721" s="213">
        <v>165</v>
      </c>
      <c r="Z721" s="213">
        <v>20</v>
      </c>
      <c r="AA721" s="213">
        <v>146</v>
      </c>
      <c r="AB721" s="213">
        <v>34</v>
      </c>
      <c r="AC721" s="213">
        <v>117</v>
      </c>
      <c r="AD721" s="213">
        <v>5</v>
      </c>
      <c r="AE721" s="412"/>
      <c r="AF721" s="412"/>
      <c r="AG721" s="165"/>
      <c r="AH721" s="166"/>
      <c r="AI721" s="412"/>
      <c r="AJ721" s="213">
        <v>6</v>
      </c>
      <c r="AK721" s="213">
        <v>1</v>
      </c>
      <c r="AL721" s="213">
        <v>2</v>
      </c>
      <c r="AM721" s="213">
        <v>1</v>
      </c>
      <c r="AN721" s="213">
        <v>1</v>
      </c>
      <c r="AO721" s="213">
        <v>0</v>
      </c>
      <c r="AP721" s="213">
        <v>1</v>
      </c>
    </row>
    <row r="722" spans="1:42" ht="18.75" customHeight="1" thickBot="1" x14ac:dyDescent="0.3">
      <c r="A722" s="736" t="s">
        <v>18</v>
      </c>
      <c r="B722" s="737"/>
      <c r="C722" s="737"/>
      <c r="D722" s="738"/>
      <c r="E722" s="748"/>
      <c r="F722" s="732"/>
      <c r="G722" s="59" t="s">
        <v>16</v>
      </c>
      <c r="H722" s="99"/>
      <c r="I722" s="232"/>
      <c r="J722" s="59"/>
      <c r="K722" s="99"/>
      <c r="L722" s="514">
        <v>105</v>
      </c>
      <c r="M722" s="514">
        <v>221</v>
      </c>
      <c r="N722" s="514">
        <v>1</v>
      </c>
      <c r="O722" s="514">
        <v>744</v>
      </c>
      <c r="P722" s="514">
        <v>6</v>
      </c>
      <c r="Q722" s="436">
        <v>1077</v>
      </c>
      <c r="R722" s="440">
        <v>468</v>
      </c>
      <c r="S722" s="440">
        <v>261</v>
      </c>
      <c r="T722" s="440">
        <v>25</v>
      </c>
      <c r="U722" s="231">
        <v>873</v>
      </c>
      <c r="V722" s="231">
        <v>204</v>
      </c>
      <c r="W722" s="231">
        <v>0</v>
      </c>
      <c r="X722" s="231">
        <v>0</v>
      </c>
      <c r="Y722" s="19">
        <v>458</v>
      </c>
      <c r="Z722" s="231">
        <v>154</v>
      </c>
      <c r="AA722" s="231">
        <v>665</v>
      </c>
      <c r="AB722" s="231">
        <v>206</v>
      </c>
      <c r="AC722" s="231">
        <v>423</v>
      </c>
      <c r="AD722" s="231">
        <v>5</v>
      </c>
      <c r="AE722" s="380">
        <v>39.707428040854225</v>
      </c>
      <c r="AF722" s="380">
        <v>17.723491179201485</v>
      </c>
      <c r="AG722" s="231"/>
      <c r="AH722" s="231"/>
      <c r="AI722" s="380">
        <v>10.289879294336119</v>
      </c>
      <c r="AJ722" s="19">
        <v>23.8</v>
      </c>
      <c r="AK722" s="231">
        <v>0</v>
      </c>
      <c r="AL722" s="231">
        <v>8</v>
      </c>
      <c r="AM722" s="231">
        <v>2</v>
      </c>
      <c r="AN722" s="231">
        <v>1</v>
      </c>
      <c r="AO722" s="231">
        <v>0</v>
      </c>
      <c r="AP722" s="231">
        <v>2</v>
      </c>
    </row>
    <row r="723" spans="1:42" ht="18.75" customHeight="1" thickBot="1" x14ac:dyDescent="0.3">
      <c r="A723" s="739"/>
      <c r="B723" s="740"/>
      <c r="C723" s="740"/>
      <c r="D723" s="741"/>
      <c r="E723" s="749"/>
      <c r="F723" s="733"/>
      <c r="G723" s="59" t="s">
        <v>232</v>
      </c>
      <c r="H723" s="99"/>
      <c r="I723" s="232"/>
      <c r="J723" s="59"/>
      <c r="K723" s="99">
        <v>300</v>
      </c>
      <c r="L723" s="514">
        <v>308</v>
      </c>
      <c r="M723" s="514">
        <v>0</v>
      </c>
      <c r="N723" s="514">
        <v>0</v>
      </c>
      <c r="O723" s="514">
        <v>0</v>
      </c>
      <c r="P723" s="514">
        <v>0</v>
      </c>
      <c r="Q723" s="436">
        <v>308</v>
      </c>
      <c r="R723" s="440">
        <v>0</v>
      </c>
      <c r="S723" s="440">
        <v>0</v>
      </c>
      <c r="T723" s="440">
        <v>0</v>
      </c>
      <c r="U723" s="231">
        <v>263</v>
      </c>
      <c r="V723" s="231">
        <v>45</v>
      </c>
      <c r="W723" s="231">
        <v>0</v>
      </c>
      <c r="X723" s="231">
        <v>0</v>
      </c>
      <c r="Y723" s="19">
        <v>115</v>
      </c>
      <c r="Z723" s="231">
        <v>38</v>
      </c>
      <c r="AA723" s="231">
        <v>138</v>
      </c>
      <c r="AB723" s="231">
        <v>35</v>
      </c>
      <c r="AC723" s="231">
        <v>111</v>
      </c>
      <c r="AD723" s="231">
        <v>3</v>
      </c>
      <c r="AE723" s="380">
        <v>39.298701298701296</v>
      </c>
      <c r="AF723" s="380">
        <v>18.603896103896105</v>
      </c>
      <c r="AG723" s="231"/>
      <c r="AH723" s="231"/>
      <c r="AI723" s="380">
        <v>50.396103896103895</v>
      </c>
      <c r="AJ723" s="19">
        <v>7</v>
      </c>
      <c r="AK723" s="231">
        <v>0</v>
      </c>
      <c r="AL723" s="231">
        <v>0</v>
      </c>
      <c r="AM723" s="231">
        <v>1</v>
      </c>
      <c r="AN723" s="231">
        <v>1</v>
      </c>
      <c r="AO723" s="231">
        <v>0</v>
      </c>
      <c r="AP723" s="231">
        <v>5</v>
      </c>
    </row>
    <row r="724" spans="1:42" ht="18.75" customHeight="1" thickBot="1" x14ac:dyDescent="0.3">
      <c r="A724" s="739"/>
      <c r="B724" s="740"/>
      <c r="C724" s="740"/>
      <c r="D724" s="741"/>
      <c r="E724" s="749"/>
      <c r="F724" s="733"/>
      <c r="G724" s="98" t="s">
        <v>240</v>
      </c>
      <c r="H724" s="99"/>
      <c r="I724" s="232"/>
      <c r="J724" s="59"/>
      <c r="K724" s="99"/>
      <c r="L724" s="514">
        <v>957</v>
      </c>
      <c r="M724" s="514">
        <v>557</v>
      </c>
      <c r="N724" s="514">
        <v>194</v>
      </c>
      <c r="O724" s="514">
        <v>7579</v>
      </c>
      <c r="P724" s="514">
        <v>384</v>
      </c>
      <c r="Q724" s="436">
        <v>9671</v>
      </c>
      <c r="R724" s="366">
        <v>3057</v>
      </c>
      <c r="S724" s="366">
        <v>600</v>
      </c>
      <c r="T724" s="366">
        <v>451</v>
      </c>
      <c r="U724" s="316">
        <v>7962</v>
      </c>
      <c r="V724" s="316">
        <v>1709</v>
      </c>
      <c r="W724" s="316">
        <v>4</v>
      </c>
      <c r="X724" s="316">
        <v>4</v>
      </c>
      <c r="Y724" s="19">
        <v>3936</v>
      </c>
      <c r="Z724" s="316">
        <v>1326</v>
      </c>
      <c r="AA724" s="316">
        <v>5672</v>
      </c>
      <c r="AB724" s="316">
        <v>1518</v>
      </c>
      <c r="AC724" s="316">
        <v>3315</v>
      </c>
      <c r="AD724" s="316">
        <v>146</v>
      </c>
      <c r="AE724" s="403">
        <v>40.582771171543797</v>
      </c>
      <c r="AF724" s="403">
        <v>17.120547274573756</v>
      </c>
      <c r="AG724" s="316"/>
      <c r="AH724" s="316"/>
      <c r="AI724" s="403">
        <v>93.45383422334028</v>
      </c>
      <c r="AJ724" s="19">
        <v>291</v>
      </c>
      <c r="AK724" s="316">
        <v>7</v>
      </c>
      <c r="AL724" s="316">
        <v>41</v>
      </c>
      <c r="AM724" s="316">
        <v>31</v>
      </c>
      <c r="AN724" s="316">
        <v>49</v>
      </c>
      <c r="AO724" s="316">
        <v>20</v>
      </c>
      <c r="AP724" s="316">
        <v>140</v>
      </c>
    </row>
    <row r="725" spans="1:42" ht="15.75" customHeight="1" thickBot="1" x14ac:dyDescent="0.3">
      <c r="A725" s="742"/>
      <c r="B725" s="743"/>
      <c r="C725" s="743"/>
      <c r="D725" s="744"/>
      <c r="E725" s="750"/>
      <c r="F725" s="734"/>
      <c r="G725" s="163" t="s">
        <v>18</v>
      </c>
      <c r="H725" s="164"/>
      <c r="I725" s="169"/>
      <c r="J725" s="163"/>
      <c r="K725" s="164">
        <v>300</v>
      </c>
      <c r="L725" s="514">
        <v>1370</v>
      </c>
      <c r="M725" s="514">
        <v>778</v>
      </c>
      <c r="N725" s="514">
        <v>195</v>
      </c>
      <c r="O725" s="514">
        <v>8323</v>
      </c>
      <c r="P725" s="514">
        <v>390</v>
      </c>
      <c r="Q725" s="219">
        <v>11056</v>
      </c>
      <c r="R725" s="216">
        <v>3525</v>
      </c>
      <c r="S725" s="216">
        <v>861</v>
      </c>
      <c r="T725" s="216">
        <v>476</v>
      </c>
      <c r="U725" s="216">
        <v>9098</v>
      </c>
      <c r="V725" s="216">
        <v>1958</v>
      </c>
      <c r="W725" s="216">
        <v>4</v>
      </c>
      <c r="X725" s="216">
        <v>4</v>
      </c>
      <c r="Y725" s="216">
        <v>4509</v>
      </c>
      <c r="Z725" s="216">
        <v>1518</v>
      </c>
      <c r="AA725" s="216">
        <v>6475</v>
      </c>
      <c r="AB725" s="216">
        <v>1759</v>
      </c>
      <c r="AC725" s="216">
        <v>3849</v>
      </c>
      <c r="AD725" s="216">
        <v>154</v>
      </c>
      <c r="AE725" s="380"/>
      <c r="AF725" s="380"/>
      <c r="AG725" s="217"/>
      <c r="AH725" s="218"/>
      <c r="AI725" s="413"/>
      <c r="AJ725" s="216">
        <v>321.8</v>
      </c>
      <c r="AK725" s="216">
        <v>7</v>
      </c>
      <c r="AL725" s="216">
        <v>49</v>
      </c>
      <c r="AM725" s="216">
        <v>34</v>
      </c>
      <c r="AN725" s="216">
        <v>51</v>
      </c>
      <c r="AO725" s="216">
        <v>20</v>
      </c>
      <c r="AP725" s="216">
        <v>147</v>
      </c>
    </row>
    <row r="726" spans="1:42" s="7" customFormat="1" ht="18.75" hidden="1" customHeight="1" outlineLevel="1" thickBot="1" x14ac:dyDescent="0.3">
      <c r="A726" s="105"/>
      <c r="B726" s="105"/>
      <c r="C726" s="105"/>
      <c r="D726" s="105"/>
      <c r="E726" s="105"/>
      <c r="F726" s="105"/>
      <c r="G726" s="60"/>
      <c r="H726" s="60"/>
      <c r="I726" s="60"/>
      <c r="J726" s="60"/>
      <c r="K726" s="60"/>
      <c r="L726" s="514">
        <v>0</v>
      </c>
      <c r="M726" s="511"/>
      <c r="N726" s="511"/>
      <c r="O726" s="511"/>
      <c r="P726" s="511"/>
      <c r="Q726" s="60"/>
      <c r="R726" s="60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419"/>
      <c r="AF726" s="420"/>
      <c r="AG726" s="60"/>
      <c r="AH726" s="60"/>
      <c r="AI726" s="434"/>
      <c r="AJ726" s="107"/>
      <c r="AK726" s="108"/>
      <c r="AL726" s="108"/>
      <c r="AM726" s="108"/>
      <c r="AN726" s="109"/>
      <c r="AO726" s="108"/>
    </row>
    <row r="727" spans="1:42" s="60" customFormat="1" ht="18" collapsed="1" thickBot="1" x14ac:dyDescent="0.3">
      <c r="L727" s="511"/>
      <c r="M727" s="511"/>
      <c r="N727" s="511"/>
      <c r="O727" s="511"/>
      <c r="P727" s="511"/>
    </row>
    <row r="728" spans="1:42" s="60" customFormat="1" ht="32.25" customHeight="1" thickBot="1" x14ac:dyDescent="0.3">
      <c r="D728" s="730" t="s">
        <v>197</v>
      </c>
      <c r="E728" s="735"/>
      <c r="F728" s="34"/>
      <c r="G728" s="533">
        <v>11056</v>
      </c>
      <c r="L728" s="511"/>
      <c r="M728" s="511"/>
      <c r="N728" s="511"/>
      <c r="O728" s="511"/>
      <c r="P728" s="511"/>
      <c r="Q728" s="730" t="s">
        <v>172</v>
      </c>
      <c r="R728" s="731"/>
      <c r="S728" s="731"/>
      <c r="T728" s="731"/>
      <c r="U728" s="731"/>
      <c r="V728" s="731"/>
      <c r="W728" s="731"/>
      <c r="X728" s="731"/>
      <c r="Y728" s="731"/>
      <c r="Z728" s="537">
        <v>210</v>
      </c>
      <c r="AC728" s="730" t="s">
        <v>121</v>
      </c>
      <c r="AD728" s="731"/>
      <c r="AE728" s="731"/>
      <c r="AF728" s="731"/>
      <c r="AG728" s="731"/>
      <c r="AH728" s="735"/>
      <c r="AI728" s="537">
        <v>25</v>
      </c>
    </row>
    <row r="729" spans="1:42" s="60" customFormat="1" x14ac:dyDescent="0.25">
      <c r="L729" s="511"/>
      <c r="M729" s="511"/>
      <c r="N729" s="511"/>
      <c r="O729" s="511"/>
      <c r="P729" s="511"/>
    </row>
    <row r="730" spans="1:42" s="60" customFormat="1" ht="25.5" customHeight="1" x14ac:dyDescent="0.25">
      <c r="L730" s="511"/>
      <c r="M730" s="511"/>
      <c r="N730" s="511"/>
      <c r="O730" s="511"/>
      <c r="P730" s="511"/>
      <c r="Q730" s="77"/>
      <c r="R730" s="77"/>
    </row>
    <row r="731" spans="1:42" s="60" customFormat="1" ht="25.5" customHeight="1" x14ac:dyDescent="0.25">
      <c r="L731" s="511"/>
      <c r="M731" s="511"/>
      <c r="N731" s="511"/>
      <c r="O731" s="511"/>
      <c r="P731" s="511"/>
    </row>
    <row r="732" spans="1:42" s="60" customFormat="1" ht="45.75" customHeight="1" x14ac:dyDescent="0.25">
      <c r="L732" s="511"/>
      <c r="M732" s="511"/>
      <c r="N732" s="511"/>
      <c r="O732" s="511"/>
      <c r="P732" s="511"/>
      <c r="Q732" s="77">
        <v>11395</v>
      </c>
    </row>
    <row r="733" spans="1:42" s="60" customFormat="1" x14ac:dyDescent="0.25">
      <c r="L733" s="511"/>
      <c r="M733" s="511"/>
      <c r="N733" s="511"/>
      <c r="O733" s="511"/>
      <c r="P733" s="511"/>
    </row>
    <row r="734" spans="1:42" s="60" customFormat="1" x14ac:dyDescent="0.25">
      <c r="L734" s="511"/>
      <c r="M734" s="511"/>
      <c r="N734" s="511"/>
      <c r="O734" s="511"/>
      <c r="P734" s="511"/>
    </row>
    <row r="735" spans="1:42" s="60" customFormat="1" x14ac:dyDescent="0.25">
      <c r="L735" s="511"/>
      <c r="M735" s="511"/>
      <c r="N735" s="511"/>
      <c r="O735" s="511"/>
      <c r="P735" s="511"/>
    </row>
    <row r="736" spans="1:42" s="60" customFormat="1" x14ac:dyDescent="0.25">
      <c r="L736" s="511"/>
      <c r="M736" s="511"/>
      <c r="N736" s="511"/>
      <c r="O736" s="511"/>
      <c r="P736" s="511"/>
    </row>
    <row r="737" spans="12:16" s="60" customFormat="1" x14ac:dyDescent="0.25">
      <c r="L737" s="511"/>
      <c r="M737" s="511"/>
      <c r="N737" s="511"/>
      <c r="O737" s="511"/>
      <c r="P737" s="511"/>
    </row>
    <row r="738" spans="12:16" s="60" customFormat="1" x14ac:dyDescent="0.25">
      <c r="L738" s="511"/>
      <c r="M738" s="511"/>
      <c r="N738" s="511"/>
      <c r="O738" s="511"/>
      <c r="P738" s="511"/>
    </row>
    <row r="739" spans="12:16" s="60" customFormat="1" ht="107.25" customHeight="1" x14ac:dyDescent="0.25">
      <c r="L739" s="511"/>
      <c r="M739" s="511"/>
      <c r="N739" s="511"/>
      <c r="O739" s="511"/>
      <c r="P739" s="511"/>
    </row>
    <row r="740" spans="12:16" s="60" customFormat="1" x14ac:dyDescent="0.25">
      <c r="L740" s="511"/>
      <c r="M740" s="511"/>
      <c r="N740" s="511"/>
      <c r="O740" s="511"/>
      <c r="P740" s="511"/>
    </row>
    <row r="741" spans="12:16" s="60" customFormat="1" x14ac:dyDescent="0.25">
      <c r="L741" s="511"/>
      <c r="M741" s="511"/>
      <c r="N741" s="511"/>
      <c r="O741" s="511"/>
      <c r="P741" s="511"/>
    </row>
    <row r="742" spans="12:16" s="60" customFormat="1" ht="31.5" customHeight="1" x14ac:dyDescent="0.25">
      <c r="L742" s="511"/>
      <c r="M742" s="511"/>
      <c r="N742" s="511"/>
      <c r="O742" s="511"/>
      <c r="P742" s="511"/>
    </row>
    <row r="743" spans="12:16" s="60" customFormat="1" x14ac:dyDescent="0.25">
      <c r="L743" s="511"/>
      <c r="M743" s="511"/>
      <c r="N743" s="511"/>
      <c r="O743" s="511"/>
      <c r="P743" s="511"/>
    </row>
    <row r="744" spans="12:16" s="60" customFormat="1" ht="39.75" customHeight="1" x14ac:dyDescent="0.25">
      <c r="L744" s="511"/>
      <c r="M744" s="511"/>
      <c r="N744" s="511"/>
      <c r="O744" s="511"/>
      <c r="P744" s="511"/>
    </row>
    <row r="745" spans="12:16" s="60" customFormat="1" ht="57.75" customHeight="1" x14ac:dyDescent="0.25">
      <c r="L745" s="511"/>
      <c r="M745" s="511"/>
      <c r="N745" s="511"/>
      <c r="O745" s="511"/>
      <c r="P745" s="511"/>
    </row>
    <row r="746" spans="12:16" s="60" customFormat="1" x14ac:dyDescent="0.25">
      <c r="L746" s="511"/>
      <c r="M746" s="511"/>
      <c r="N746" s="511"/>
      <c r="O746" s="511"/>
      <c r="P746" s="511"/>
    </row>
    <row r="747" spans="12:16" s="60" customFormat="1" x14ac:dyDescent="0.25">
      <c r="L747" s="511"/>
      <c r="M747" s="511"/>
      <c r="N747" s="511"/>
      <c r="O747" s="511"/>
      <c r="P747" s="511"/>
    </row>
    <row r="748" spans="12:16" s="60" customFormat="1" x14ac:dyDescent="0.25">
      <c r="L748" s="511"/>
      <c r="M748" s="511"/>
      <c r="N748" s="511"/>
      <c r="O748" s="511"/>
      <c r="P748" s="511"/>
    </row>
    <row r="749" spans="12:16" s="60" customFormat="1" x14ac:dyDescent="0.25">
      <c r="L749" s="511"/>
      <c r="M749" s="511"/>
      <c r="N749" s="511"/>
      <c r="O749" s="511"/>
      <c r="P749" s="511"/>
    </row>
    <row r="750" spans="12:16" s="60" customFormat="1" x14ac:dyDescent="0.25">
      <c r="L750" s="511"/>
      <c r="M750" s="511"/>
      <c r="N750" s="511"/>
      <c r="O750" s="511"/>
      <c r="P750" s="511"/>
    </row>
    <row r="751" spans="12:16" s="60" customFormat="1" x14ac:dyDescent="0.25">
      <c r="L751" s="511"/>
      <c r="M751" s="511"/>
      <c r="N751" s="511"/>
      <c r="O751" s="511"/>
      <c r="P751" s="511"/>
    </row>
    <row r="752" spans="12:16" s="60" customFormat="1" x14ac:dyDescent="0.25">
      <c r="L752" s="511"/>
      <c r="M752" s="511"/>
      <c r="N752" s="511"/>
      <c r="O752" s="511"/>
      <c r="P752" s="511"/>
    </row>
    <row r="753" spans="12:16" s="60" customFormat="1" x14ac:dyDescent="0.25">
      <c r="L753" s="511"/>
      <c r="M753" s="511"/>
      <c r="N753" s="511"/>
      <c r="O753" s="511"/>
      <c r="P753" s="511"/>
    </row>
    <row r="754" spans="12:16" s="60" customFormat="1" x14ac:dyDescent="0.25">
      <c r="L754" s="511"/>
      <c r="M754" s="511"/>
      <c r="N754" s="511"/>
      <c r="O754" s="511"/>
      <c r="P754" s="511"/>
    </row>
    <row r="755" spans="12:16" s="60" customFormat="1" x14ac:dyDescent="0.25">
      <c r="L755" s="511"/>
      <c r="M755" s="511"/>
      <c r="N755" s="511"/>
      <c r="O755" s="511"/>
      <c r="P755" s="511"/>
    </row>
    <row r="756" spans="12:16" s="60" customFormat="1" x14ac:dyDescent="0.25">
      <c r="L756" s="511"/>
      <c r="M756" s="511"/>
      <c r="N756" s="511"/>
      <c r="O756" s="511"/>
      <c r="P756" s="511"/>
    </row>
    <row r="757" spans="12:16" s="60" customFormat="1" x14ac:dyDescent="0.25">
      <c r="L757" s="511"/>
      <c r="M757" s="511"/>
      <c r="N757" s="511"/>
      <c r="O757" s="511"/>
      <c r="P757" s="511"/>
    </row>
    <row r="758" spans="12:16" s="60" customFormat="1" x14ac:dyDescent="0.25">
      <c r="L758" s="511"/>
      <c r="M758" s="511"/>
      <c r="N758" s="511"/>
      <c r="O758" s="511"/>
      <c r="P758" s="511"/>
    </row>
    <row r="759" spans="12:16" s="60" customFormat="1" x14ac:dyDescent="0.25">
      <c r="L759" s="511"/>
      <c r="M759" s="511"/>
      <c r="N759" s="511"/>
      <c r="O759" s="511"/>
      <c r="P759" s="511"/>
    </row>
    <row r="760" spans="12:16" s="60" customFormat="1" x14ac:dyDescent="0.25">
      <c r="L760" s="511"/>
      <c r="M760" s="511"/>
      <c r="N760" s="511"/>
      <c r="O760" s="511"/>
      <c r="P760" s="511"/>
    </row>
    <row r="761" spans="12:16" s="60" customFormat="1" x14ac:dyDescent="0.25">
      <c r="L761" s="511"/>
      <c r="M761" s="511"/>
      <c r="N761" s="511"/>
      <c r="O761" s="511"/>
      <c r="P761" s="511"/>
    </row>
    <row r="762" spans="12:16" s="60" customFormat="1" x14ac:dyDescent="0.25">
      <c r="L762" s="511"/>
      <c r="M762" s="511"/>
      <c r="N762" s="511"/>
      <c r="O762" s="511"/>
      <c r="P762" s="511"/>
    </row>
    <row r="763" spans="12:16" s="60" customFormat="1" x14ac:dyDescent="0.25">
      <c r="L763" s="511"/>
      <c r="M763" s="511"/>
      <c r="N763" s="511"/>
      <c r="O763" s="511"/>
      <c r="P763" s="511"/>
    </row>
    <row r="764" spans="12:16" s="60" customFormat="1" x14ac:dyDescent="0.25">
      <c r="L764" s="511"/>
      <c r="M764" s="511"/>
      <c r="N764" s="511"/>
      <c r="O764" s="511"/>
      <c r="P764" s="511"/>
    </row>
    <row r="765" spans="12:16" s="60" customFormat="1" x14ac:dyDescent="0.25">
      <c r="L765" s="511"/>
      <c r="M765" s="511"/>
      <c r="N765" s="511"/>
      <c r="O765" s="511"/>
      <c r="P765" s="511"/>
    </row>
    <row r="766" spans="12:16" s="60" customFormat="1" x14ac:dyDescent="0.25">
      <c r="L766" s="511"/>
      <c r="M766" s="511"/>
      <c r="N766" s="511"/>
      <c r="O766" s="511"/>
      <c r="P766" s="511"/>
    </row>
    <row r="767" spans="12:16" s="60" customFormat="1" x14ac:dyDescent="0.25">
      <c r="L767" s="511"/>
      <c r="M767" s="511"/>
      <c r="N767" s="511"/>
      <c r="O767" s="511"/>
      <c r="P767" s="511"/>
    </row>
    <row r="768" spans="12:16" s="60" customFormat="1" x14ac:dyDescent="0.25">
      <c r="L768" s="511"/>
      <c r="M768" s="511"/>
      <c r="N768" s="511"/>
      <c r="O768" s="511"/>
      <c r="P768" s="511"/>
    </row>
    <row r="769" spans="12:16" s="60" customFormat="1" x14ac:dyDescent="0.25">
      <c r="L769" s="511"/>
      <c r="M769" s="511"/>
      <c r="N769" s="511"/>
      <c r="O769" s="511"/>
      <c r="P769" s="511"/>
    </row>
    <row r="770" spans="12:16" s="60" customFormat="1" x14ac:dyDescent="0.25">
      <c r="L770" s="511"/>
      <c r="M770" s="511"/>
      <c r="N770" s="511"/>
      <c r="O770" s="511"/>
      <c r="P770" s="511"/>
    </row>
    <row r="771" spans="12:16" s="60" customFormat="1" x14ac:dyDescent="0.25">
      <c r="L771" s="511"/>
      <c r="M771" s="511"/>
      <c r="N771" s="511"/>
      <c r="O771" s="511"/>
      <c r="P771" s="511"/>
    </row>
    <row r="772" spans="12:16" s="60" customFormat="1" x14ac:dyDescent="0.25">
      <c r="L772" s="511"/>
      <c r="M772" s="511"/>
      <c r="N772" s="511"/>
      <c r="O772" s="511"/>
      <c r="P772" s="511"/>
    </row>
    <row r="773" spans="12:16" s="60" customFormat="1" x14ac:dyDescent="0.25">
      <c r="L773" s="511"/>
      <c r="M773" s="511"/>
      <c r="N773" s="511"/>
      <c r="O773" s="511"/>
      <c r="P773" s="511"/>
    </row>
    <row r="774" spans="12:16" s="60" customFormat="1" x14ac:dyDescent="0.25">
      <c r="L774" s="511"/>
      <c r="M774" s="511"/>
      <c r="N774" s="511"/>
      <c r="O774" s="511"/>
      <c r="P774" s="511"/>
    </row>
    <row r="775" spans="12:16" s="60" customFormat="1" x14ac:dyDescent="0.25">
      <c r="L775" s="511"/>
      <c r="M775" s="511"/>
      <c r="N775" s="511"/>
      <c r="O775" s="511"/>
      <c r="P775" s="511"/>
    </row>
    <row r="776" spans="12:16" s="60" customFormat="1" x14ac:dyDescent="0.25">
      <c r="L776" s="511"/>
      <c r="M776" s="511"/>
      <c r="N776" s="511"/>
      <c r="O776" s="511"/>
      <c r="P776" s="511"/>
    </row>
    <row r="777" spans="12:16" s="60" customFormat="1" x14ac:dyDescent="0.25">
      <c r="L777" s="511"/>
      <c r="M777" s="511"/>
      <c r="N777" s="511"/>
      <c r="O777" s="511"/>
      <c r="P777" s="511"/>
    </row>
    <row r="778" spans="12:16" s="60" customFormat="1" x14ac:dyDescent="0.25">
      <c r="L778" s="511"/>
      <c r="M778" s="511"/>
      <c r="N778" s="511"/>
      <c r="O778" s="511"/>
      <c r="P778" s="511"/>
    </row>
    <row r="779" spans="12:16" s="60" customFormat="1" x14ac:dyDescent="0.25">
      <c r="L779" s="511"/>
      <c r="M779" s="511"/>
      <c r="N779" s="511"/>
      <c r="O779" s="511"/>
      <c r="P779" s="511"/>
    </row>
    <row r="780" spans="12:16" s="60" customFormat="1" x14ac:dyDescent="0.25">
      <c r="L780" s="511"/>
      <c r="M780" s="511"/>
      <c r="N780" s="511"/>
      <c r="O780" s="511"/>
      <c r="P780" s="511"/>
    </row>
    <row r="781" spans="12:16" s="60" customFormat="1" x14ac:dyDescent="0.25">
      <c r="L781" s="511"/>
      <c r="M781" s="511"/>
      <c r="N781" s="511"/>
      <c r="O781" s="511"/>
      <c r="P781" s="511"/>
    </row>
    <row r="782" spans="12:16" s="60" customFormat="1" x14ac:dyDescent="0.25">
      <c r="L782" s="511"/>
      <c r="M782" s="511"/>
      <c r="N782" s="511"/>
      <c r="O782" s="511"/>
      <c r="P782" s="511"/>
    </row>
    <row r="783" spans="12:16" s="60" customFormat="1" x14ac:dyDescent="0.25">
      <c r="L783" s="511"/>
      <c r="M783" s="511"/>
      <c r="N783" s="511"/>
      <c r="O783" s="511"/>
      <c r="P783" s="511"/>
    </row>
    <row r="784" spans="12:16" s="60" customFormat="1" x14ac:dyDescent="0.25">
      <c r="L784" s="511"/>
      <c r="M784" s="511"/>
      <c r="N784" s="511"/>
      <c r="O784" s="511"/>
      <c r="P784" s="511"/>
    </row>
    <row r="785" spans="12:16" s="60" customFormat="1" x14ac:dyDescent="0.25">
      <c r="L785" s="511"/>
      <c r="M785" s="511"/>
      <c r="N785" s="511"/>
      <c r="O785" s="511"/>
      <c r="P785" s="511"/>
    </row>
    <row r="786" spans="12:16" s="60" customFormat="1" x14ac:dyDescent="0.25">
      <c r="L786" s="511"/>
      <c r="M786" s="511"/>
      <c r="N786" s="511"/>
      <c r="O786" s="511"/>
      <c r="P786" s="511"/>
    </row>
    <row r="787" spans="12:16" s="60" customFormat="1" x14ac:dyDescent="0.25">
      <c r="L787" s="511"/>
      <c r="M787" s="511"/>
      <c r="N787" s="511"/>
      <c r="O787" s="511"/>
      <c r="P787" s="511"/>
    </row>
    <row r="788" spans="12:16" s="60" customFormat="1" x14ac:dyDescent="0.25">
      <c r="L788" s="511"/>
      <c r="M788" s="511"/>
      <c r="N788" s="511"/>
      <c r="O788" s="511"/>
      <c r="P788" s="511"/>
    </row>
    <row r="789" spans="12:16" s="60" customFormat="1" x14ac:dyDescent="0.25">
      <c r="L789" s="511"/>
      <c r="M789" s="511"/>
      <c r="N789" s="511"/>
      <c r="O789" s="511"/>
      <c r="P789" s="511"/>
    </row>
    <row r="790" spans="12:16" s="60" customFormat="1" x14ac:dyDescent="0.25">
      <c r="L790" s="511"/>
      <c r="M790" s="511"/>
      <c r="N790" s="511"/>
      <c r="O790" s="511"/>
      <c r="P790" s="511"/>
    </row>
    <row r="791" spans="12:16" s="60" customFormat="1" x14ac:dyDescent="0.25">
      <c r="L791" s="511"/>
      <c r="M791" s="511"/>
      <c r="N791" s="511"/>
      <c r="O791" s="511"/>
      <c r="P791" s="511"/>
    </row>
    <row r="792" spans="12:16" s="60" customFormat="1" x14ac:dyDescent="0.25">
      <c r="L792" s="511"/>
      <c r="M792" s="511"/>
      <c r="N792" s="511"/>
      <c r="O792" s="511"/>
      <c r="P792" s="511"/>
    </row>
    <row r="793" spans="12:16" s="60" customFormat="1" x14ac:dyDescent="0.25">
      <c r="L793" s="511"/>
      <c r="M793" s="511"/>
      <c r="N793" s="511"/>
      <c r="O793" s="511"/>
      <c r="P793" s="511"/>
    </row>
    <row r="794" spans="12:16" s="60" customFormat="1" x14ac:dyDescent="0.25">
      <c r="L794" s="511"/>
      <c r="M794" s="511"/>
      <c r="N794" s="511"/>
      <c r="O794" s="511"/>
      <c r="P794" s="511"/>
    </row>
    <row r="795" spans="12:16" s="60" customFormat="1" x14ac:dyDescent="0.25">
      <c r="L795" s="511"/>
      <c r="M795" s="511"/>
      <c r="N795" s="511"/>
      <c r="O795" s="511"/>
      <c r="P795" s="511"/>
    </row>
    <row r="796" spans="12:16" s="60" customFormat="1" x14ac:dyDescent="0.25">
      <c r="L796" s="511"/>
      <c r="M796" s="511"/>
      <c r="N796" s="511"/>
      <c r="O796" s="511"/>
      <c r="P796" s="511"/>
    </row>
    <row r="797" spans="12:16" s="60" customFormat="1" x14ac:dyDescent="0.25">
      <c r="L797" s="511"/>
      <c r="M797" s="511"/>
      <c r="N797" s="511"/>
      <c r="O797" s="511"/>
      <c r="P797" s="511"/>
    </row>
    <row r="798" spans="12:16" s="60" customFormat="1" x14ac:dyDescent="0.25">
      <c r="L798" s="511"/>
      <c r="M798" s="511"/>
      <c r="N798" s="511"/>
      <c r="O798" s="511"/>
      <c r="P798" s="511"/>
    </row>
    <row r="799" spans="12:16" s="60" customFormat="1" x14ac:dyDescent="0.25">
      <c r="L799" s="511"/>
      <c r="M799" s="511"/>
      <c r="N799" s="511"/>
      <c r="O799" s="511"/>
      <c r="P799" s="511"/>
    </row>
    <row r="800" spans="12:16" s="60" customFormat="1" x14ac:dyDescent="0.25">
      <c r="L800" s="511"/>
      <c r="M800" s="511"/>
      <c r="N800" s="511"/>
      <c r="O800" s="511"/>
      <c r="P800" s="511"/>
    </row>
    <row r="801" spans="12:16" s="60" customFormat="1" x14ac:dyDescent="0.25">
      <c r="L801" s="511"/>
      <c r="M801" s="511"/>
      <c r="N801" s="511"/>
      <c r="O801" s="511"/>
      <c r="P801" s="511"/>
    </row>
    <row r="802" spans="12:16" s="60" customFormat="1" x14ac:dyDescent="0.25">
      <c r="L802" s="511"/>
      <c r="M802" s="511"/>
      <c r="N802" s="511"/>
      <c r="O802" s="511"/>
      <c r="P802" s="511"/>
    </row>
    <row r="803" spans="12:16" s="60" customFormat="1" x14ac:dyDescent="0.25">
      <c r="L803" s="511"/>
      <c r="M803" s="511"/>
      <c r="N803" s="511"/>
      <c r="O803" s="511"/>
      <c r="P803" s="511"/>
    </row>
    <row r="804" spans="12:16" s="60" customFormat="1" x14ac:dyDescent="0.25">
      <c r="L804" s="511"/>
      <c r="M804" s="511"/>
      <c r="N804" s="511"/>
      <c r="O804" s="511"/>
      <c r="P804" s="511"/>
    </row>
    <row r="805" spans="12:16" s="60" customFormat="1" x14ac:dyDescent="0.25">
      <c r="L805" s="511"/>
      <c r="M805" s="511"/>
      <c r="N805" s="511"/>
      <c r="O805" s="511"/>
      <c r="P805" s="511"/>
    </row>
    <row r="806" spans="12:16" s="60" customFormat="1" x14ac:dyDescent="0.25">
      <c r="L806" s="511"/>
      <c r="M806" s="511"/>
      <c r="N806" s="511"/>
      <c r="O806" s="511"/>
      <c r="P806" s="511"/>
    </row>
    <row r="807" spans="12:16" s="60" customFormat="1" x14ac:dyDescent="0.25">
      <c r="L807" s="511"/>
      <c r="M807" s="511"/>
      <c r="N807" s="511"/>
      <c r="O807" s="511"/>
      <c r="P807" s="511"/>
    </row>
    <row r="808" spans="12:16" s="60" customFormat="1" x14ac:dyDescent="0.25">
      <c r="L808" s="511"/>
      <c r="M808" s="511"/>
      <c r="N808" s="511"/>
      <c r="O808" s="511"/>
      <c r="P808" s="511"/>
    </row>
    <row r="809" spans="12:16" s="60" customFormat="1" x14ac:dyDescent="0.25">
      <c r="L809" s="511"/>
      <c r="M809" s="511"/>
      <c r="N809" s="511"/>
      <c r="O809" s="511"/>
      <c r="P809" s="511"/>
    </row>
    <row r="810" spans="12:16" s="60" customFormat="1" x14ac:dyDescent="0.25">
      <c r="L810" s="511"/>
      <c r="M810" s="511"/>
      <c r="N810" s="511"/>
      <c r="O810" s="511"/>
      <c r="P810" s="511"/>
    </row>
    <row r="811" spans="12:16" s="60" customFormat="1" x14ac:dyDescent="0.25">
      <c r="L811" s="511"/>
      <c r="M811" s="511"/>
      <c r="N811" s="511"/>
      <c r="O811" s="511"/>
      <c r="P811" s="511"/>
    </row>
    <row r="812" spans="12:16" s="60" customFormat="1" x14ac:dyDescent="0.25">
      <c r="L812" s="511"/>
      <c r="M812" s="511"/>
      <c r="N812" s="511"/>
      <c r="O812" s="511"/>
      <c r="P812" s="511"/>
    </row>
    <row r="813" spans="12:16" s="60" customFormat="1" x14ac:dyDescent="0.25">
      <c r="L813" s="511"/>
      <c r="M813" s="511"/>
      <c r="N813" s="511"/>
      <c r="O813" s="511"/>
      <c r="P813" s="511"/>
    </row>
    <row r="814" spans="12:16" s="60" customFormat="1" x14ac:dyDescent="0.25">
      <c r="L814" s="511"/>
      <c r="M814" s="511"/>
      <c r="N814" s="511"/>
      <c r="O814" s="511"/>
      <c r="P814" s="511"/>
    </row>
    <row r="815" spans="12:16" s="60" customFormat="1" x14ac:dyDescent="0.25">
      <c r="L815" s="511"/>
      <c r="M815" s="511"/>
      <c r="N815" s="511"/>
      <c r="O815" s="511"/>
      <c r="P815" s="511"/>
    </row>
    <row r="816" spans="12:16" s="60" customFormat="1" x14ac:dyDescent="0.25">
      <c r="L816" s="511"/>
      <c r="M816" s="511"/>
      <c r="N816" s="511"/>
      <c r="O816" s="511"/>
      <c r="P816" s="511"/>
    </row>
    <row r="817" spans="12:16" s="60" customFormat="1" x14ac:dyDescent="0.25">
      <c r="L817" s="511"/>
      <c r="M817" s="511"/>
      <c r="N817" s="511"/>
      <c r="O817" s="511"/>
      <c r="P817" s="511"/>
    </row>
    <row r="818" spans="12:16" s="60" customFormat="1" x14ac:dyDescent="0.25">
      <c r="L818" s="511"/>
      <c r="M818" s="511"/>
      <c r="N818" s="511"/>
      <c r="O818" s="511"/>
      <c r="P818" s="511"/>
    </row>
    <row r="819" spans="12:16" s="60" customFormat="1" x14ac:dyDescent="0.25">
      <c r="L819" s="511"/>
      <c r="M819" s="511"/>
      <c r="N819" s="511"/>
      <c r="O819" s="511"/>
      <c r="P819" s="511"/>
    </row>
    <row r="820" spans="12:16" s="60" customFormat="1" x14ac:dyDescent="0.25">
      <c r="L820" s="511"/>
      <c r="M820" s="511"/>
      <c r="N820" s="511"/>
      <c r="O820" s="511"/>
      <c r="P820" s="511"/>
    </row>
    <row r="821" spans="12:16" s="60" customFormat="1" x14ac:dyDescent="0.25">
      <c r="L821" s="511"/>
      <c r="M821" s="511"/>
      <c r="N821" s="511"/>
      <c r="O821" s="511"/>
      <c r="P821" s="511"/>
    </row>
    <row r="822" spans="12:16" s="60" customFormat="1" x14ac:dyDescent="0.25">
      <c r="L822" s="511"/>
      <c r="M822" s="511"/>
      <c r="N822" s="511"/>
      <c r="O822" s="511"/>
      <c r="P822" s="511"/>
    </row>
    <row r="823" spans="12:16" s="60" customFormat="1" x14ac:dyDescent="0.25">
      <c r="L823" s="511"/>
      <c r="M823" s="511"/>
      <c r="N823" s="511"/>
      <c r="O823" s="511"/>
      <c r="P823" s="511"/>
    </row>
    <row r="824" spans="12:16" s="60" customFormat="1" x14ac:dyDescent="0.25">
      <c r="L824" s="511"/>
      <c r="M824" s="511"/>
      <c r="N824" s="511"/>
      <c r="O824" s="511"/>
      <c r="P824" s="511"/>
    </row>
    <row r="825" spans="12:16" s="60" customFormat="1" x14ac:dyDescent="0.25">
      <c r="L825" s="511"/>
      <c r="M825" s="511"/>
      <c r="N825" s="511"/>
      <c r="O825" s="511"/>
      <c r="P825" s="511"/>
    </row>
    <row r="826" spans="12:16" s="60" customFormat="1" x14ac:dyDescent="0.25">
      <c r="L826" s="511"/>
      <c r="M826" s="511"/>
      <c r="N826" s="511"/>
      <c r="O826" s="511"/>
      <c r="P826" s="511"/>
    </row>
    <row r="827" spans="12:16" s="60" customFormat="1" x14ac:dyDescent="0.25">
      <c r="L827" s="511"/>
      <c r="M827" s="511"/>
      <c r="N827" s="511"/>
      <c r="O827" s="511"/>
      <c r="P827" s="511"/>
    </row>
    <row r="828" spans="12:16" s="60" customFormat="1" x14ac:dyDescent="0.25">
      <c r="L828" s="511"/>
      <c r="M828" s="511"/>
      <c r="N828" s="511"/>
      <c r="O828" s="511"/>
      <c r="P828" s="511"/>
    </row>
    <row r="829" spans="12:16" s="60" customFormat="1" x14ac:dyDescent="0.25">
      <c r="L829" s="511"/>
      <c r="M829" s="511"/>
      <c r="N829" s="511"/>
      <c r="O829" s="511"/>
      <c r="P829" s="511"/>
    </row>
    <row r="830" spans="12:16" s="60" customFormat="1" x14ac:dyDescent="0.25">
      <c r="L830" s="511"/>
      <c r="M830" s="511"/>
      <c r="N830" s="511"/>
      <c r="O830" s="511"/>
      <c r="P830" s="511"/>
    </row>
    <row r="831" spans="12:16" s="60" customFormat="1" x14ac:dyDescent="0.25">
      <c r="L831" s="511"/>
      <c r="M831" s="511"/>
      <c r="N831" s="511"/>
      <c r="O831" s="511"/>
      <c r="P831" s="511"/>
    </row>
    <row r="832" spans="12:16" s="60" customFormat="1" x14ac:dyDescent="0.25">
      <c r="L832" s="511"/>
      <c r="M832" s="511"/>
      <c r="N832" s="511"/>
      <c r="O832" s="511"/>
      <c r="P832" s="511"/>
    </row>
    <row r="833" spans="12:16" s="60" customFormat="1" x14ac:dyDescent="0.25">
      <c r="L833" s="511"/>
      <c r="M833" s="511"/>
      <c r="N833" s="511"/>
      <c r="O833" s="511"/>
      <c r="P833" s="511"/>
    </row>
    <row r="834" spans="12:16" s="60" customFormat="1" x14ac:dyDescent="0.25">
      <c r="L834" s="511"/>
      <c r="M834" s="511"/>
      <c r="N834" s="511"/>
      <c r="O834" s="511"/>
      <c r="P834" s="511"/>
    </row>
    <row r="835" spans="12:16" s="60" customFormat="1" x14ac:dyDescent="0.25">
      <c r="L835" s="511"/>
      <c r="M835" s="511"/>
      <c r="N835" s="511"/>
      <c r="O835" s="511"/>
      <c r="P835" s="511"/>
    </row>
    <row r="836" spans="12:16" s="60" customFormat="1" x14ac:dyDescent="0.25">
      <c r="L836" s="511"/>
      <c r="M836" s="511"/>
      <c r="N836" s="511"/>
      <c r="O836" s="511"/>
      <c r="P836" s="511"/>
    </row>
    <row r="837" spans="12:16" s="60" customFormat="1" x14ac:dyDescent="0.25">
      <c r="L837" s="511"/>
      <c r="M837" s="511"/>
      <c r="N837" s="511"/>
      <c r="O837" s="511"/>
      <c r="P837" s="511"/>
    </row>
    <row r="838" spans="12:16" s="60" customFormat="1" x14ac:dyDescent="0.25">
      <c r="L838" s="511"/>
      <c r="M838" s="511"/>
      <c r="N838" s="511"/>
      <c r="O838" s="511"/>
      <c r="P838" s="511"/>
    </row>
    <row r="839" spans="12:16" s="60" customFormat="1" x14ac:dyDescent="0.25">
      <c r="L839" s="511"/>
      <c r="M839" s="511"/>
      <c r="N839" s="511"/>
      <c r="O839" s="511"/>
      <c r="P839" s="511"/>
    </row>
    <row r="840" spans="12:16" s="60" customFormat="1" x14ac:dyDescent="0.25">
      <c r="L840" s="511"/>
      <c r="M840" s="511"/>
      <c r="N840" s="511"/>
      <c r="O840" s="511"/>
      <c r="P840" s="511"/>
    </row>
    <row r="841" spans="12:16" s="60" customFormat="1" x14ac:dyDescent="0.25">
      <c r="L841" s="511"/>
      <c r="M841" s="511"/>
      <c r="N841" s="511"/>
      <c r="O841" s="511"/>
      <c r="P841" s="511"/>
    </row>
    <row r="842" spans="12:16" s="60" customFormat="1" x14ac:dyDescent="0.25">
      <c r="L842" s="511"/>
      <c r="M842" s="511"/>
      <c r="N842" s="511"/>
      <c r="O842" s="511"/>
      <c r="P842" s="511"/>
    </row>
    <row r="843" spans="12:16" s="60" customFormat="1" x14ac:dyDescent="0.25">
      <c r="L843" s="511"/>
      <c r="M843" s="511"/>
      <c r="N843" s="511"/>
      <c r="O843" s="511"/>
      <c r="P843" s="511"/>
    </row>
    <row r="844" spans="12:16" s="60" customFormat="1" x14ac:dyDescent="0.25">
      <c r="L844" s="511"/>
      <c r="M844" s="511"/>
      <c r="N844" s="511"/>
      <c r="O844" s="511"/>
      <c r="P844" s="511"/>
    </row>
    <row r="845" spans="12:16" s="60" customFormat="1" x14ac:dyDescent="0.25">
      <c r="L845" s="511"/>
      <c r="M845" s="511"/>
      <c r="N845" s="511"/>
      <c r="O845" s="511"/>
      <c r="P845" s="511"/>
    </row>
    <row r="846" spans="12:16" s="60" customFormat="1" x14ac:dyDescent="0.25">
      <c r="L846" s="511"/>
      <c r="M846" s="511"/>
      <c r="N846" s="511"/>
      <c r="O846" s="511"/>
      <c r="P846" s="511"/>
    </row>
    <row r="847" spans="12:16" s="60" customFormat="1" x14ac:dyDescent="0.25">
      <c r="L847" s="511"/>
      <c r="M847" s="511"/>
      <c r="N847" s="511"/>
      <c r="O847" s="511"/>
      <c r="P847" s="511"/>
    </row>
    <row r="848" spans="12:16" s="60" customFormat="1" x14ac:dyDescent="0.25">
      <c r="L848" s="511"/>
      <c r="M848" s="511"/>
      <c r="N848" s="511"/>
      <c r="O848" s="511"/>
      <c r="P848" s="511"/>
    </row>
    <row r="849" spans="12:16" s="60" customFormat="1" x14ac:dyDescent="0.25">
      <c r="L849" s="511"/>
      <c r="M849" s="511"/>
      <c r="N849" s="511"/>
      <c r="O849" s="511"/>
      <c r="P849" s="511"/>
    </row>
    <row r="850" spans="12:16" s="60" customFormat="1" x14ac:dyDescent="0.25">
      <c r="L850" s="511"/>
      <c r="M850" s="511"/>
      <c r="N850" s="511"/>
      <c r="O850" s="511"/>
      <c r="P850" s="511"/>
    </row>
    <row r="851" spans="12:16" s="60" customFormat="1" x14ac:dyDescent="0.25">
      <c r="L851" s="511"/>
      <c r="M851" s="511"/>
      <c r="N851" s="511"/>
      <c r="O851" s="511"/>
      <c r="P851" s="511"/>
    </row>
    <row r="852" spans="12:16" s="60" customFormat="1" x14ac:dyDescent="0.25">
      <c r="L852" s="511"/>
      <c r="M852" s="511"/>
      <c r="N852" s="511"/>
      <c r="O852" s="511"/>
      <c r="P852" s="511"/>
    </row>
    <row r="853" spans="12:16" s="60" customFormat="1" x14ac:dyDescent="0.25">
      <c r="L853" s="511"/>
      <c r="M853" s="511"/>
      <c r="N853" s="511"/>
      <c r="O853" s="511"/>
      <c r="P853" s="511"/>
    </row>
    <row r="854" spans="12:16" s="60" customFormat="1" x14ac:dyDescent="0.25">
      <c r="L854" s="511"/>
      <c r="M854" s="511"/>
      <c r="N854" s="511"/>
      <c r="O854" s="511"/>
      <c r="P854" s="511"/>
    </row>
    <row r="855" spans="12:16" s="60" customFormat="1" x14ac:dyDescent="0.25">
      <c r="L855" s="511"/>
      <c r="M855" s="511"/>
      <c r="N855" s="511"/>
      <c r="O855" s="511"/>
      <c r="P855" s="511"/>
    </row>
    <row r="856" spans="12:16" s="60" customFormat="1" x14ac:dyDescent="0.25">
      <c r="L856" s="511"/>
      <c r="M856" s="511"/>
      <c r="N856" s="511"/>
      <c r="O856" s="511"/>
      <c r="P856" s="511"/>
    </row>
    <row r="857" spans="12:16" s="60" customFormat="1" x14ac:dyDescent="0.25">
      <c r="L857" s="511"/>
      <c r="M857" s="511"/>
      <c r="N857" s="511"/>
      <c r="O857" s="511"/>
      <c r="P857" s="511"/>
    </row>
    <row r="858" spans="12:16" s="60" customFormat="1" x14ac:dyDescent="0.25">
      <c r="L858" s="511"/>
      <c r="M858" s="511"/>
      <c r="N858" s="511"/>
      <c r="O858" s="511"/>
      <c r="P858" s="511"/>
    </row>
    <row r="859" spans="12:16" s="60" customFormat="1" x14ac:dyDescent="0.25">
      <c r="L859" s="511"/>
      <c r="M859" s="511"/>
      <c r="N859" s="511"/>
      <c r="O859" s="511"/>
      <c r="P859" s="511"/>
    </row>
    <row r="860" spans="12:16" s="60" customFormat="1" x14ac:dyDescent="0.25">
      <c r="L860" s="511"/>
      <c r="M860" s="511"/>
      <c r="N860" s="511"/>
      <c r="O860" s="511"/>
      <c r="P860" s="511"/>
    </row>
    <row r="861" spans="12:16" s="60" customFormat="1" x14ac:dyDescent="0.25">
      <c r="L861" s="511"/>
      <c r="M861" s="511"/>
      <c r="N861" s="511"/>
      <c r="O861" s="511"/>
      <c r="P861" s="511"/>
    </row>
    <row r="862" spans="12:16" s="60" customFormat="1" x14ac:dyDescent="0.25">
      <c r="L862" s="511"/>
      <c r="M862" s="511"/>
      <c r="N862" s="511"/>
      <c r="O862" s="511"/>
      <c r="P862" s="511"/>
    </row>
    <row r="863" spans="12:16" s="60" customFormat="1" x14ac:dyDescent="0.25">
      <c r="L863" s="511"/>
      <c r="M863" s="511"/>
      <c r="N863" s="511"/>
      <c r="O863" s="511"/>
      <c r="P863" s="511"/>
    </row>
    <row r="864" spans="12:16" s="60" customFormat="1" x14ac:dyDescent="0.25">
      <c r="L864" s="511"/>
      <c r="M864" s="511"/>
      <c r="N864" s="511"/>
      <c r="O864" s="511"/>
      <c r="P864" s="511"/>
    </row>
    <row r="865" spans="12:16" s="60" customFormat="1" x14ac:dyDescent="0.25">
      <c r="L865" s="511"/>
      <c r="M865" s="511"/>
      <c r="N865" s="511"/>
      <c r="O865" s="511"/>
      <c r="P865" s="511"/>
    </row>
    <row r="866" spans="12:16" s="60" customFormat="1" x14ac:dyDescent="0.25">
      <c r="L866" s="511"/>
      <c r="M866" s="511"/>
      <c r="N866" s="511"/>
      <c r="O866" s="511"/>
      <c r="P866" s="511"/>
    </row>
    <row r="867" spans="12:16" s="60" customFormat="1" x14ac:dyDescent="0.25">
      <c r="L867" s="511"/>
      <c r="M867" s="511"/>
      <c r="N867" s="511"/>
      <c r="O867" s="511"/>
      <c r="P867" s="511"/>
    </row>
    <row r="868" spans="12:16" s="60" customFormat="1" x14ac:dyDescent="0.25">
      <c r="L868" s="511"/>
      <c r="M868" s="511"/>
      <c r="N868" s="511"/>
      <c r="O868" s="511"/>
      <c r="P868" s="511"/>
    </row>
    <row r="869" spans="12:16" s="60" customFormat="1" x14ac:dyDescent="0.25">
      <c r="L869" s="511"/>
      <c r="M869" s="511"/>
      <c r="N869" s="511"/>
      <c r="O869" s="511"/>
      <c r="P869" s="511"/>
    </row>
    <row r="870" spans="12:16" s="60" customFormat="1" x14ac:dyDescent="0.25">
      <c r="L870" s="511"/>
      <c r="M870" s="511"/>
      <c r="N870" s="511"/>
      <c r="O870" s="511"/>
      <c r="P870" s="511"/>
    </row>
    <row r="871" spans="12:16" s="60" customFormat="1" x14ac:dyDescent="0.25">
      <c r="L871" s="511"/>
      <c r="M871" s="511"/>
      <c r="N871" s="511"/>
      <c r="O871" s="511"/>
      <c r="P871" s="511"/>
    </row>
    <row r="872" spans="12:16" s="60" customFormat="1" x14ac:dyDescent="0.25">
      <c r="L872" s="511"/>
      <c r="M872" s="511"/>
      <c r="N872" s="511"/>
      <c r="O872" s="511"/>
      <c r="P872" s="511"/>
    </row>
    <row r="873" spans="12:16" s="60" customFormat="1" x14ac:dyDescent="0.25">
      <c r="L873" s="511"/>
      <c r="M873" s="511"/>
      <c r="N873" s="511"/>
      <c r="O873" s="511"/>
      <c r="P873" s="511"/>
    </row>
    <row r="874" spans="12:16" s="60" customFormat="1" x14ac:dyDescent="0.25">
      <c r="L874" s="511"/>
      <c r="M874" s="511"/>
      <c r="N874" s="511"/>
      <c r="O874" s="511"/>
      <c r="P874" s="511"/>
    </row>
    <row r="875" spans="12:16" s="60" customFormat="1" x14ac:dyDescent="0.25">
      <c r="L875" s="511"/>
      <c r="M875" s="511"/>
      <c r="N875" s="511"/>
      <c r="O875" s="511"/>
      <c r="P875" s="511"/>
    </row>
    <row r="876" spans="12:16" s="60" customFormat="1" x14ac:dyDescent="0.25">
      <c r="L876" s="511"/>
      <c r="M876" s="511"/>
      <c r="N876" s="511"/>
      <c r="O876" s="511"/>
      <c r="P876" s="511"/>
    </row>
    <row r="877" spans="12:16" s="60" customFormat="1" x14ac:dyDescent="0.25">
      <c r="L877" s="511"/>
      <c r="M877" s="511"/>
      <c r="N877" s="511"/>
      <c r="O877" s="511"/>
      <c r="P877" s="511"/>
    </row>
    <row r="878" spans="12:16" s="60" customFormat="1" x14ac:dyDescent="0.25">
      <c r="L878" s="511"/>
      <c r="M878" s="511"/>
      <c r="N878" s="511"/>
      <c r="O878" s="511"/>
      <c r="P878" s="511"/>
    </row>
    <row r="879" spans="12:16" s="60" customFormat="1" x14ac:dyDescent="0.25">
      <c r="L879" s="511"/>
      <c r="M879" s="511"/>
      <c r="N879" s="511"/>
      <c r="O879" s="511"/>
      <c r="P879" s="511"/>
    </row>
    <row r="880" spans="12:16" s="60" customFormat="1" x14ac:dyDescent="0.25">
      <c r="L880" s="511"/>
      <c r="M880" s="511"/>
      <c r="N880" s="511"/>
      <c r="O880" s="511"/>
      <c r="P880" s="511"/>
    </row>
    <row r="881" spans="12:16" s="60" customFormat="1" x14ac:dyDescent="0.25">
      <c r="L881" s="511"/>
      <c r="M881" s="511"/>
      <c r="N881" s="511"/>
      <c r="O881" s="511"/>
      <c r="P881" s="511"/>
    </row>
    <row r="882" spans="12:16" s="60" customFormat="1" x14ac:dyDescent="0.25">
      <c r="L882" s="511"/>
      <c r="M882" s="511"/>
      <c r="N882" s="511"/>
      <c r="O882" s="511"/>
      <c r="P882" s="511"/>
    </row>
    <row r="883" spans="12:16" s="60" customFormat="1" x14ac:dyDescent="0.25">
      <c r="L883" s="511"/>
      <c r="M883" s="511"/>
      <c r="N883" s="511"/>
      <c r="O883" s="511"/>
      <c r="P883" s="511"/>
    </row>
    <row r="884" spans="12:16" s="60" customFormat="1" x14ac:dyDescent="0.25">
      <c r="L884" s="511"/>
      <c r="M884" s="511"/>
      <c r="N884" s="511"/>
      <c r="O884" s="511"/>
      <c r="P884" s="511"/>
    </row>
    <row r="885" spans="12:16" s="60" customFormat="1" x14ac:dyDescent="0.25">
      <c r="L885" s="511"/>
      <c r="M885" s="511"/>
      <c r="N885" s="511"/>
      <c r="O885" s="511"/>
      <c r="P885" s="511"/>
    </row>
    <row r="886" spans="12:16" s="60" customFormat="1" x14ac:dyDescent="0.25">
      <c r="L886" s="511"/>
      <c r="M886" s="511"/>
      <c r="N886" s="511"/>
      <c r="O886" s="511"/>
      <c r="P886" s="511"/>
    </row>
    <row r="887" spans="12:16" s="60" customFormat="1" x14ac:dyDescent="0.25">
      <c r="L887" s="511"/>
      <c r="M887" s="511"/>
      <c r="N887" s="511"/>
      <c r="O887" s="511"/>
      <c r="P887" s="511"/>
    </row>
    <row r="888" spans="12:16" s="60" customFormat="1" x14ac:dyDescent="0.25">
      <c r="L888" s="511"/>
      <c r="M888" s="511"/>
      <c r="N888" s="511"/>
      <c r="O888" s="511"/>
      <c r="P888" s="511"/>
    </row>
    <row r="889" spans="12:16" s="60" customFormat="1" x14ac:dyDescent="0.25">
      <c r="L889" s="511"/>
      <c r="M889" s="511"/>
      <c r="N889" s="511"/>
      <c r="O889" s="511"/>
      <c r="P889" s="511"/>
    </row>
    <row r="890" spans="12:16" s="60" customFormat="1" x14ac:dyDescent="0.25">
      <c r="L890" s="511"/>
      <c r="M890" s="511"/>
      <c r="N890" s="511"/>
      <c r="O890" s="511"/>
      <c r="P890" s="511"/>
    </row>
  </sheetData>
  <mergeCells count="981">
    <mergeCell ref="C313:C315"/>
    <mergeCell ref="D313:D315"/>
    <mergeCell ref="F157:F159"/>
    <mergeCell ref="E157:E159"/>
    <mergeCell ref="C689:C691"/>
    <mergeCell ref="D689:D691"/>
    <mergeCell ref="E689:E691"/>
    <mergeCell ref="F689:F691"/>
    <mergeCell ref="F245:F247"/>
    <mergeCell ref="F194:F196"/>
    <mergeCell ref="F200:F202"/>
    <mergeCell ref="F206:F208"/>
    <mergeCell ref="F506:F508"/>
    <mergeCell ref="F494:F496"/>
    <mergeCell ref="F497:F499"/>
    <mergeCell ref="F500:F502"/>
    <mergeCell ref="F251:F253"/>
    <mergeCell ref="F476:F478"/>
    <mergeCell ref="F479:F481"/>
    <mergeCell ref="F482:F484"/>
    <mergeCell ref="F395:F397"/>
    <mergeCell ref="F398:F400"/>
    <mergeCell ref="F530:F532"/>
    <mergeCell ref="F533:F535"/>
    <mergeCell ref="C310:C312"/>
    <mergeCell ref="D310:D312"/>
    <mergeCell ref="E151:E153"/>
    <mergeCell ref="F151:F153"/>
    <mergeCell ref="E154:E156"/>
    <mergeCell ref="F154:F156"/>
    <mergeCell ref="F227:F229"/>
    <mergeCell ref="F212:F214"/>
    <mergeCell ref="F230:F232"/>
    <mergeCell ref="F236:F238"/>
    <mergeCell ref="F248:F250"/>
    <mergeCell ref="F242:F244"/>
    <mergeCell ref="F173:F175"/>
    <mergeCell ref="F176:F178"/>
    <mergeCell ref="F179:F181"/>
    <mergeCell ref="F185:F187"/>
    <mergeCell ref="F188:F190"/>
    <mergeCell ref="F209:F211"/>
    <mergeCell ref="E227:E229"/>
    <mergeCell ref="E182:E184"/>
    <mergeCell ref="E179:E181"/>
    <mergeCell ref="E176:E178"/>
    <mergeCell ref="D301:D303"/>
    <mergeCell ref="E301:E303"/>
    <mergeCell ref="F301:F303"/>
    <mergeCell ref="C304:C306"/>
    <mergeCell ref="D304:D306"/>
    <mergeCell ref="E304:E306"/>
    <mergeCell ref="F304:F30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E269:E271"/>
    <mergeCell ref="E260:E262"/>
    <mergeCell ref="F674:F676"/>
    <mergeCell ref="C665:C667"/>
    <mergeCell ref="D665:D667"/>
    <mergeCell ref="F485:F487"/>
    <mergeCell ref="F626:F628"/>
    <mergeCell ref="F629:F631"/>
    <mergeCell ref="F647:F649"/>
    <mergeCell ref="F650:F652"/>
    <mergeCell ref="F653:F655"/>
    <mergeCell ref="F656:F658"/>
    <mergeCell ref="F659:F661"/>
    <mergeCell ref="F488:F490"/>
    <mergeCell ref="F503:F505"/>
    <mergeCell ref="F509:F511"/>
    <mergeCell ref="F512:F514"/>
    <mergeCell ref="F515:F517"/>
    <mergeCell ref="F521:F523"/>
    <mergeCell ref="F524:F526"/>
    <mergeCell ref="F527:F529"/>
    <mergeCell ref="E512:E514"/>
    <mergeCell ref="F602:F604"/>
    <mergeCell ref="F491:F493"/>
    <mergeCell ref="E515:E517"/>
    <mergeCell ref="E521:E523"/>
    <mergeCell ref="E524:E526"/>
    <mergeCell ref="E527:E529"/>
    <mergeCell ref="F452:F454"/>
    <mergeCell ref="F455:F457"/>
    <mergeCell ref="F458:F460"/>
    <mergeCell ref="F461:F463"/>
    <mergeCell ref="F668:F670"/>
    <mergeCell ref="E530:E532"/>
    <mergeCell ref="E533:E535"/>
    <mergeCell ref="F617:F619"/>
    <mergeCell ref="E617:E619"/>
    <mergeCell ref="E620:E622"/>
    <mergeCell ref="E638:E640"/>
    <mergeCell ref="F587:F589"/>
    <mergeCell ref="F584:F586"/>
    <mergeCell ref="E602:E604"/>
    <mergeCell ref="E557:E559"/>
    <mergeCell ref="E560:E562"/>
    <mergeCell ref="E563:E565"/>
    <mergeCell ref="E566:E568"/>
    <mergeCell ref="E551:E553"/>
    <mergeCell ref="E554:E556"/>
    <mergeCell ref="F671:F673"/>
    <mergeCell ref="F632:F634"/>
    <mergeCell ref="F665:F667"/>
    <mergeCell ref="F662:F664"/>
    <mergeCell ref="F467:F469"/>
    <mergeCell ref="F470:F472"/>
    <mergeCell ref="F473:F475"/>
    <mergeCell ref="F464:F466"/>
    <mergeCell ref="F605:F607"/>
    <mergeCell ref="F563:F565"/>
    <mergeCell ref="F644:F646"/>
    <mergeCell ref="F635:F637"/>
    <mergeCell ref="F641:F643"/>
    <mergeCell ref="F638:F640"/>
    <mergeCell ref="F620:F622"/>
    <mergeCell ref="F623:F625"/>
    <mergeCell ref="F560:F562"/>
    <mergeCell ref="F557:F559"/>
    <mergeCell ref="F554:F556"/>
    <mergeCell ref="F596:F598"/>
    <mergeCell ref="F593:F595"/>
    <mergeCell ref="F608:F610"/>
    <mergeCell ref="F611:F613"/>
    <mergeCell ref="F614:F616"/>
    <mergeCell ref="F425:F427"/>
    <mergeCell ref="F416:F418"/>
    <mergeCell ref="F446:F448"/>
    <mergeCell ref="F365:F367"/>
    <mergeCell ref="F428:F430"/>
    <mergeCell ref="F449:F451"/>
    <mergeCell ref="F362:F364"/>
    <mergeCell ref="F431:F433"/>
    <mergeCell ref="F434:F436"/>
    <mergeCell ref="F437:F439"/>
    <mergeCell ref="F440:F442"/>
    <mergeCell ref="F443:F445"/>
    <mergeCell ref="F389:F391"/>
    <mergeCell ref="F392:F394"/>
    <mergeCell ref="F419:F421"/>
    <mergeCell ref="F422:F424"/>
    <mergeCell ref="F404:F406"/>
    <mergeCell ref="F407:F409"/>
    <mergeCell ref="F410:F412"/>
    <mergeCell ref="F413:F415"/>
    <mergeCell ref="F377:F379"/>
    <mergeCell ref="F383:F385"/>
    <mergeCell ref="F386:F388"/>
    <mergeCell ref="F320:F322"/>
    <mergeCell ref="F323:F325"/>
    <mergeCell ref="F283:F285"/>
    <mergeCell ref="F401:F403"/>
    <mergeCell ref="F254:F256"/>
    <mergeCell ref="F257:F259"/>
    <mergeCell ref="F260:F262"/>
    <mergeCell ref="F263:F265"/>
    <mergeCell ref="F316:F319"/>
    <mergeCell ref="F326:F328"/>
    <mergeCell ref="F347:F349"/>
    <mergeCell ref="F359:F361"/>
    <mergeCell ref="F329:F331"/>
    <mergeCell ref="F332:F334"/>
    <mergeCell ref="F335:F337"/>
    <mergeCell ref="F338:F340"/>
    <mergeCell ref="F350:F352"/>
    <mergeCell ref="F353:F355"/>
    <mergeCell ref="F356:F358"/>
    <mergeCell ref="F380:F382"/>
    <mergeCell ref="F374:F376"/>
    <mergeCell ref="F313:F315"/>
    <mergeCell ref="F307:F309"/>
    <mergeCell ref="F167:F169"/>
    <mergeCell ref="F170:F172"/>
    <mergeCell ref="F286:F288"/>
    <mergeCell ref="F289:F291"/>
    <mergeCell ref="F163:F166"/>
    <mergeCell ref="F182:F184"/>
    <mergeCell ref="F233:F235"/>
    <mergeCell ref="F269:F271"/>
    <mergeCell ref="F272:F275"/>
    <mergeCell ref="F276:F279"/>
    <mergeCell ref="F280:F282"/>
    <mergeCell ref="F266:F268"/>
    <mergeCell ref="F218:F220"/>
    <mergeCell ref="F221:F223"/>
    <mergeCell ref="F112:F114"/>
    <mergeCell ref="F115:F117"/>
    <mergeCell ref="F368:F370"/>
    <mergeCell ref="F371:F373"/>
    <mergeCell ref="F292:F294"/>
    <mergeCell ref="F295:F297"/>
    <mergeCell ref="F298:F300"/>
    <mergeCell ref="F310:F312"/>
    <mergeCell ref="F118:F120"/>
    <mergeCell ref="F224:F226"/>
    <mergeCell ref="F239:F241"/>
    <mergeCell ref="F191:F193"/>
    <mergeCell ref="F203:F205"/>
    <mergeCell ref="F121:F123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160:F162"/>
    <mergeCell ref="F88:F90"/>
    <mergeCell ref="F75:F77"/>
    <mergeCell ref="F91:F93"/>
    <mergeCell ref="F94:F96"/>
    <mergeCell ref="F97:F99"/>
    <mergeCell ref="F100:F102"/>
    <mergeCell ref="F103:F105"/>
    <mergeCell ref="F106:F108"/>
    <mergeCell ref="F109:F111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E335:E337"/>
    <mergeCell ref="E148:E150"/>
    <mergeCell ref="E170:E172"/>
    <mergeCell ref="E160:E162"/>
    <mergeCell ref="E163:E166"/>
    <mergeCell ref="E91:E93"/>
    <mergeCell ref="E88:E90"/>
    <mergeCell ref="E130:E132"/>
    <mergeCell ref="E133:E135"/>
    <mergeCell ref="E136:E138"/>
    <mergeCell ref="E139:E141"/>
    <mergeCell ref="E142:E144"/>
    <mergeCell ref="E145:E147"/>
    <mergeCell ref="E109:E111"/>
    <mergeCell ref="E112:E114"/>
    <mergeCell ref="E307:E309"/>
    <mergeCell ref="E173:E175"/>
    <mergeCell ref="E167:E169"/>
    <mergeCell ref="E242:E244"/>
    <mergeCell ref="E215:E217"/>
    <mergeCell ref="E218:E220"/>
    <mergeCell ref="E221:E223"/>
    <mergeCell ref="E224:E226"/>
    <mergeCell ref="F30:F32"/>
    <mergeCell ref="F33:F35"/>
    <mergeCell ref="F36:F38"/>
    <mergeCell ref="F39:F41"/>
    <mergeCell ref="F42:F44"/>
    <mergeCell ref="F45:F47"/>
    <mergeCell ref="F48:F50"/>
    <mergeCell ref="F54:F56"/>
    <mergeCell ref="E63:E65"/>
    <mergeCell ref="F57:F59"/>
    <mergeCell ref="F51:F53"/>
    <mergeCell ref="F60:F62"/>
    <mergeCell ref="F63:F65"/>
    <mergeCell ref="F66:F68"/>
    <mergeCell ref="F69:F71"/>
    <mergeCell ref="F72:F74"/>
    <mergeCell ref="F78:F81"/>
    <mergeCell ref="F82:F84"/>
    <mergeCell ref="F85:F87"/>
    <mergeCell ref="E185:E187"/>
    <mergeCell ref="E188:E190"/>
    <mergeCell ref="E191:E193"/>
    <mergeCell ref="E194:E196"/>
    <mergeCell ref="E200:E202"/>
    <mergeCell ref="E203:E205"/>
    <mergeCell ref="E206:E208"/>
    <mergeCell ref="E209:E211"/>
    <mergeCell ref="E212:E214"/>
    <mergeCell ref="E115:E117"/>
    <mergeCell ref="E118:E120"/>
    <mergeCell ref="E121:E123"/>
    <mergeCell ref="E124:E126"/>
    <mergeCell ref="E127:E129"/>
    <mergeCell ref="E94:E96"/>
    <mergeCell ref="E85:E87"/>
    <mergeCell ref="E66:E68"/>
    <mergeCell ref="E82:E84"/>
    <mergeCell ref="E78:E81"/>
    <mergeCell ref="E75:E77"/>
    <mergeCell ref="E72:E74"/>
    <mergeCell ref="E69:E71"/>
    <mergeCell ref="E97:E99"/>
    <mergeCell ref="E100:E102"/>
    <mergeCell ref="E103:E105"/>
    <mergeCell ref="E106:E108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60:E62"/>
    <mergeCell ref="E30:E32"/>
    <mergeCell ref="E33:E35"/>
    <mergeCell ref="E36:E38"/>
    <mergeCell ref="E39:E41"/>
    <mergeCell ref="E42:E44"/>
    <mergeCell ref="E45:E47"/>
    <mergeCell ref="E48:E50"/>
    <mergeCell ref="E54:E56"/>
    <mergeCell ref="E57:E59"/>
    <mergeCell ref="E51:E53"/>
    <mergeCell ref="D112:D114"/>
    <mergeCell ref="D133:D135"/>
    <mergeCell ref="D121:D123"/>
    <mergeCell ref="C121:C123"/>
    <mergeCell ref="D130:D132"/>
    <mergeCell ref="D78:D8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C112:C114"/>
    <mergeCell ref="D115:D117"/>
    <mergeCell ref="C115:C117"/>
    <mergeCell ref="C127:C129"/>
    <mergeCell ref="D91:D93"/>
    <mergeCell ref="D82:D84"/>
    <mergeCell ref="C69:C71"/>
    <mergeCell ref="C124:C126"/>
    <mergeCell ref="D124:D126"/>
    <mergeCell ref="D611:D613"/>
    <mergeCell ref="C605:D607"/>
    <mergeCell ref="D434:D436"/>
    <mergeCell ref="C575:C577"/>
    <mergeCell ref="D569:D571"/>
    <mergeCell ref="D476:D478"/>
    <mergeCell ref="D593:D595"/>
    <mergeCell ref="C473:C475"/>
    <mergeCell ref="D446:D448"/>
    <mergeCell ref="C545:D547"/>
    <mergeCell ref="C527:C529"/>
    <mergeCell ref="D527:D529"/>
    <mergeCell ref="C530:C532"/>
    <mergeCell ref="D530:D532"/>
    <mergeCell ref="D533:D535"/>
    <mergeCell ref="C593:C595"/>
    <mergeCell ref="D590:D592"/>
    <mergeCell ref="D587:D589"/>
    <mergeCell ref="C590:C592"/>
    <mergeCell ref="C301:C303"/>
    <mergeCell ref="C307:C309"/>
    <mergeCell ref="D307:D309"/>
    <mergeCell ref="D659:D661"/>
    <mergeCell ref="E266:E268"/>
    <mergeCell ref="E383:E385"/>
    <mergeCell ref="E386:E388"/>
    <mergeCell ref="E389:E391"/>
    <mergeCell ref="E392:E394"/>
    <mergeCell ref="E332:E334"/>
    <mergeCell ref="E347:E349"/>
    <mergeCell ref="E353:E355"/>
    <mergeCell ref="E338:E340"/>
    <mergeCell ref="E329:E331"/>
    <mergeCell ref="E283:E285"/>
    <mergeCell ref="E286:E288"/>
    <mergeCell ref="E289:E291"/>
    <mergeCell ref="E292:E294"/>
    <mergeCell ref="E295:E297"/>
    <mergeCell ref="E298:E300"/>
    <mergeCell ref="E310:E312"/>
    <mergeCell ref="E326:E328"/>
    <mergeCell ref="E323:E325"/>
    <mergeCell ref="E320:E322"/>
    <mergeCell ref="E316:E319"/>
    <mergeCell ref="E280:E282"/>
    <mergeCell ref="E276:E279"/>
    <mergeCell ref="AC728:AH728"/>
    <mergeCell ref="C698:D700"/>
    <mergeCell ref="C659:C661"/>
    <mergeCell ref="A722:D725"/>
    <mergeCell ref="C710:C712"/>
    <mergeCell ref="A701:A706"/>
    <mergeCell ref="A647:A700"/>
    <mergeCell ref="A707:A721"/>
    <mergeCell ref="B647:B700"/>
    <mergeCell ref="E713:E715"/>
    <mergeCell ref="E647:E649"/>
    <mergeCell ref="E650:E652"/>
    <mergeCell ref="E653:E655"/>
    <mergeCell ref="E656:E658"/>
    <mergeCell ref="E659:E661"/>
    <mergeCell ref="E692:E694"/>
    <mergeCell ref="D668:D670"/>
    <mergeCell ref="D671:D673"/>
    <mergeCell ref="C668:C670"/>
    <mergeCell ref="C671:C673"/>
    <mergeCell ref="B707:B721"/>
    <mergeCell ref="E722:E725"/>
    <mergeCell ref="E698:E700"/>
    <mergeCell ref="B701:B706"/>
    <mergeCell ref="B608:B646"/>
    <mergeCell ref="D653:D655"/>
    <mergeCell ref="C653:C655"/>
    <mergeCell ref="D608:D610"/>
    <mergeCell ref="E608:E610"/>
    <mergeCell ref="E611:E613"/>
    <mergeCell ref="D662:D664"/>
    <mergeCell ref="C650:C652"/>
    <mergeCell ref="D614:D616"/>
    <mergeCell ref="D629:D631"/>
    <mergeCell ref="D635:D637"/>
    <mergeCell ref="D650:D652"/>
    <mergeCell ref="C644:D646"/>
    <mergeCell ref="D641:D643"/>
    <mergeCell ref="C608:C610"/>
    <mergeCell ref="C635:C637"/>
    <mergeCell ref="C614:C616"/>
    <mergeCell ref="C629:C631"/>
    <mergeCell ref="C632:C634"/>
    <mergeCell ref="C623:C625"/>
    <mergeCell ref="C647:C649"/>
    <mergeCell ref="C662:C664"/>
    <mergeCell ref="D623:D625"/>
    <mergeCell ref="C617:C619"/>
    <mergeCell ref="C713:C715"/>
    <mergeCell ref="D707:D709"/>
    <mergeCell ref="D692:D694"/>
    <mergeCell ref="C692:C694"/>
    <mergeCell ref="Q728:Y728"/>
    <mergeCell ref="D710:D712"/>
    <mergeCell ref="D716:D718"/>
    <mergeCell ref="D713:D715"/>
    <mergeCell ref="C719:D721"/>
    <mergeCell ref="C701:C703"/>
    <mergeCell ref="F719:F721"/>
    <mergeCell ref="F704:F706"/>
    <mergeCell ref="F698:F700"/>
    <mergeCell ref="F722:F725"/>
    <mergeCell ref="F707:F709"/>
    <mergeCell ref="F710:F712"/>
    <mergeCell ref="F713:F715"/>
    <mergeCell ref="F716:F718"/>
    <mergeCell ref="E710:E712"/>
    <mergeCell ref="D701:D703"/>
    <mergeCell ref="C716:C718"/>
    <mergeCell ref="C707:C709"/>
    <mergeCell ref="C704:D706"/>
    <mergeCell ref="D728:E728"/>
    <mergeCell ref="C638:C640"/>
    <mergeCell ref="D638:D640"/>
    <mergeCell ref="C656:C658"/>
    <mergeCell ref="D647:D649"/>
    <mergeCell ref="D656:D658"/>
    <mergeCell ref="C620:C622"/>
    <mergeCell ref="D626:D628"/>
    <mergeCell ref="C626:C628"/>
    <mergeCell ref="C602:C604"/>
    <mergeCell ref="D602:D604"/>
    <mergeCell ref="C611:C613"/>
    <mergeCell ref="D632:D634"/>
    <mergeCell ref="D620:D622"/>
    <mergeCell ref="D617:D619"/>
    <mergeCell ref="B539:B547"/>
    <mergeCell ref="C512:C514"/>
    <mergeCell ref="C509:C511"/>
    <mergeCell ref="C542:C544"/>
    <mergeCell ref="D551:D553"/>
    <mergeCell ref="D494:D496"/>
    <mergeCell ref="C587:C589"/>
    <mergeCell ref="C581:C583"/>
    <mergeCell ref="D584:D586"/>
    <mergeCell ref="C584:C586"/>
    <mergeCell ref="C566:C568"/>
    <mergeCell ref="C548:C550"/>
    <mergeCell ref="D500:D502"/>
    <mergeCell ref="C524:C526"/>
    <mergeCell ref="D512:D514"/>
    <mergeCell ref="D557:D559"/>
    <mergeCell ref="D581:D583"/>
    <mergeCell ref="C515:C517"/>
    <mergeCell ref="D509:D511"/>
    <mergeCell ref="C503:C505"/>
    <mergeCell ref="C494:C496"/>
    <mergeCell ref="C497:C499"/>
    <mergeCell ref="D497:D499"/>
    <mergeCell ref="D518:D520"/>
    <mergeCell ref="A452:A493"/>
    <mergeCell ref="B452:B493"/>
    <mergeCell ref="A362:A382"/>
    <mergeCell ref="B362:B382"/>
    <mergeCell ref="A383:A430"/>
    <mergeCell ref="B383:B430"/>
    <mergeCell ref="A431:A451"/>
    <mergeCell ref="B431:B451"/>
    <mergeCell ref="B509:B538"/>
    <mergeCell ref="A320:A328"/>
    <mergeCell ref="B320:B328"/>
    <mergeCell ref="A329:A349"/>
    <mergeCell ref="B329:B349"/>
    <mergeCell ref="C500:C502"/>
    <mergeCell ref="D539:D541"/>
    <mergeCell ref="D515:D517"/>
    <mergeCell ref="D524:D526"/>
    <mergeCell ref="C461:C463"/>
    <mergeCell ref="D479:D481"/>
    <mergeCell ref="D338:D340"/>
    <mergeCell ref="D329:D331"/>
    <mergeCell ref="C452:C454"/>
    <mergeCell ref="C413:C415"/>
    <mergeCell ref="C392:C394"/>
    <mergeCell ref="C383:C385"/>
    <mergeCell ref="C377:C379"/>
    <mergeCell ref="D407:D409"/>
    <mergeCell ref="A509:A538"/>
    <mergeCell ref="C434:C436"/>
    <mergeCell ref="C431:C433"/>
    <mergeCell ref="B350:B361"/>
    <mergeCell ref="A350:A361"/>
    <mergeCell ref="A494:A508"/>
    <mergeCell ref="A215:A235"/>
    <mergeCell ref="B215:B235"/>
    <mergeCell ref="B272:B319"/>
    <mergeCell ref="A272:A319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92:C294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227:D229"/>
    <mergeCell ref="D521:D523"/>
    <mergeCell ref="C533:C535"/>
    <mergeCell ref="B494:B508"/>
    <mergeCell ref="D145:D147"/>
    <mergeCell ref="D176:D178"/>
    <mergeCell ref="D170:D172"/>
    <mergeCell ref="D167:D169"/>
    <mergeCell ref="C203:D205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C197:C199"/>
    <mergeCell ref="D54:D56"/>
    <mergeCell ref="D57:D59"/>
    <mergeCell ref="D60:D62"/>
    <mergeCell ref="A608:A646"/>
    <mergeCell ref="C641:C643"/>
    <mergeCell ref="D560:D562"/>
    <mergeCell ref="D563:D565"/>
    <mergeCell ref="D461:D463"/>
    <mergeCell ref="D470:D472"/>
    <mergeCell ref="D467:D469"/>
    <mergeCell ref="D548:D550"/>
    <mergeCell ref="C506:D508"/>
    <mergeCell ref="C557:C559"/>
    <mergeCell ref="A548:A580"/>
    <mergeCell ref="B548:B580"/>
    <mergeCell ref="C560:C562"/>
    <mergeCell ref="C551:C553"/>
    <mergeCell ref="C569:C571"/>
    <mergeCell ref="B581:B607"/>
    <mergeCell ref="C554:C556"/>
    <mergeCell ref="D566:D568"/>
    <mergeCell ref="A539:A547"/>
    <mergeCell ref="D542:D544"/>
    <mergeCell ref="C521:C523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57:C259"/>
    <mergeCell ref="D276:D279"/>
    <mergeCell ref="D173:D175"/>
    <mergeCell ref="D224:D226"/>
    <mergeCell ref="C182:D184"/>
    <mergeCell ref="C176:C178"/>
    <mergeCell ref="C170:C172"/>
    <mergeCell ref="C118:C120"/>
    <mergeCell ref="D118:D120"/>
    <mergeCell ref="C179:C181"/>
    <mergeCell ref="D221:D223"/>
    <mergeCell ref="C167:C169"/>
    <mergeCell ref="D254:D256"/>
    <mergeCell ref="D239:D241"/>
    <mergeCell ref="C269:D271"/>
    <mergeCell ref="C200:C202"/>
    <mergeCell ref="C145:C147"/>
    <mergeCell ref="C206:C208"/>
    <mergeCell ref="C209:C211"/>
    <mergeCell ref="D209:D211"/>
    <mergeCell ref="D272:D275"/>
    <mergeCell ref="C263:C265"/>
    <mergeCell ref="D191:D193"/>
    <mergeCell ref="D148:D150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2:D144"/>
    <mergeCell ref="C88:C90"/>
    <mergeCell ref="C136:C138"/>
    <mergeCell ref="C130:C132"/>
    <mergeCell ref="D139:D141"/>
    <mergeCell ref="D88:D90"/>
    <mergeCell ref="D554:D556"/>
    <mergeCell ref="D371:D373"/>
    <mergeCell ref="D401:D403"/>
    <mergeCell ref="D392:D394"/>
    <mergeCell ref="D395:D397"/>
    <mergeCell ref="D413:D415"/>
    <mergeCell ref="D431:D433"/>
    <mergeCell ref="D416:D418"/>
    <mergeCell ref="D410:D412"/>
    <mergeCell ref="D437:D439"/>
    <mergeCell ref="D404:D406"/>
    <mergeCell ref="D377:D379"/>
    <mergeCell ref="D365:D367"/>
    <mergeCell ref="D398:D400"/>
    <mergeCell ref="D440:D442"/>
    <mergeCell ref="C491:D493"/>
    <mergeCell ref="D280:D282"/>
    <mergeCell ref="C326:D328"/>
    <mergeCell ref="D356:D358"/>
    <mergeCell ref="C428:D430"/>
    <mergeCell ref="C404:C406"/>
    <mergeCell ref="D386:D388"/>
    <mergeCell ref="D419:D421"/>
    <mergeCell ref="D422:D424"/>
    <mergeCell ref="C365:C367"/>
    <mergeCell ref="C401:C403"/>
    <mergeCell ref="C437:C439"/>
    <mergeCell ref="C410:C412"/>
    <mergeCell ref="C395:C397"/>
    <mergeCell ref="D374:D376"/>
    <mergeCell ref="D332:D334"/>
    <mergeCell ref="C353:C355"/>
    <mergeCell ref="C386:C388"/>
    <mergeCell ref="C398:C400"/>
    <mergeCell ref="C338:C340"/>
    <mergeCell ref="D335:D337"/>
    <mergeCell ref="C335:C337"/>
    <mergeCell ref="D353:D355"/>
    <mergeCell ref="C371:C373"/>
    <mergeCell ref="C407:C409"/>
    <mergeCell ref="C416:C418"/>
    <mergeCell ref="D389:D391"/>
    <mergeCell ref="C323:C325"/>
    <mergeCell ref="C332:C334"/>
    <mergeCell ref="D350:D352"/>
    <mergeCell ref="C356:C358"/>
    <mergeCell ref="C362:C364"/>
    <mergeCell ref="C374:C376"/>
    <mergeCell ref="D368:D370"/>
    <mergeCell ref="C380:D382"/>
    <mergeCell ref="D320:D322"/>
    <mergeCell ref="C329:C331"/>
    <mergeCell ref="D362:D364"/>
    <mergeCell ref="C359:D361"/>
    <mergeCell ref="C350:C352"/>
    <mergeCell ref="C518:C520"/>
    <mergeCell ref="C280:C282"/>
    <mergeCell ref="C316:D319"/>
    <mergeCell ref="C320:C322"/>
    <mergeCell ref="D488:D490"/>
    <mergeCell ref="C485:C487"/>
    <mergeCell ref="C479:C481"/>
    <mergeCell ref="C347:D349"/>
    <mergeCell ref="D458:D460"/>
    <mergeCell ref="D455:D457"/>
    <mergeCell ref="C482:C484"/>
    <mergeCell ref="C443:C445"/>
    <mergeCell ref="D443:D445"/>
    <mergeCell ref="C470:C472"/>
    <mergeCell ref="C449:D451"/>
    <mergeCell ref="C425:C427"/>
    <mergeCell ref="D425:D427"/>
    <mergeCell ref="C476:C478"/>
    <mergeCell ref="C467:C469"/>
    <mergeCell ref="C455:C457"/>
    <mergeCell ref="D323:D325"/>
    <mergeCell ref="E662:E664"/>
    <mergeCell ref="D464:D466"/>
    <mergeCell ref="C389:C391"/>
    <mergeCell ref="C368:C370"/>
    <mergeCell ref="C674:C676"/>
    <mergeCell ref="D674:D676"/>
    <mergeCell ref="E596:E598"/>
    <mergeCell ref="E674:E676"/>
    <mergeCell ref="E671:E673"/>
    <mergeCell ref="E668:E670"/>
    <mergeCell ref="E665:E667"/>
    <mergeCell ref="E632:E634"/>
    <mergeCell ref="E629:E631"/>
    <mergeCell ref="E626:E628"/>
    <mergeCell ref="E623:E625"/>
    <mergeCell ref="E605:E607"/>
    <mergeCell ref="E614:E616"/>
    <mergeCell ref="E641:E643"/>
    <mergeCell ref="E644:E646"/>
    <mergeCell ref="E635:E637"/>
    <mergeCell ref="D383:D385"/>
    <mergeCell ref="C440:C442"/>
    <mergeCell ref="C419:C421"/>
    <mergeCell ref="C422:C424"/>
    <mergeCell ref="C677:C679"/>
    <mergeCell ref="D677:D679"/>
    <mergeCell ref="C680:C682"/>
    <mergeCell ref="D680:D682"/>
    <mergeCell ref="C446:C448"/>
    <mergeCell ref="C596:C598"/>
    <mergeCell ref="C599:C601"/>
    <mergeCell ref="D599:D601"/>
    <mergeCell ref="D596:D598"/>
    <mergeCell ref="C578:D580"/>
    <mergeCell ref="C572:C574"/>
    <mergeCell ref="D575:D577"/>
    <mergeCell ref="D572:D574"/>
    <mergeCell ref="C563:C565"/>
    <mergeCell ref="D482:D484"/>
    <mergeCell ref="D503:D505"/>
    <mergeCell ref="C539:C541"/>
    <mergeCell ref="C536:D538"/>
    <mergeCell ref="C488:C490"/>
    <mergeCell ref="D485:D487"/>
    <mergeCell ref="D452:D454"/>
    <mergeCell ref="D473:D475"/>
    <mergeCell ref="C458:C460"/>
    <mergeCell ref="C464:C466"/>
    <mergeCell ref="E719:E721"/>
    <mergeCell ref="E716:E718"/>
    <mergeCell ref="E707:E709"/>
    <mergeCell ref="E704:E706"/>
    <mergeCell ref="E701:E703"/>
    <mergeCell ref="F680:F682"/>
    <mergeCell ref="E680:E682"/>
    <mergeCell ref="F677:F679"/>
    <mergeCell ref="E677:E679"/>
    <mergeCell ref="F692:F694"/>
    <mergeCell ref="F701:F703"/>
    <mergeCell ref="F590:F592"/>
    <mergeCell ref="E590:E592"/>
    <mergeCell ref="E593:E595"/>
    <mergeCell ref="F599:F601"/>
    <mergeCell ref="E599:E601"/>
    <mergeCell ref="E548:E550"/>
    <mergeCell ref="F572:F574"/>
    <mergeCell ref="F569:F571"/>
    <mergeCell ref="F566:F568"/>
    <mergeCell ref="E569:E571"/>
    <mergeCell ref="E572:E574"/>
    <mergeCell ref="F581:F583"/>
    <mergeCell ref="F578:F580"/>
    <mergeCell ref="F575:F577"/>
    <mergeCell ref="E578:E580"/>
    <mergeCell ref="E581:E583"/>
    <mergeCell ref="E584:E586"/>
    <mergeCell ref="E587:E589"/>
    <mergeCell ref="E575:E577"/>
    <mergeCell ref="F551:F553"/>
    <mergeCell ref="F548:F550"/>
    <mergeCell ref="E350:E352"/>
    <mergeCell ref="E518:E520"/>
    <mergeCell ref="F518:F520"/>
    <mergeCell ref="E413:E415"/>
    <mergeCell ref="E416:E418"/>
    <mergeCell ref="E431:E433"/>
    <mergeCell ref="E434:E436"/>
    <mergeCell ref="E437:E439"/>
    <mergeCell ref="E440:E442"/>
    <mergeCell ref="E467:E469"/>
    <mergeCell ref="E470:E472"/>
    <mergeCell ref="E473:E475"/>
    <mergeCell ref="E449:E451"/>
    <mergeCell ref="F545:F547"/>
    <mergeCell ref="F542:F544"/>
    <mergeCell ref="E542:E544"/>
    <mergeCell ref="F539:F541"/>
    <mergeCell ref="E539:E541"/>
    <mergeCell ref="F536:F538"/>
    <mergeCell ref="E488:E490"/>
    <mergeCell ref="E506:E508"/>
    <mergeCell ref="E509:E511"/>
    <mergeCell ref="E536:E538"/>
    <mergeCell ref="E545:E547"/>
    <mergeCell ref="E239:E241"/>
    <mergeCell ref="E497:E499"/>
    <mergeCell ref="E500:E502"/>
    <mergeCell ref="E503:E505"/>
    <mergeCell ref="E272:E275"/>
    <mergeCell ref="E458:E460"/>
    <mergeCell ref="E443:E445"/>
    <mergeCell ref="E422:E424"/>
    <mergeCell ref="E395:E397"/>
    <mergeCell ref="E464:E466"/>
    <mergeCell ref="E428:E430"/>
    <mergeCell ref="E425:E427"/>
    <mergeCell ref="E419:E421"/>
    <mergeCell ref="E398:E400"/>
    <mergeCell ref="E401:E403"/>
    <mergeCell ref="E404:E406"/>
    <mergeCell ref="E257:E259"/>
    <mergeCell ref="E254:E256"/>
    <mergeCell ref="E251:E253"/>
    <mergeCell ref="E446:E448"/>
    <mergeCell ref="E476:E478"/>
    <mergeCell ref="E479:E481"/>
    <mergeCell ref="E236:E238"/>
    <mergeCell ref="E233:E235"/>
    <mergeCell ref="E230:E232"/>
    <mergeCell ref="E452:E454"/>
    <mergeCell ref="E455:E457"/>
    <mergeCell ref="E461:E463"/>
    <mergeCell ref="E485:E487"/>
    <mergeCell ref="E491:E493"/>
    <mergeCell ref="E494:E496"/>
    <mergeCell ref="E407:E409"/>
    <mergeCell ref="E410:E412"/>
    <mergeCell ref="E365:E367"/>
    <mergeCell ref="E368:E370"/>
    <mergeCell ref="E371:E373"/>
    <mergeCell ref="E374:E376"/>
    <mergeCell ref="E377:E379"/>
    <mergeCell ref="E380:E382"/>
    <mergeCell ref="E356:E358"/>
    <mergeCell ref="E359:E361"/>
    <mergeCell ref="E362:E364"/>
    <mergeCell ref="E313:E315"/>
    <mergeCell ref="E482:E484"/>
    <mergeCell ref="E248:E250"/>
    <mergeCell ref="E245:E247"/>
    <mergeCell ref="C695:C697"/>
    <mergeCell ref="D695:D697"/>
    <mergeCell ref="E695:E697"/>
    <mergeCell ref="F695:F697"/>
    <mergeCell ref="D197:D199"/>
    <mergeCell ref="E197:E199"/>
    <mergeCell ref="F197:F199"/>
    <mergeCell ref="C344:C346"/>
    <mergeCell ref="D344:D346"/>
    <mergeCell ref="E344:E346"/>
    <mergeCell ref="F344:F346"/>
    <mergeCell ref="C341:C343"/>
    <mergeCell ref="D341:D343"/>
    <mergeCell ref="E341:E343"/>
    <mergeCell ref="F341:F343"/>
    <mergeCell ref="C683:C685"/>
    <mergeCell ref="C686:C688"/>
    <mergeCell ref="D683:D685"/>
    <mergeCell ref="E683:E685"/>
    <mergeCell ref="F683:F685"/>
    <mergeCell ref="D686:D688"/>
    <mergeCell ref="E686:E688"/>
    <mergeCell ref="F686:F688"/>
    <mergeCell ref="F215:F217"/>
  </mergeCells>
  <phoneticPr fontId="3" type="noConversion"/>
  <conditionalFormatting sqref="C51 C75 C163 C182 C203 C212 C233 C269 C316 C326 C347 C359 C380 C428 C449 C491 C506 C536 C545 C578 C605 C644 C698 C704 C719">
    <cfRule type="expression" dxfId="1" priority="1">
      <formula>Q53=FALSE</formula>
    </cfRule>
    <cfRule type="expression" dxfId="0" priority="2">
      <formula>E51&lt;&gt;"+"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01.08.2018 року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9"/>
  <sheetViews>
    <sheetView showZeros="0" workbookViewId="0">
      <selection activeCell="A7" sqref="A7:D7"/>
    </sheetView>
  </sheetViews>
  <sheetFormatPr defaultRowHeight="15" x14ac:dyDescent="0.25"/>
  <cols>
    <col min="1" max="1" width="11.42578125" customWidth="1"/>
    <col min="5" max="5" width="16" customWidth="1"/>
    <col min="6" max="6" width="18.5703125" customWidth="1"/>
    <col min="11" max="11" width="34.85546875" customWidth="1"/>
    <col min="12" max="12" width="24.140625" customWidth="1"/>
    <col min="13" max="13" width="11.5703125" customWidth="1"/>
    <col min="16" max="16" width="15.7109375" customWidth="1"/>
    <col min="17" max="17" width="13.5703125" customWidth="1"/>
  </cols>
  <sheetData>
    <row r="1" spans="1:17" ht="20.25" customHeight="1" x14ac:dyDescent="0.25">
      <c r="K1" s="765"/>
      <c r="L1" s="765" t="s">
        <v>356</v>
      </c>
      <c r="M1" s="768" t="s">
        <v>254</v>
      </c>
      <c r="N1" s="768" t="s">
        <v>255</v>
      </c>
      <c r="O1" s="771" t="s">
        <v>331</v>
      </c>
      <c r="P1" s="771" t="s">
        <v>302</v>
      </c>
      <c r="Q1" s="771" t="s">
        <v>303</v>
      </c>
    </row>
    <row r="2" spans="1:17" x14ac:dyDescent="0.25">
      <c r="K2" s="766"/>
      <c r="L2" s="766"/>
      <c r="M2" s="769"/>
      <c r="N2" s="769"/>
      <c r="O2" s="772"/>
      <c r="P2" s="772"/>
      <c r="Q2" s="772"/>
    </row>
    <row r="3" spans="1:17" ht="76.5" customHeight="1" x14ac:dyDescent="0.25">
      <c r="A3" s="774" t="s">
        <v>256</v>
      </c>
      <c r="B3" s="774"/>
      <c r="C3" s="775"/>
      <c r="D3" s="775"/>
      <c r="E3" s="452" t="s">
        <v>257</v>
      </c>
      <c r="F3" s="453" t="s">
        <v>258</v>
      </c>
      <c r="G3" s="454"/>
      <c r="H3" s="454"/>
      <c r="I3" s="776" t="s">
        <v>259</v>
      </c>
      <c r="J3" s="777"/>
      <c r="K3" s="767"/>
      <c r="L3" s="767"/>
      <c r="M3" s="770"/>
      <c r="N3" s="770"/>
      <c r="O3" s="773"/>
      <c r="P3" s="773"/>
      <c r="Q3" s="773"/>
    </row>
    <row r="4" spans="1:17" ht="18" customHeight="1" x14ac:dyDescent="0.25">
      <c r="A4" s="778" t="s">
        <v>260</v>
      </c>
      <c r="B4" s="778"/>
      <c r="C4" s="779"/>
      <c r="D4" s="779"/>
      <c r="E4" s="455">
        <f>SUM(Лист2!$B$6:$B$3317)</f>
        <v>33</v>
      </c>
      <c r="F4" s="456">
        <f>'01.11.2018'!Q5+'01.11.2018'!Q56+'01.11.2018'!Q81+'01.11.2018'!Q90+'01.11.2018'!Q147+'01.11.2018'!Q172+'01.11.2018'!Q175+'01.11.2018'!Q178+'01.11.2018'!Q181+'01.11.2018'!Q187+'01.11.2018'!Q208+'01.11.2018'!Q217+'01.11.2018'!Q238+'01.11.2018'!Q279+'01.11.2018'!Q331+'01.11.2018'!Q334+'01.11.2018'!Q352+'01.11.2018'!Q364+'01.11.2018'!Q385+'01.11.2018'!Q454+'01.11.2018'!Q460+'01.11.2018'!Q463+'01.11.2018'!Q511+'01.11.2018'!Q541+'01.11.2018'!Q550+'01.11.2018'!Q583+'01.11.2018'!Q610+'01.11.2018'!Q649+'01.11.2018'!Q703+'01.11.2018'!Q709+'01.11.2018'!Q712+'01.11.2018'!Q715</f>
        <v>5396</v>
      </c>
      <c r="G4" s="457"/>
      <c r="H4" s="457"/>
      <c r="I4" s="780">
        <f>F4/'01.11.2018'!$Q$725*100</f>
        <v>48.806078147612162</v>
      </c>
      <c r="J4" s="781"/>
      <c r="K4" s="560" t="s">
        <v>272</v>
      </c>
      <c r="L4" s="561">
        <f>'01.11.2018'!L725</f>
        <v>1370</v>
      </c>
      <c r="M4" s="561">
        <f>'01.11.2018'!M725</f>
        <v>778</v>
      </c>
      <c r="N4" s="561">
        <f>'01.11.2018'!N725</f>
        <v>195</v>
      </c>
      <c r="O4" s="561">
        <f>'01.11.2018'!O725</f>
        <v>8323</v>
      </c>
      <c r="P4" s="561"/>
      <c r="Q4" s="561"/>
    </row>
    <row r="5" spans="1:17" ht="18" customHeight="1" x14ac:dyDescent="0.25">
      <c r="A5" s="784" t="s">
        <v>261</v>
      </c>
      <c r="B5" s="785"/>
      <c r="C5" s="786"/>
      <c r="D5" s="787"/>
      <c r="E5" s="455">
        <f>SUM(Лист2!C6:C3317)</f>
        <v>9</v>
      </c>
      <c r="F5" s="456">
        <f>'01.11.2018'!Q41+'01.11.2018'!Q144+'01.11.2018'!Q220+'01.11.2018'!Q241+'01.11.2018'!Q275+'01.11.2018'!Q367+'01.11.2018'!Q445+'01.11.2018'!Q499+'01.11.2018'!Q553</f>
        <v>635</v>
      </c>
      <c r="G5" s="457"/>
      <c r="H5" s="457"/>
      <c r="I5" s="780">
        <f>F5/'01.11.2018'!$Q$725*100</f>
        <v>5.743487698986975</v>
      </c>
      <c r="J5" s="781"/>
      <c r="K5" s="468" t="s">
        <v>273</v>
      </c>
      <c r="L5" s="494">
        <f>IFERROR((L4/F10*100),0)</f>
        <v>12.391461649782922</v>
      </c>
      <c r="M5" s="494">
        <f>IFERROR((M4/F10*100),0)</f>
        <v>7.036903039073807</v>
      </c>
      <c r="N5" s="494">
        <f>IFERROR((N4/F10*100),0)</f>
        <v>1.7637481910274964</v>
      </c>
      <c r="O5" s="494">
        <f>IFERROR((O4/F10*100),0)</f>
        <v>75.280390738060774</v>
      </c>
      <c r="P5" s="468"/>
      <c r="Q5" s="468"/>
    </row>
    <row r="6" spans="1:17" ht="18" customHeight="1" x14ac:dyDescent="0.25">
      <c r="A6" s="778" t="s">
        <v>262</v>
      </c>
      <c r="B6" s="778"/>
      <c r="C6" s="779"/>
      <c r="D6" s="779"/>
      <c r="E6" s="455">
        <f>SUM(Лист2!$D$6:$D$3317)</f>
        <v>23</v>
      </c>
      <c r="F6" s="456">
        <f>'01.11.2018'!Q32+'01.11.2018'!Q74+'01.11.2018'!Q84+'01.11.2018'!Q114+'01.11.2018'!Q129+'01.11.2018'!Q141+'01.11.2018'!Q229+'01.11.2018'!Q268+'01.11.2018'!Q282+'01.11.2018'!Q373+'01.11.2018'!Q388+'01.11.2018'!Q439+'01.11.2018'!Q442+'01.11.2018'!Q457+'01.11.2018'!Q544+'01.11.2018'!Q559+'01.11.2018'!Q562+'01.11.2018'!Q586+'01.11.2018'!Q631+'01.11.2018'!Q718</f>
        <v>646</v>
      </c>
      <c r="G6" s="457"/>
      <c r="H6" s="457"/>
      <c r="I6" s="780">
        <f>F6/'01.11.2018'!$Q$725*100</f>
        <v>5.8429811866859627</v>
      </c>
      <c r="J6" s="788"/>
      <c r="K6" s="468" t="s">
        <v>129</v>
      </c>
      <c r="L6" s="468">
        <f>'01.11.2018'!L53</f>
        <v>0</v>
      </c>
      <c r="M6" s="468">
        <f>'01.11.2018'!M53</f>
        <v>27</v>
      </c>
      <c r="N6" s="468">
        <f>'01.11.2018'!N53</f>
        <v>1</v>
      </c>
      <c r="O6" s="468">
        <f>'01.11.2018'!O53</f>
        <v>388</v>
      </c>
      <c r="P6" s="559">
        <f>'01.11.2018'!S53/'01.11.2018'!$Q$53*100</f>
        <v>5.2884615384615383</v>
      </c>
      <c r="Q6" s="559">
        <f>'01.11.2018'!T53/'01.11.2018'!$Q$53*100</f>
        <v>3.6057692307692304</v>
      </c>
    </row>
    <row r="7" spans="1:17" ht="18" customHeight="1" x14ac:dyDescent="0.25">
      <c r="A7" s="778" t="s">
        <v>263</v>
      </c>
      <c r="B7" s="778"/>
      <c r="C7" s="779"/>
      <c r="D7" s="779"/>
      <c r="E7" s="455">
        <f>SUM(Лист2!L6:L3317)</f>
        <v>38</v>
      </c>
      <c r="F7" s="456">
        <f>'01.11.2018'!Q65+'01.11.2018'!Q68+'01.11.2018'!Q71+'01.11.2018'!Q117+'01.11.2018'!Q123+'01.11.2018'!Q135+'01.11.2018'!Q162+'01.11.2018'!Q211+'01.11.2018'!Q247+'01.11.2018'!Q427+'01.11.2018'!Q469+'01.11.2018'!Q484+'01.11.2018'!Q487+'01.11.2018'!Q514+'01.11.2018'!Q619+'01.11.2018'!Q132</f>
        <v>412</v>
      </c>
      <c r="G7" s="457"/>
      <c r="H7" s="457"/>
      <c r="I7" s="780">
        <f>F7/'01.11.2018'!$Q$725*100</f>
        <v>3.7264833574529663</v>
      </c>
      <c r="J7" s="788"/>
      <c r="K7" s="468" t="s">
        <v>130</v>
      </c>
      <c r="L7" s="468">
        <f>'01.11.2018'!L77</f>
        <v>0</v>
      </c>
      <c r="M7" s="468">
        <f>'01.11.2018'!M77</f>
        <v>0</v>
      </c>
      <c r="N7" s="468">
        <f>'01.11.2018'!N77</f>
        <v>0</v>
      </c>
      <c r="O7" s="468">
        <f>'01.11.2018'!O77</f>
        <v>199</v>
      </c>
      <c r="P7" s="559">
        <f>'01.11.2018'!S77/'01.11.2018'!Q77*100</f>
        <v>0</v>
      </c>
      <c r="Q7" s="559">
        <f>'01.11.2018'!T54/'01.11.2018'!$Q$53*100</f>
        <v>0</v>
      </c>
    </row>
    <row r="8" spans="1:17" ht="18" customHeight="1" x14ac:dyDescent="0.25">
      <c r="A8" s="784" t="s">
        <v>264</v>
      </c>
      <c r="B8" s="785"/>
      <c r="C8" s="786"/>
      <c r="D8" s="787"/>
      <c r="E8" s="455">
        <f>SUM(Лист2!$F$6:$F$3317)</f>
        <v>5</v>
      </c>
      <c r="F8" s="456">
        <f>'01.11.2018'!Q87+'01.11.2018'!Q223+'01.11.2018'!Q226+'01.11.2018'!Q433+'01.11.2018'!Q496+'01.11.2018'!Q661</f>
        <v>542</v>
      </c>
      <c r="G8" s="457"/>
      <c r="H8" s="457"/>
      <c r="I8" s="780">
        <f>F8/'01.11.2018'!$Q$725*100</f>
        <v>4.9023154848046318</v>
      </c>
      <c r="J8" s="788"/>
      <c r="K8" s="468" t="s">
        <v>131</v>
      </c>
      <c r="L8" s="468">
        <f>'01.11.2018'!L166</f>
        <v>780</v>
      </c>
      <c r="M8" s="468">
        <f>'01.11.2018'!M166</f>
        <v>20</v>
      </c>
      <c r="N8" s="468">
        <f>'01.11.2018'!N166</f>
        <v>0</v>
      </c>
      <c r="O8" s="468">
        <f>'01.11.2018'!O166</f>
        <v>1040</v>
      </c>
      <c r="P8" s="559">
        <f>'01.11.2018'!S166/'01.11.2018'!Q166*100</f>
        <v>3.097826086956522</v>
      </c>
      <c r="Q8" s="559">
        <f>'01.11.2018'!T55/'01.11.2018'!$Q$53*100</f>
        <v>0.96153846153846156</v>
      </c>
    </row>
    <row r="9" spans="1:17" ht="18" customHeight="1" thickBot="1" x14ac:dyDescent="0.3">
      <c r="A9" s="789" t="s">
        <v>265</v>
      </c>
      <c r="B9" s="790"/>
      <c r="C9" s="791"/>
      <c r="D9" s="792"/>
      <c r="E9" s="463">
        <f>SUM(Лист2!$N$6:$N$3317)</f>
        <v>102</v>
      </c>
      <c r="F9" s="464">
        <f>'01.11.2018'!Q725-SUM(стат1!F4:F8)</f>
        <v>3425</v>
      </c>
      <c r="G9" s="465"/>
      <c r="H9" s="465"/>
      <c r="I9" s="780">
        <f>F9/'01.11.2018'!$Q$725*100</f>
        <v>30.978654124457307</v>
      </c>
      <c r="J9" s="788"/>
      <c r="K9" s="468" t="s">
        <v>132</v>
      </c>
      <c r="L9" s="468">
        <f>'01.11.2018'!L184</f>
        <v>0</v>
      </c>
      <c r="M9" s="468">
        <f>'01.11.2018'!M184</f>
        <v>0</v>
      </c>
      <c r="N9" s="468">
        <f>'01.11.2018'!N184</f>
        <v>0</v>
      </c>
      <c r="O9" s="468">
        <f>'01.11.2018'!O184</f>
        <v>394</v>
      </c>
      <c r="P9" s="559">
        <f>'01.11.2018'!S184/'01.11.2018'!Q184*100</f>
        <v>0</v>
      </c>
      <c r="Q9" s="559">
        <f>'01.11.2018'!T56/'01.11.2018'!$Q$53*100</f>
        <v>0.96153846153846156</v>
      </c>
    </row>
    <row r="10" spans="1:17" ht="18.75" thickBot="1" x14ac:dyDescent="0.3">
      <c r="A10" s="793" t="s">
        <v>266</v>
      </c>
      <c r="B10" s="794"/>
      <c r="C10" s="795"/>
      <c r="D10" s="795"/>
      <c r="E10" s="466">
        <f>SUM(E4:E9)</f>
        <v>210</v>
      </c>
      <c r="F10" s="466">
        <f>SUM(F4:F9)</f>
        <v>11056</v>
      </c>
      <c r="G10" s="466">
        <f>SUM(G4:G9)</f>
        <v>0</v>
      </c>
      <c r="H10" s="466">
        <f>SUM(H4:H9)</f>
        <v>0</v>
      </c>
      <c r="I10" s="782"/>
      <c r="J10" s="783"/>
      <c r="K10" s="468" t="s">
        <v>133</v>
      </c>
      <c r="L10" s="468">
        <f>'01.11.2018'!L205</f>
        <v>0</v>
      </c>
      <c r="M10" s="468">
        <f>'01.11.2018'!M205</f>
        <v>18</v>
      </c>
      <c r="N10" s="468">
        <f>'01.11.2018'!N205</f>
        <v>0</v>
      </c>
      <c r="O10" s="468">
        <f>'01.11.2018'!O205</f>
        <v>345</v>
      </c>
      <c r="P10" s="559">
        <f>'01.11.2018'!S205/'01.11.2018'!Q205*100</f>
        <v>3.3057851239669422</v>
      </c>
      <c r="Q10" s="559">
        <f>'01.11.2018'!T57/'01.11.2018'!$Q$53*100</f>
        <v>0</v>
      </c>
    </row>
    <row r="11" spans="1:17" ht="17.25" x14ac:dyDescent="0.25">
      <c r="A11" s="110"/>
      <c r="B11" s="110"/>
      <c r="C11" s="110"/>
      <c r="D11" s="107"/>
      <c r="E11" s="107"/>
      <c r="F11" s="108"/>
      <c r="G11" s="108"/>
      <c r="H11" s="108"/>
      <c r="I11" s="108"/>
      <c r="J11" s="108"/>
      <c r="K11" s="468" t="s">
        <v>203</v>
      </c>
      <c r="L11" s="468">
        <f>'01.11.2018'!L214</f>
        <v>39</v>
      </c>
      <c r="M11" s="468">
        <f>'01.11.2018'!M214</f>
        <v>2</v>
      </c>
      <c r="N11" s="468">
        <f>'01.11.2018'!N214</f>
        <v>0</v>
      </c>
      <c r="O11" s="468">
        <f>'01.11.2018'!O214</f>
        <v>0</v>
      </c>
      <c r="P11" s="559">
        <f>'01.11.2018'!S214/'01.11.2018'!Q214*100</f>
        <v>0</v>
      </c>
      <c r="Q11" s="559">
        <f>'01.11.2018'!T58/'01.11.2018'!$Q$53*100</f>
        <v>0.48076923076923078</v>
      </c>
    </row>
    <row r="12" spans="1:17" ht="18" customHeight="1" x14ac:dyDescent="0.25">
      <c r="E12" s="107"/>
      <c r="F12" s="108"/>
      <c r="G12" s="108"/>
      <c r="H12" s="108"/>
      <c r="I12" s="108"/>
      <c r="J12" s="108"/>
      <c r="K12" s="468" t="s">
        <v>134</v>
      </c>
      <c r="L12" s="468">
        <f>'01.11.2018'!L235</f>
        <v>0</v>
      </c>
      <c r="M12" s="468">
        <f>'01.11.2018'!M235</f>
        <v>0</v>
      </c>
      <c r="N12" s="468">
        <f>'01.11.2018'!N235</f>
        <v>0</v>
      </c>
      <c r="O12" s="468">
        <f>'01.11.2018'!O235</f>
        <v>365</v>
      </c>
      <c r="P12" s="559">
        <f>'01.11.2018'!S235/'01.11.2018'!Q235*100</f>
        <v>0</v>
      </c>
      <c r="Q12" s="559">
        <f>'01.11.2018'!T59/'01.11.2018'!$Q$53*100</f>
        <v>0.48076923076923078</v>
      </c>
    </row>
    <row r="13" spans="1:17" ht="17.25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468" t="s">
        <v>135</v>
      </c>
      <c r="L13" s="468">
        <f>'01.11.2018'!L271</f>
        <v>0</v>
      </c>
      <c r="M13" s="468">
        <f>'01.11.2018'!M271</f>
        <v>27</v>
      </c>
      <c r="N13" s="468">
        <f>'01.11.2018'!N271</f>
        <v>0</v>
      </c>
      <c r="O13" s="468">
        <f>'01.11.2018'!O271</f>
        <v>314</v>
      </c>
      <c r="P13" s="559">
        <f>'01.11.2018'!S271/'01.11.2018'!Q271*100</f>
        <v>7.9178885630498534</v>
      </c>
      <c r="Q13" s="468">
        <f>'01.11.2018'!T60/'01.11.2018'!$Q$53*100</f>
        <v>0</v>
      </c>
    </row>
    <row r="14" spans="1:17" x14ac:dyDescent="0.25">
      <c r="K14" s="468" t="s">
        <v>136</v>
      </c>
      <c r="L14" s="468">
        <f>'01.11.2018'!L319</f>
        <v>192</v>
      </c>
      <c r="M14" s="468">
        <f>'01.11.2018'!M319</f>
        <v>166</v>
      </c>
      <c r="N14" s="468">
        <f>'01.11.2018'!N319</f>
        <v>192</v>
      </c>
      <c r="O14" s="468">
        <f>'01.11.2018'!O319</f>
        <v>467</v>
      </c>
      <c r="P14" s="559">
        <f>'01.11.2018'!S319/'01.11.2018'!Q319*100</f>
        <v>13.879598662207357</v>
      </c>
      <c r="Q14" s="468">
        <f>'01.11.2018'!T61/'01.11.2018'!$Q$53*100</f>
        <v>0</v>
      </c>
    </row>
    <row r="15" spans="1:17" x14ac:dyDescent="0.25">
      <c r="K15" s="468" t="s">
        <v>137</v>
      </c>
      <c r="L15" s="468">
        <f>'01.11.2018'!L328</f>
        <v>0</v>
      </c>
      <c r="M15" s="468">
        <f>'01.11.2018'!M328</f>
        <v>0</v>
      </c>
      <c r="N15" s="468">
        <f>'01.11.2018'!N328</f>
        <v>0</v>
      </c>
      <c r="O15" s="468">
        <f>'01.11.2018'!O328</f>
        <v>175</v>
      </c>
      <c r="P15" s="559">
        <f>'01.11.2018'!S328/'01.11.2018'!Q328*100</f>
        <v>0</v>
      </c>
      <c r="Q15" s="468">
        <f>'01.11.2018'!T62/'01.11.2018'!$Q$53*100</f>
        <v>0</v>
      </c>
    </row>
    <row r="16" spans="1:17" x14ac:dyDescent="0.25">
      <c r="K16" s="468" t="s">
        <v>138</v>
      </c>
      <c r="L16" s="468">
        <f>'01.11.2018'!L349</f>
        <v>0</v>
      </c>
      <c r="M16" s="468">
        <f>'01.11.2018'!M349</f>
        <v>12</v>
      </c>
      <c r="N16" s="468">
        <f>'01.11.2018'!N349</f>
        <v>0</v>
      </c>
      <c r="O16" s="468">
        <f>'01.11.2018'!O349</f>
        <v>324</v>
      </c>
      <c r="P16" s="559">
        <f>'01.11.2018'!S349/'01.11.2018'!Q349*100</f>
        <v>3.1914893617021276</v>
      </c>
      <c r="Q16" s="468">
        <f>'01.11.2018'!T63/'01.11.2018'!$Q$53*100</f>
        <v>0</v>
      </c>
    </row>
    <row r="17" spans="11:17" x14ac:dyDescent="0.25">
      <c r="K17" s="468" t="s">
        <v>139</v>
      </c>
      <c r="L17" s="468">
        <f>'01.11.2018'!L361</f>
        <v>0</v>
      </c>
      <c r="M17" s="468">
        <f>'01.11.2018'!M361</f>
        <v>0</v>
      </c>
      <c r="N17" s="468">
        <f>'01.11.2018'!N361</f>
        <v>0</v>
      </c>
      <c r="O17" s="468">
        <f>'01.11.2018'!O361</f>
        <v>308</v>
      </c>
      <c r="P17" s="559">
        <f>'01.11.2018'!S361/'01.11.2018'!Q361*100</f>
        <v>0</v>
      </c>
      <c r="Q17" s="468">
        <f>'01.11.2018'!T64/'01.11.2018'!$Q$53*100</f>
        <v>0</v>
      </c>
    </row>
    <row r="18" spans="11:17" x14ac:dyDescent="0.25">
      <c r="K18" s="468" t="s">
        <v>140</v>
      </c>
      <c r="L18" s="468">
        <f>'01.11.2018'!L382</f>
        <v>0</v>
      </c>
      <c r="M18" s="468">
        <f>'01.11.2018'!M382</f>
        <v>9</v>
      </c>
      <c r="N18" s="468">
        <f>'01.11.2018'!N382</f>
        <v>0</v>
      </c>
      <c r="O18" s="468">
        <f>'01.11.2018'!O382</f>
        <v>316</v>
      </c>
      <c r="P18" s="559">
        <f>'01.11.2018'!S382/'01.11.2018'!Q382*100</f>
        <v>5.2307692307692308</v>
      </c>
      <c r="Q18" s="468">
        <f>'01.11.2018'!T65/'01.11.2018'!$Q$53*100</f>
        <v>0</v>
      </c>
    </row>
    <row r="19" spans="11:17" x14ac:dyDescent="0.25">
      <c r="K19" s="468" t="s">
        <v>143</v>
      </c>
      <c r="L19" s="468">
        <f>'01.11.2018'!L430</f>
        <v>88</v>
      </c>
      <c r="M19" s="468">
        <f>'01.11.2018'!M430</f>
        <v>242</v>
      </c>
      <c r="N19" s="468">
        <f>'01.11.2018'!N430</f>
        <v>0</v>
      </c>
      <c r="O19" s="468">
        <f>'01.11.2018'!O430</f>
        <v>566</v>
      </c>
      <c r="P19" s="559">
        <f>'01.11.2018'!S430/'01.11.2018'!Q430*100</f>
        <v>27.008928571428569</v>
      </c>
      <c r="Q19" s="468">
        <f>'01.11.2018'!T66/'01.11.2018'!$Q$53*100</f>
        <v>0</v>
      </c>
    </row>
    <row r="20" spans="11:17" x14ac:dyDescent="0.25">
      <c r="K20" s="468" t="s">
        <v>141</v>
      </c>
      <c r="L20" s="468">
        <f>'01.11.2018'!L451</f>
        <v>16</v>
      </c>
      <c r="M20" s="468">
        <f>'01.11.2018'!M451</f>
        <v>122</v>
      </c>
      <c r="N20" s="468">
        <f>'01.11.2018'!N451</f>
        <v>0</v>
      </c>
      <c r="O20" s="468">
        <f>'01.11.2018'!O451</f>
        <v>366</v>
      </c>
      <c r="P20" s="559">
        <f>'01.11.2018'!S451/'01.11.2018'!Q451*100</f>
        <v>23.921568627450981</v>
      </c>
      <c r="Q20" s="468">
        <f>'01.11.2018'!T67/'01.11.2018'!$Q$53*100</f>
        <v>0</v>
      </c>
    </row>
    <row r="21" spans="11:17" x14ac:dyDescent="0.25">
      <c r="K21" s="468" t="s">
        <v>142</v>
      </c>
      <c r="L21" s="468">
        <f>'01.11.2018'!L493</f>
        <v>108</v>
      </c>
      <c r="M21" s="468">
        <f>'01.11.2018'!M493</f>
        <v>3</v>
      </c>
      <c r="N21" s="468">
        <f>'01.11.2018'!N493</f>
        <v>0</v>
      </c>
      <c r="O21" s="468">
        <f>'01.11.2018'!O493</f>
        <v>558</v>
      </c>
      <c r="P21" s="559">
        <f>'01.11.2018'!S493/'01.11.2018'!Q493*100</f>
        <v>0</v>
      </c>
      <c r="Q21" s="468">
        <f>'01.11.2018'!T68/'01.11.2018'!$Q$53*100</f>
        <v>0</v>
      </c>
    </row>
    <row r="22" spans="11:17" x14ac:dyDescent="0.25">
      <c r="K22" s="468" t="s">
        <v>145</v>
      </c>
      <c r="L22" s="468">
        <f>'01.11.2018'!L538</f>
        <v>1</v>
      </c>
      <c r="M22" s="468">
        <f>'01.11.2018'!M538</f>
        <v>77</v>
      </c>
      <c r="N22" s="468">
        <f>'01.11.2018'!N538</f>
        <v>0</v>
      </c>
      <c r="O22" s="468">
        <f>'01.11.2018'!O538</f>
        <v>438</v>
      </c>
      <c r="P22" s="559">
        <f>'01.11.2018'!S538/'01.11.2018'!Q538*100</f>
        <v>14.34108527131783</v>
      </c>
      <c r="Q22" s="468">
        <f>'01.11.2018'!T69/'01.11.2018'!$Q$53*100</f>
        <v>0</v>
      </c>
    </row>
    <row r="23" spans="11:17" x14ac:dyDescent="0.25">
      <c r="K23" s="468" t="s">
        <v>146</v>
      </c>
      <c r="L23" s="468">
        <f>'01.11.2018'!L547</f>
        <v>17</v>
      </c>
      <c r="M23" s="468">
        <f>'01.11.2018'!M547</f>
        <v>0</v>
      </c>
      <c r="N23" s="468">
        <f>'01.11.2018'!N547</f>
        <v>0</v>
      </c>
      <c r="O23" s="468">
        <f>'01.11.2018'!O547</f>
        <v>97</v>
      </c>
      <c r="P23" s="559">
        <f>'01.11.2018'!S547/'01.11.2018'!Q547*100</f>
        <v>46.491228070175438</v>
      </c>
      <c r="Q23" s="468">
        <f>'01.11.2018'!T70/'01.11.2018'!$Q$53*100</f>
        <v>0</v>
      </c>
    </row>
    <row r="24" spans="11:17" x14ac:dyDescent="0.25">
      <c r="K24" s="468" t="s">
        <v>147</v>
      </c>
      <c r="L24" s="468">
        <f>'01.11.2018'!L580</f>
        <v>0</v>
      </c>
      <c r="M24" s="468">
        <f>'01.11.2018'!M580</f>
        <v>7</v>
      </c>
      <c r="N24" s="468">
        <f>'01.11.2018'!N580</f>
        <v>0</v>
      </c>
      <c r="O24" s="468">
        <f>'01.11.2018'!O580</f>
        <v>330</v>
      </c>
      <c r="P24" s="559">
        <f>'01.11.2018'!S580/'01.11.2018'!Q580*100</f>
        <v>4.4510385756676563</v>
      </c>
      <c r="Q24" s="468">
        <f>'01.11.2018'!T71/'01.11.2018'!$Q$53*100</f>
        <v>0</v>
      </c>
    </row>
    <row r="25" spans="11:17" x14ac:dyDescent="0.25">
      <c r="K25" s="468" t="s">
        <v>148</v>
      </c>
      <c r="L25" s="468">
        <f>'01.11.2018'!L607</f>
        <v>28</v>
      </c>
      <c r="M25" s="468">
        <f>'01.11.2018'!M607</f>
        <v>0</v>
      </c>
      <c r="N25" s="468">
        <f>'01.11.2018'!N607</f>
        <v>0</v>
      </c>
      <c r="O25" s="468">
        <f>'01.11.2018'!O607</f>
        <v>286</v>
      </c>
      <c r="P25" s="559">
        <f>'01.11.2018'!S607/'01.11.2018'!Q607*100</f>
        <v>0</v>
      </c>
      <c r="Q25" s="468">
        <f>'01.11.2018'!T72/'01.11.2018'!$Q$53*100</f>
        <v>0</v>
      </c>
    </row>
    <row r="26" spans="11:17" x14ac:dyDescent="0.25">
      <c r="K26" s="468" t="s">
        <v>149</v>
      </c>
      <c r="L26" s="468">
        <f>'01.11.2018'!L646</f>
        <v>0</v>
      </c>
      <c r="M26" s="468">
        <f>'01.11.2018'!M646</f>
        <v>0</v>
      </c>
      <c r="N26" s="468">
        <f>'01.11.2018'!N646</f>
        <v>0</v>
      </c>
      <c r="O26" s="468">
        <f>'01.11.2018'!O646</f>
        <v>339</v>
      </c>
      <c r="P26" s="559">
        <f>'01.11.2018'!S646/'01.11.2018'!Q646*100</f>
        <v>0</v>
      </c>
      <c r="Q26" s="468">
        <f>'01.11.2018'!T73/'01.11.2018'!$Q$53*100</f>
        <v>0</v>
      </c>
    </row>
    <row r="27" spans="11:17" x14ac:dyDescent="0.25">
      <c r="K27" s="468" t="s">
        <v>150</v>
      </c>
      <c r="L27" s="468">
        <f>'01.11.2018'!L700</f>
        <v>13</v>
      </c>
      <c r="M27" s="468">
        <f>'01.11.2018'!M700</f>
        <v>46</v>
      </c>
      <c r="N27" s="468">
        <f>'01.11.2018'!N700</f>
        <v>2</v>
      </c>
      <c r="O27" s="468">
        <f>'01.11.2018'!O700</f>
        <v>295</v>
      </c>
      <c r="P27" s="559">
        <f>'01.11.2018'!S700/'01.11.2018'!Q700*100</f>
        <v>11.229946524064172</v>
      </c>
      <c r="Q27" s="468">
        <f>'01.11.2018'!T74/'01.11.2018'!$Q$53*100</f>
        <v>0</v>
      </c>
    </row>
    <row r="28" spans="11:17" x14ac:dyDescent="0.25">
      <c r="K28" s="468" t="s">
        <v>151</v>
      </c>
      <c r="L28" s="468">
        <f>'01.11.2018'!L721</f>
        <v>0</v>
      </c>
      <c r="M28" s="468">
        <f>'01.11.2018'!M721</f>
        <v>0</v>
      </c>
      <c r="N28" s="468">
        <f>'01.11.2018'!N721</f>
        <v>0</v>
      </c>
      <c r="O28" s="468">
        <f>'01.11.2018'!O721</f>
        <v>234</v>
      </c>
      <c r="P28" s="559">
        <f>'01.11.2018'!S706/'01.11.2018'!Q706*100</f>
        <v>0</v>
      </c>
      <c r="Q28" s="468">
        <f>'01.11.2018'!T75/'01.11.2018'!$Q$53*100</f>
        <v>0</v>
      </c>
    </row>
    <row r="29" spans="11:17" x14ac:dyDescent="0.25">
      <c r="K29" s="468" t="s">
        <v>152</v>
      </c>
      <c r="L29" s="468">
        <f>'01.11.2018'!L721</f>
        <v>0</v>
      </c>
      <c r="M29" s="468">
        <f>'01.11.2018'!M721</f>
        <v>0</v>
      </c>
      <c r="N29" s="468">
        <f>'01.11.2018'!N721</f>
        <v>0</v>
      </c>
      <c r="O29" s="468">
        <f>'01.11.2018'!O721</f>
        <v>234</v>
      </c>
      <c r="P29" s="559">
        <f>'01.11.2018'!S721/'01.11.2018'!Q721*100</f>
        <v>0</v>
      </c>
      <c r="Q29" s="468">
        <f>'01.11.2018'!T76/'01.11.2018'!$Q$53*100</f>
        <v>1.4423076923076923</v>
      </c>
    </row>
  </sheetData>
  <mergeCells count="23">
    <mergeCell ref="P1:P3"/>
    <mergeCell ref="Q1:Q3"/>
    <mergeCell ref="A4:D4"/>
    <mergeCell ref="I4:J4"/>
    <mergeCell ref="I10:J10"/>
    <mergeCell ref="A5:D5"/>
    <mergeCell ref="I5:J5"/>
    <mergeCell ref="A6:D6"/>
    <mergeCell ref="I6:J6"/>
    <mergeCell ref="A7:D7"/>
    <mergeCell ref="I7:J7"/>
    <mergeCell ref="A8:D8"/>
    <mergeCell ref="I8:J8"/>
    <mergeCell ref="A9:D9"/>
    <mergeCell ref="I9:J9"/>
    <mergeCell ref="A10:D10"/>
    <mergeCell ref="L1:L3"/>
    <mergeCell ref="M1:M3"/>
    <mergeCell ref="N1:N3"/>
    <mergeCell ref="O1:O3"/>
    <mergeCell ref="A3:D3"/>
    <mergeCell ref="I3:J3"/>
    <mergeCell ref="K1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O851"/>
  <sheetViews>
    <sheetView showZeros="0" zoomScale="70" zoomScaleNormal="70" workbookViewId="0">
      <pane ySplit="1" topLeftCell="A223" activePane="bottomLeft" state="frozen"/>
      <selection pane="bottomLeft" activeCell="F53" sqref="F53"/>
    </sheetView>
  </sheetViews>
  <sheetFormatPr defaultRowHeight="17.25" outlineLevelRow="1" x14ac:dyDescent="0.25"/>
  <cols>
    <col min="1" max="1" width="3.85546875" style="111" customWidth="1"/>
    <col min="2" max="2" width="6.85546875" style="111" customWidth="1"/>
    <col min="3" max="3" width="6.85546875" style="112" customWidth="1"/>
    <col min="4" max="4" width="44.7109375" style="112" customWidth="1"/>
    <col min="5" max="6" width="15.5703125" style="8" customWidth="1"/>
    <col min="7" max="16384" width="9.140625" style="8"/>
  </cols>
  <sheetData>
    <row r="1" spans="1:6" ht="106.5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581" t="s">
        <v>6</v>
      </c>
      <c r="F1" s="581" t="s">
        <v>344</v>
      </c>
    </row>
    <row r="2" spans="1:6" ht="18" thickBot="1" x14ac:dyDescent="0.3">
      <c r="A2" s="9">
        <v>1</v>
      </c>
      <c r="B2" s="9">
        <v>2</v>
      </c>
      <c r="C2" s="9">
        <v>3</v>
      </c>
      <c r="D2" s="123">
        <v>4</v>
      </c>
      <c r="E2" s="582"/>
      <c r="F2" s="583"/>
    </row>
    <row r="3" spans="1:6" ht="18" hidden="1" customHeight="1" outlineLevel="1" thickBot="1" x14ac:dyDescent="0.3">
      <c r="A3" s="706">
        <v>1</v>
      </c>
      <c r="B3" s="712" t="s">
        <v>58</v>
      </c>
      <c r="C3" s="607">
        <v>1</v>
      </c>
      <c r="D3" s="799" t="s">
        <v>59</v>
      </c>
      <c r="E3" s="582"/>
      <c r="F3" s="583"/>
    </row>
    <row r="4" spans="1:6" ht="17.25" hidden="1" customHeight="1" outlineLevel="1" x14ac:dyDescent="0.25">
      <c r="A4" s="696"/>
      <c r="B4" s="698"/>
      <c r="C4" s="608"/>
      <c r="D4" s="800"/>
      <c r="E4" s="582"/>
      <c r="F4" s="583"/>
    </row>
    <row r="5" spans="1:6" ht="18" hidden="1" customHeight="1" outlineLevel="1" thickBot="1" x14ac:dyDescent="0.3">
      <c r="A5" s="696"/>
      <c r="B5" s="698"/>
      <c r="C5" s="609"/>
      <c r="D5" s="801"/>
      <c r="E5" s="582"/>
      <c r="F5" s="583"/>
    </row>
    <row r="6" spans="1:6" ht="18" hidden="1" customHeight="1" outlineLevel="1" thickBot="1" x14ac:dyDescent="0.3">
      <c r="A6" s="696"/>
      <c r="B6" s="698"/>
      <c r="C6" s="607">
        <v>2</v>
      </c>
      <c r="D6" s="799" t="s">
        <v>60</v>
      </c>
      <c r="E6" s="582"/>
      <c r="F6" s="583"/>
    </row>
    <row r="7" spans="1:6" ht="17.25" hidden="1" customHeight="1" outlineLevel="1" x14ac:dyDescent="0.25">
      <c r="A7" s="696"/>
      <c r="B7" s="698"/>
      <c r="C7" s="608"/>
      <c r="D7" s="800"/>
      <c r="E7" s="582"/>
      <c r="F7" s="583"/>
    </row>
    <row r="8" spans="1:6" ht="18" hidden="1" customHeight="1" outlineLevel="1" thickBot="1" x14ac:dyDescent="0.3">
      <c r="A8" s="696"/>
      <c r="B8" s="698"/>
      <c r="C8" s="609"/>
      <c r="D8" s="801"/>
      <c r="E8" s="582"/>
      <c r="F8" s="583"/>
    </row>
    <row r="9" spans="1:6" ht="18" hidden="1" customHeight="1" outlineLevel="1" thickBot="1" x14ac:dyDescent="0.3">
      <c r="A9" s="696"/>
      <c r="B9" s="698"/>
      <c r="C9" s="607">
        <v>3</v>
      </c>
      <c r="D9" s="799" t="s">
        <v>61</v>
      </c>
      <c r="E9" s="582"/>
      <c r="F9" s="583"/>
    </row>
    <row r="10" spans="1:6" ht="17.25" hidden="1" customHeight="1" outlineLevel="1" x14ac:dyDescent="0.25">
      <c r="A10" s="696"/>
      <c r="B10" s="698"/>
      <c r="C10" s="608"/>
      <c r="D10" s="800"/>
      <c r="E10" s="582"/>
      <c r="F10" s="583"/>
    </row>
    <row r="11" spans="1:6" ht="18" hidden="1" customHeight="1" outlineLevel="1" thickBot="1" x14ac:dyDescent="0.3">
      <c r="A11" s="696"/>
      <c r="B11" s="698"/>
      <c r="C11" s="609"/>
      <c r="D11" s="801"/>
      <c r="E11" s="582"/>
      <c r="F11" s="583"/>
    </row>
    <row r="12" spans="1:6" s="49" customFormat="1" ht="18" hidden="1" customHeight="1" outlineLevel="1" thickBot="1" x14ac:dyDescent="0.3">
      <c r="A12" s="696"/>
      <c r="B12" s="698"/>
      <c r="C12" s="607">
        <v>4</v>
      </c>
      <c r="D12" s="799" t="s">
        <v>62</v>
      </c>
      <c r="E12" s="584"/>
      <c r="F12" s="585"/>
    </row>
    <row r="13" spans="1:6" s="49" customFormat="1" ht="17.25" hidden="1" customHeight="1" outlineLevel="1" x14ac:dyDescent="0.25">
      <c r="A13" s="696"/>
      <c r="B13" s="698"/>
      <c r="C13" s="608"/>
      <c r="D13" s="800"/>
      <c r="E13" s="584"/>
      <c r="F13" s="585"/>
    </row>
    <row r="14" spans="1:6" ht="18" hidden="1" customHeight="1" outlineLevel="1" thickBot="1" x14ac:dyDescent="0.3">
      <c r="A14" s="696"/>
      <c r="B14" s="698"/>
      <c r="C14" s="609"/>
      <c r="D14" s="801"/>
      <c r="E14" s="582"/>
      <c r="F14" s="583"/>
    </row>
    <row r="15" spans="1:6" s="52" customFormat="1" ht="18" hidden="1" customHeight="1" outlineLevel="1" thickBot="1" x14ac:dyDescent="0.3">
      <c r="A15" s="696"/>
      <c r="B15" s="699"/>
      <c r="C15" s="607">
        <v>5</v>
      </c>
      <c r="D15" s="799" t="s">
        <v>63</v>
      </c>
      <c r="E15" s="586"/>
      <c r="F15" s="587"/>
    </row>
    <row r="16" spans="1:6" s="52" customFormat="1" ht="17.25" hidden="1" customHeight="1" outlineLevel="1" x14ac:dyDescent="0.25">
      <c r="A16" s="696"/>
      <c r="B16" s="699"/>
      <c r="C16" s="608"/>
      <c r="D16" s="800"/>
      <c r="E16" s="586"/>
      <c r="F16" s="587"/>
    </row>
    <row r="17" spans="1:6" ht="18" hidden="1" customHeight="1" outlineLevel="1" thickBot="1" x14ac:dyDescent="0.3">
      <c r="A17" s="696"/>
      <c r="B17" s="699"/>
      <c r="C17" s="609"/>
      <c r="D17" s="801"/>
      <c r="E17" s="582"/>
      <c r="F17" s="583"/>
    </row>
    <row r="18" spans="1:6" s="52" customFormat="1" ht="18" hidden="1" customHeight="1" outlineLevel="1" thickBot="1" x14ac:dyDescent="0.3">
      <c r="A18" s="696"/>
      <c r="B18" s="699"/>
      <c r="C18" s="607">
        <v>6</v>
      </c>
      <c r="D18" s="799" t="s">
        <v>64</v>
      </c>
      <c r="E18" s="586"/>
      <c r="F18" s="587"/>
    </row>
    <row r="19" spans="1:6" s="52" customFormat="1" ht="17.25" hidden="1" customHeight="1" outlineLevel="1" x14ac:dyDescent="0.25">
      <c r="A19" s="696"/>
      <c r="B19" s="699"/>
      <c r="C19" s="608"/>
      <c r="D19" s="800"/>
      <c r="E19" s="586"/>
      <c r="F19" s="587"/>
    </row>
    <row r="20" spans="1:6" ht="18" hidden="1" customHeight="1" outlineLevel="1" thickBot="1" x14ac:dyDescent="0.3">
      <c r="A20" s="696"/>
      <c r="B20" s="699"/>
      <c r="C20" s="609"/>
      <c r="D20" s="801"/>
      <c r="E20" s="582"/>
      <c r="F20" s="583"/>
    </row>
    <row r="21" spans="1:6" ht="18" hidden="1" customHeight="1" outlineLevel="1" thickBot="1" x14ac:dyDescent="0.3">
      <c r="A21" s="696"/>
      <c r="B21" s="699"/>
      <c r="C21" s="607">
        <v>7</v>
      </c>
      <c r="D21" s="800" t="s">
        <v>198</v>
      </c>
      <c r="E21" s="582"/>
      <c r="F21" s="583"/>
    </row>
    <row r="22" spans="1:6" ht="17.25" hidden="1" customHeight="1" outlineLevel="1" x14ac:dyDescent="0.25">
      <c r="A22" s="696"/>
      <c r="B22" s="699"/>
      <c r="C22" s="608"/>
      <c r="D22" s="800"/>
      <c r="E22" s="582"/>
      <c r="F22" s="583"/>
    </row>
    <row r="23" spans="1:6" ht="18" hidden="1" customHeight="1" outlineLevel="1" thickBot="1" x14ac:dyDescent="0.3">
      <c r="A23" s="696"/>
      <c r="B23" s="699"/>
      <c r="C23" s="609"/>
      <c r="D23" s="800"/>
      <c r="E23" s="582"/>
      <c r="F23" s="583"/>
    </row>
    <row r="24" spans="1:6" ht="18" hidden="1" customHeight="1" outlineLevel="1" thickBot="1" x14ac:dyDescent="0.3">
      <c r="A24" s="696"/>
      <c r="B24" s="699"/>
      <c r="C24" s="607">
        <v>8</v>
      </c>
      <c r="D24" s="799" t="s">
        <v>186</v>
      </c>
      <c r="E24" s="582"/>
      <c r="F24" s="583"/>
    </row>
    <row r="25" spans="1:6" ht="17.25" hidden="1" customHeight="1" outlineLevel="1" x14ac:dyDescent="0.25">
      <c r="A25" s="696"/>
      <c r="B25" s="699"/>
      <c r="C25" s="608"/>
      <c r="D25" s="800"/>
      <c r="E25" s="582"/>
      <c r="F25" s="583"/>
    </row>
    <row r="26" spans="1:6" ht="18" hidden="1" customHeight="1" outlineLevel="1" thickBot="1" x14ac:dyDescent="0.3">
      <c r="A26" s="696"/>
      <c r="B26" s="699"/>
      <c r="C26" s="609"/>
      <c r="D26" s="801"/>
      <c r="E26" s="582"/>
      <c r="F26" s="583"/>
    </row>
    <row r="27" spans="1:6" s="49" customFormat="1" ht="18" hidden="1" customHeight="1" outlineLevel="1" thickBot="1" x14ac:dyDescent="0.3">
      <c r="A27" s="696"/>
      <c r="B27" s="699"/>
      <c r="C27" s="607">
        <v>9</v>
      </c>
      <c r="D27" s="801" t="s">
        <v>65</v>
      </c>
      <c r="E27" s="584"/>
      <c r="F27" s="585"/>
    </row>
    <row r="28" spans="1:6" s="49" customFormat="1" ht="18" hidden="1" customHeight="1" outlineLevel="1" thickBot="1" x14ac:dyDescent="0.3">
      <c r="A28" s="696"/>
      <c r="B28" s="699"/>
      <c r="C28" s="608"/>
      <c r="D28" s="803"/>
      <c r="E28" s="584"/>
      <c r="F28" s="585"/>
    </row>
    <row r="29" spans="1:6" ht="18" hidden="1" customHeight="1" outlineLevel="1" thickBot="1" x14ac:dyDescent="0.3">
      <c r="A29" s="696"/>
      <c r="B29" s="699"/>
      <c r="C29" s="609"/>
      <c r="D29" s="803"/>
      <c r="E29" s="582"/>
      <c r="F29" s="583"/>
    </row>
    <row r="30" spans="1:6" ht="18" hidden="1" customHeight="1" outlineLevel="1" thickBot="1" x14ac:dyDescent="0.3">
      <c r="A30" s="696"/>
      <c r="B30" s="699"/>
      <c r="C30" s="607">
        <v>10</v>
      </c>
      <c r="D30" s="799" t="s">
        <v>210</v>
      </c>
      <c r="E30" s="582"/>
      <c r="F30" s="583"/>
    </row>
    <row r="31" spans="1:6" ht="17.25" hidden="1" customHeight="1" outlineLevel="1" x14ac:dyDescent="0.25">
      <c r="A31" s="696"/>
      <c r="B31" s="699"/>
      <c r="C31" s="608"/>
      <c r="D31" s="800"/>
      <c r="E31" s="582"/>
      <c r="F31" s="583"/>
    </row>
    <row r="32" spans="1:6" ht="18" hidden="1" customHeight="1" outlineLevel="1" thickBot="1" x14ac:dyDescent="0.3">
      <c r="A32" s="696"/>
      <c r="B32" s="699"/>
      <c r="C32" s="609"/>
      <c r="D32" s="801"/>
      <c r="E32" s="582"/>
      <c r="F32" s="583"/>
    </row>
    <row r="33" spans="1:6" ht="18" hidden="1" customHeight="1" outlineLevel="1" thickBot="1" x14ac:dyDescent="0.3">
      <c r="A33" s="696"/>
      <c r="B33" s="699"/>
      <c r="C33" s="607">
        <v>11</v>
      </c>
      <c r="D33" s="802" t="s">
        <v>182</v>
      </c>
      <c r="E33" s="582"/>
      <c r="F33" s="583"/>
    </row>
    <row r="34" spans="1:6" ht="18" hidden="1" customHeight="1" outlineLevel="1" thickBot="1" x14ac:dyDescent="0.3">
      <c r="A34" s="696"/>
      <c r="B34" s="699"/>
      <c r="C34" s="608"/>
      <c r="D34" s="802"/>
      <c r="E34" s="582"/>
      <c r="F34" s="583"/>
    </row>
    <row r="35" spans="1:6" ht="18" hidden="1" customHeight="1" outlineLevel="1" thickBot="1" x14ac:dyDescent="0.3">
      <c r="A35" s="696"/>
      <c r="B35" s="699"/>
      <c r="C35" s="609"/>
      <c r="D35" s="802"/>
      <c r="E35" s="582"/>
      <c r="F35" s="583"/>
    </row>
    <row r="36" spans="1:6" ht="18" hidden="1" customHeight="1" outlineLevel="1" thickBot="1" x14ac:dyDescent="0.3">
      <c r="A36" s="696"/>
      <c r="B36" s="698"/>
      <c r="C36" s="607">
        <v>12</v>
      </c>
      <c r="D36" s="796" t="s">
        <v>183</v>
      </c>
      <c r="E36" s="582"/>
      <c r="F36" s="583"/>
    </row>
    <row r="37" spans="1:6" ht="17.25" hidden="1" customHeight="1" outlineLevel="1" x14ac:dyDescent="0.25">
      <c r="A37" s="696"/>
      <c r="B37" s="698"/>
      <c r="C37" s="608"/>
      <c r="D37" s="797"/>
      <c r="E37" s="582"/>
      <c r="F37" s="583"/>
    </row>
    <row r="38" spans="1:6" ht="18" hidden="1" customHeight="1" outlineLevel="1" thickBot="1" x14ac:dyDescent="0.3">
      <c r="A38" s="696"/>
      <c r="B38" s="698"/>
      <c r="C38" s="609"/>
      <c r="D38" s="798"/>
      <c r="E38" s="582"/>
      <c r="F38" s="583"/>
    </row>
    <row r="39" spans="1:6" ht="18" hidden="1" customHeight="1" outlineLevel="1" thickBot="1" x14ac:dyDescent="0.3">
      <c r="A39" s="696"/>
      <c r="B39" s="698"/>
      <c r="C39" s="607">
        <v>13</v>
      </c>
      <c r="D39" s="796" t="s">
        <v>66</v>
      </c>
      <c r="E39" s="582"/>
      <c r="F39" s="583"/>
    </row>
    <row r="40" spans="1:6" ht="17.25" hidden="1" customHeight="1" outlineLevel="1" x14ac:dyDescent="0.25">
      <c r="A40" s="696"/>
      <c r="B40" s="698"/>
      <c r="C40" s="608"/>
      <c r="D40" s="797"/>
      <c r="E40" s="582"/>
      <c r="F40" s="583"/>
    </row>
    <row r="41" spans="1:6" ht="18" hidden="1" customHeight="1" outlineLevel="1" thickBot="1" x14ac:dyDescent="0.3">
      <c r="A41" s="696"/>
      <c r="B41" s="698"/>
      <c r="C41" s="609"/>
      <c r="D41" s="798"/>
      <c r="E41" s="582"/>
      <c r="F41" s="583"/>
    </row>
    <row r="42" spans="1:6" ht="18" hidden="1" customHeight="1" outlineLevel="1" thickBot="1" x14ac:dyDescent="0.3">
      <c r="A42" s="696"/>
      <c r="B42" s="698"/>
      <c r="C42" s="607">
        <v>14</v>
      </c>
      <c r="D42" s="796" t="s">
        <v>244</v>
      </c>
      <c r="E42" s="582"/>
      <c r="F42" s="583"/>
    </row>
    <row r="43" spans="1:6" ht="17.25" hidden="1" customHeight="1" outlineLevel="1" x14ac:dyDescent="0.25">
      <c r="A43" s="696"/>
      <c r="B43" s="698"/>
      <c r="C43" s="608"/>
      <c r="D43" s="797"/>
      <c r="E43" s="582"/>
      <c r="F43" s="583"/>
    </row>
    <row r="44" spans="1:6" ht="18" hidden="1" customHeight="1" outlineLevel="1" thickBot="1" x14ac:dyDescent="0.3">
      <c r="A44" s="696"/>
      <c r="B44" s="698"/>
      <c r="C44" s="609"/>
      <c r="D44" s="798"/>
      <c r="E44" s="582"/>
      <c r="F44" s="583"/>
    </row>
    <row r="45" spans="1:6" ht="18" hidden="1" customHeight="1" outlineLevel="1" thickBot="1" x14ac:dyDescent="0.3">
      <c r="A45" s="696"/>
      <c r="B45" s="698"/>
      <c r="C45" s="607">
        <v>15</v>
      </c>
      <c r="D45" s="796" t="s">
        <v>243</v>
      </c>
      <c r="E45" s="582"/>
      <c r="F45" s="583"/>
    </row>
    <row r="46" spans="1:6" ht="17.25" hidden="1" customHeight="1" outlineLevel="1" x14ac:dyDescent="0.25">
      <c r="A46" s="696"/>
      <c r="B46" s="698"/>
      <c r="C46" s="608"/>
      <c r="D46" s="797"/>
      <c r="E46" s="582"/>
      <c r="F46" s="583"/>
    </row>
    <row r="47" spans="1:6" ht="18" hidden="1" customHeight="1" outlineLevel="1" thickBot="1" x14ac:dyDescent="0.3">
      <c r="A47" s="696"/>
      <c r="B47" s="698"/>
      <c r="C47" s="609"/>
      <c r="D47" s="798"/>
      <c r="E47" s="582"/>
      <c r="F47" s="583"/>
    </row>
    <row r="48" spans="1:6" ht="18" hidden="1" customHeight="1" outlineLevel="1" thickBot="1" x14ac:dyDescent="0.3">
      <c r="A48" s="696"/>
      <c r="B48" s="698"/>
      <c r="C48" s="607">
        <v>16</v>
      </c>
      <c r="D48" s="796" t="s">
        <v>217</v>
      </c>
      <c r="E48" s="582"/>
      <c r="F48" s="583"/>
    </row>
    <row r="49" spans="1:6" ht="17.25" hidden="1" customHeight="1" outlineLevel="1" x14ac:dyDescent="0.25">
      <c r="A49" s="696"/>
      <c r="B49" s="698"/>
      <c r="C49" s="608"/>
      <c r="D49" s="797"/>
      <c r="E49" s="582"/>
      <c r="F49" s="583"/>
    </row>
    <row r="50" spans="1:6" ht="18" hidden="1" customHeight="1" outlineLevel="1" thickBot="1" x14ac:dyDescent="0.3">
      <c r="A50" s="696"/>
      <c r="B50" s="698"/>
      <c r="C50" s="609"/>
      <c r="D50" s="798"/>
      <c r="E50" s="582"/>
      <c r="F50" s="583"/>
    </row>
    <row r="51" spans="1:6" ht="18" customHeight="1" collapsed="1" x14ac:dyDescent="0.25">
      <c r="A51" s="696"/>
      <c r="B51" s="698"/>
      <c r="C51" s="694" t="s">
        <v>129</v>
      </c>
      <c r="D51" s="843"/>
      <c r="E51" s="588">
        <f>'01.11.2018'!Q51</f>
        <v>60</v>
      </c>
      <c r="F51" s="583"/>
    </row>
    <row r="52" spans="1:6" x14ac:dyDescent="0.25">
      <c r="A52" s="696"/>
      <c r="B52" s="698"/>
      <c r="C52" s="708"/>
      <c r="D52" s="844"/>
      <c r="E52" s="588">
        <f>'01.11.2018'!Q52</f>
        <v>356</v>
      </c>
      <c r="F52" s="583"/>
    </row>
    <row r="53" spans="1:6" ht="18" thickBot="1" x14ac:dyDescent="0.3">
      <c r="A53" s="697"/>
      <c r="B53" s="700"/>
      <c r="C53" s="710"/>
      <c r="D53" s="845"/>
      <c r="E53" s="588">
        <f>'01.11.2018'!Q53</f>
        <v>416</v>
      </c>
      <c r="F53" s="583">
        <f>E53/[1]Лист1!$D$4</f>
        <v>0.47706422018348627</v>
      </c>
    </row>
    <row r="54" spans="1:6" ht="18" hidden="1" customHeight="1" outlineLevel="1" thickBot="1" x14ac:dyDescent="0.3">
      <c r="A54" s="706">
        <v>2</v>
      </c>
      <c r="B54" s="712" t="s">
        <v>78</v>
      </c>
      <c r="C54" s="607">
        <v>17</v>
      </c>
      <c r="D54" s="796" t="s">
        <v>79</v>
      </c>
      <c r="E54" s="582"/>
      <c r="F54" s="583"/>
    </row>
    <row r="55" spans="1:6" ht="17.25" hidden="1" customHeight="1" outlineLevel="1" x14ac:dyDescent="0.25">
      <c r="A55" s="696"/>
      <c r="B55" s="698"/>
      <c r="C55" s="608"/>
      <c r="D55" s="797"/>
      <c r="E55" s="582"/>
      <c r="F55" s="583"/>
    </row>
    <row r="56" spans="1:6" ht="18" hidden="1" customHeight="1" outlineLevel="1" thickBot="1" x14ac:dyDescent="0.3">
      <c r="A56" s="696"/>
      <c r="B56" s="698"/>
      <c r="C56" s="609"/>
      <c r="D56" s="798"/>
      <c r="E56" s="582"/>
      <c r="F56" s="583"/>
    </row>
    <row r="57" spans="1:6" ht="18" hidden="1" customHeight="1" outlineLevel="1" thickBot="1" x14ac:dyDescent="0.3">
      <c r="A57" s="696"/>
      <c r="B57" s="698"/>
      <c r="C57" s="607">
        <v>18</v>
      </c>
      <c r="D57" s="796" t="s">
        <v>167</v>
      </c>
      <c r="E57" s="582"/>
      <c r="F57" s="583"/>
    </row>
    <row r="58" spans="1:6" ht="17.25" hidden="1" customHeight="1" outlineLevel="1" x14ac:dyDescent="0.25">
      <c r="A58" s="696"/>
      <c r="B58" s="698"/>
      <c r="C58" s="608"/>
      <c r="D58" s="797"/>
      <c r="E58" s="582"/>
      <c r="F58" s="583"/>
    </row>
    <row r="59" spans="1:6" ht="18" hidden="1" customHeight="1" outlineLevel="1" thickBot="1" x14ac:dyDescent="0.3">
      <c r="A59" s="696"/>
      <c r="B59" s="698"/>
      <c r="C59" s="609"/>
      <c r="D59" s="798"/>
      <c r="E59" s="582"/>
      <c r="F59" s="583"/>
    </row>
    <row r="60" spans="1:6" ht="18" hidden="1" customHeight="1" outlineLevel="1" thickBot="1" x14ac:dyDescent="0.3">
      <c r="A60" s="696"/>
      <c r="B60" s="698"/>
      <c r="C60" s="607">
        <v>19</v>
      </c>
      <c r="D60" s="796" t="s">
        <v>80</v>
      </c>
      <c r="E60" s="582"/>
      <c r="F60" s="583"/>
    </row>
    <row r="61" spans="1:6" ht="17.25" hidden="1" customHeight="1" outlineLevel="1" x14ac:dyDescent="0.25">
      <c r="A61" s="696"/>
      <c r="B61" s="698"/>
      <c r="C61" s="608"/>
      <c r="D61" s="797"/>
      <c r="E61" s="582"/>
      <c r="F61" s="583"/>
    </row>
    <row r="62" spans="1:6" ht="18" hidden="1" customHeight="1" outlineLevel="1" thickBot="1" x14ac:dyDescent="0.3">
      <c r="A62" s="696"/>
      <c r="B62" s="698"/>
      <c r="C62" s="609"/>
      <c r="D62" s="798"/>
      <c r="E62" s="582"/>
      <c r="F62" s="583"/>
    </row>
    <row r="63" spans="1:6" ht="18" hidden="1" customHeight="1" outlineLevel="1" thickBot="1" x14ac:dyDescent="0.3">
      <c r="A63" s="696"/>
      <c r="B63" s="698"/>
      <c r="C63" s="607">
        <v>20</v>
      </c>
      <c r="D63" s="796" t="s">
        <v>323</v>
      </c>
      <c r="E63" s="582"/>
      <c r="F63" s="583"/>
    </row>
    <row r="64" spans="1:6" ht="17.25" hidden="1" customHeight="1" outlineLevel="1" x14ac:dyDescent="0.25">
      <c r="A64" s="696"/>
      <c r="B64" s="698"/>
      <c r="C64" s="608"/>
      <c r="D64" s="797"/>
      <c r="E64" s="582"/>
      <c r="F64" s="583"/>
    </row>
    <row r="65" spans="1:6" ht="18" hidden="1" customHeight="1" outlineLevel="1" thickBot="1" x14ac:dyDescent="0.3">
      <c r="A65" s="696"/>
      <c r="B65" s="698"/>
      <c r="C65" s="609"/>
      <c r="D65" s="798"/>
      <c r="E65" s="582"/>
      <c r="F65" s="583"/>
    </row>
    <row r="66" spans="1:6" ht="18" hidden="1" customHeight="1" outlineLevel="1" thickBot="1" x14ac:dyDescent="0.3">
      <c r="A66" s="696"/>
      <c r="B66" s="698"/>
      <c r="C66" s="607">
        <v>21</v>
      </c>
      <c r="D66" s="796" t="s">
        <v>324</v>
      </c>
      <c r="E66" s="582"/>
      <c r="F66" s="583"/>
    </row>
    <row r="67" spans="1:6" ht="17.25" hidden="1" customHeight="1" outlineLevel="1" x14ac:dyDescent="0.25">
      <c r="A67" s="696"/>
      <c r="B67" s="698"/>
      <c r="C67" s="608"/>
      <c r="D67" s="797"/>
      <c r="E67" s="582"/>
      <c r="F67" s="583"/>
    </row>
    <row r="68" spans="1:6" ht="18" hidden="1" customHeight="1" outlineLevel="1" thickBot="1" x14ac:dyDescent="0.3">
      <c r="A68" s="696"/>
      <c r="B68" s="698"/>
      <c r="C68" s="609"/>
      <c r="D68" s="798"/>
      <c r="E68" s="582"/>
      <c r="F68" s="583"/>
    </row>
    <row r="69" spans="1:6" ht="18" hidden="1" customHeight="1" outlineLevel="1" thickBot="1" x14ac:dyDescent="0.3">
      <c r="A69" s="696"/>
      <c r="B69" s="698"/>
      <c r="C69" s="607">
        <v>22</v>
      </c>
      <c r="D69" s="796" t="s">
        <v>188</v>
      </c>
      <c r="E69" s="582"/>
      <c r="F69" s="583"/>
    </row>
    <row r="70" spans="1:6" ht="17.25" hidden="1" customHeight="1" outlineLevel="1" x14ac:dyDescent="0.25">
      <c r="A70" s="696"/>
      <c r="B70" s="698"/>
      <c r="C70" s="608"/>
      <c r="D70" s="797"/>
      <c r="E70" s="582"/>
      <c r="F70" s="583"/>
    </row>
    <row r="71" spans="1:6" ht="18" hidden="1" customHeight="1" outlineLevel="1" thickBot="1" x14ac:dyDescent="0.3">
      <c r="A71" s="696"/>
      <c r="B71" s="698"/>
      <c r="C71" s="609"/>
      <c r="D71" s="798"/>
      <c r="E71" s="582"/>
      <c r="F71" s="583"/>
    </row>
    <row r="72" spans="1:6" ht="18" hidden="1" customHeight="1" outlineLevel="1" thickBot="1" x14ac:dyDescent="0.3">
      <c r="A72" s="696"/>
      <c r="B72" s="698"/>
      <c r="C72" s="607">
        <v>23</v>
      </c>
      <c r="D72" s="796" t="s">
        <v>214</v>
      </c>
      <c r="E72" s="582"/>
      <c r="F72" s="583"/>
    </row>
    <row r="73" spans="1:6" ht="17.25" hidden="1" customHeight="1" outlineLevel="1" x14ac:dyDescent="0.25">
      <c r="A73" s="696"/>
      <c r="B73" s="698"/>
      <c r="C73" s="608"/>
      <c r="D73" s="797"/>
      <c r="E73" s="582"/>
      <c r="F73" s="583"/>
    </row>
    <row r="74" spans="1:6" ht="18" hidden="1" customHeight="1" outlineLevel="1" thickBot="1" x14ac:dyDescent="0.3">
      <c r="A74" s="696"/>
      <c r="B74" s="698"/>
      <c r="C74" s="609"/>
      <c r="D74" s="798"/>
      <c r="E74" s="582"/>
      <c r="F74" s="583"/>
    </row>
    <row r="75" spans="1:6" ht="18" customHeight="1" collapsed="1" x14ac:dyDescent="0.25">
      <c r="A75" s="696"/>
      <c r="B75" s="698"/>
      <c r="C75" s="694" t="s">
        <v>130</v>
      </c>
      <c r="D75" s="832"/>
      <c r="E75" s="588">
        <f>'01.11.2018'!Q75</f>
        <v>22</v>
      </c>
      <c r="F75" s="583"/>
    </row>
    <row r="76" spans="1:6" x14ac:dyDescent="0.25">
      <c r="A76" s="696"/>
      <c r="B76" s="698"/>
      <c r="C76" s="660"/>
      <c r="D76" s="833"/>
      <c r="E76" s="588">
        <f>'01.11.2018'!Q76</f>
        <v>177</v>
      </c>
      <c r="F76" s="583"/>
    </row>
    <row r="77" spans="1:6" ht="18" thickBot="1" x14ac:dyDescent="0.3">
      <c r="A77" s="697"/>
      <c r="B77" s="700"/>
      <c r="C77" s="662"/>
      <c r="D77" s="834"/>
      <c r="E77" s="588">
        <f>'01.11.2018'!Q77</f>
        <v>199</v>
      </c>
      <c r="F77" s="583">
        <f>E77/[1]Лист1!$D$5</f>
        <v>0.15156130997715156</v>
      </c>
    </row>
    <row r="78" spans="1:6" ht="18" hidden="1" customHeight="1" outlineLevel="1" x14ac:dyDescent="0.25">
      <c r="A78" s="696">
        <v>3</v>
      </c>
      <c r="B78" s="698" t="s">
        <v>170</v>
      </c>
      <c r="C78" s="673">
        <v>24</v>
      </c>
      <c r="D78" s="799" t="s">
        <v>27</v>
      </c>
      <c r="E78" s="582"/>
      <c r="F78" s="583"/>
    </row>
    <row r="79" spans="1:6" ht="17.25" hidden="1" customHeight="1" outlineLevel="1" x14ac:dyDescent="0.25">
      <c r="A79" s="696"/>
      <c r="B79" s="698"/>
      <c r="C79" s="608"/>
      <c r="D79" s="800"/>
      <c r="E79" s="582"/>
      <c r="F79" s="583"/>
    </row>
    <row r="80" spans="1:6" ht="17.25" hidden="1" customHeight="1" outlineLevel="1" x14ac:dyDescent="0.25">
      <c r="A80" s="696"/>
      <c r="B80" s="698"/>
      <c r="C80" s="608"/>
      <c r="D80" s="800"/>
      <c r="E80" s="582"/>
      <c r="F80" s="583"/>
    </row>
    <row r="81" spans="1:6" ht="18" hidden="1" customHeight="1" outlineLevel="1" thickBot="1" x14ac:dyDescent="0.3">
      <c r="A81" s="696"/>
      <c r="B81" s="698"/>
      <c r="C81" s="609"/>
      <c r="D81" s="801"/>
      <c r="E81" s="582"/>
      <c r="F81" s="583"/>
    </row>
    <row r="82" spans="1:6" ht="18" hidden="1" customHeight="1" outlineLevel="1" x14ac:dyDescent="0.25">
      <c r="A82" s="696"/>
      <c r="B82" s="698"/>
      <c r="C82" s="673">
        <v>25</v>
      </c>
      <c r="D82" s="799" t="s">
        <v>28</v>
      </c>
      <c r="E82" s="582"/>
      <c r="F82" s="583"/>
    </row>
    <row r="83" spans="1:6" ht="17.25" hidden="1" customHeight="1" outlineLevel="1" x14ac:dyDescent="0.25">
      <c r="A83" s="696"/>
      <c r="B83" s="698"/>
      <c r="C83" s="608"/>
      <c r="D83" s="800"/>
      <c r="E83" s="582"/>
      <c r="F83" s="583"/>
    </row>
    <row r="84" spans="1:6" ht="18" hidden="1" customHeight="1" outlineLevel="1" thickBot="1" x14ac:dyDescent="0.3">
      <c r="A84" s="696"/>
      <c r="B84" s="698"/>
      <c r="C84" s="609"/>
      <c r="D84" s="801"/>
      <c r="E84" s="582"/>
      <c r="F84" s="583"/>
    </row>
    <row r="85" spans="1:6" ht="18" hidden="1" customHeight="1" outlineLevel="1" x14ac:dyDescent="0.25">
      <c r="A85" s="696"/>
      <c r="B85" s="698"/>
      <c r="C85" s="673">
        <v>26</v>
      </c>
      <c r="D85" s="799" t="s">
        <v>267</v>
      </c>
      <c r="E85" s="582"/>
      <c r="F85" s="583"/>
    </row>
    <row r="86" spans="1:6" ht="17.25" hidden="1" customHeight="1" outlineLevel="1" x14ac:dyDescent="0.25">
      <c r="A86" s="696"/>
      <c r="B86" s="698"/>
      <c r="C86" s="608"/>
      <c r="D86" s="800"/>
      <c r="E86" s="582"/>
      <c r="F86" s="583"/>
    </row>
    <row r="87" spans="1:6" ht="18" hidden="1" customHeight="1" outlineLevel="1" thickBot="1" x14ac:dyDescent="0.3">
      <c r="A87" s="696"/>
      <c r="B87" s="698"/>
      <c r="C87" s="609"/>
      <c r="D87" s="801"/>
      <c r="E87" s="582"/>
      <c r="F87" s="583"/>
    </row>
    <row r="88" spans="1:6" ht="18" hidden="1" customHeight="1" outlineLevel="1" x14ac:dyDescent="0.25">
      <c r="A88" s="696"/>
      <c r="B88" s="698"/>
      <c r="C88" s="673">
        <v>27</v>
      </c>
      <c r="D88" s="799" t="s">
        <v>205</v>
      </c>
      <c r="E88" s="582"/>
      <c r="F88" s="583"/>
    </row>
    <row r="89" spans="1:6" ht="17.25" hidden="1" customHeight="1" outlineLevel="1" x14ac:dyDescent="0.25">
      <c r="A89" s="696"/>
      <c r="B89" s="698"/>
      <c r="C89" s="608"/>
      <c r="D89" s="800"/>
      <c r="E89" s="582"/>
      <c r="F89" s="583"/>
    </row>
    <row r="90" spans="1:6" ht="18" hidden="1" customHeight="1" outlineLevel="1" thickBot="1" x14ac:dyDescent="0.3">
      <c r="A90" s="696"/>
      <c r="B90" s="698"/>
      <c r="C90" s="609"/>
      <c r="D90" s="801"/>
      <c r="E90" s="582"/>
      <c r="F90" s="583"/>
    </row>
    <row r="91" spans="1:6" ht="17.25" hidden="1" customHeight="1" outlineLevel="1" x14ac:dyDescent="0.25">
      <c r="A91" s="696"/>
      <c r="B91" s="698"/>
      <c r="C91" s="673">
        <v>28</v>
      </c>
      <c r="D91" s="799" t="s">
        <v>270</v>
      </c>
      <c r="E91" s="582"/>
      <c r="F91" s="583"/>
    </row>
    <row r="92" spans="1:6" ht="17.25" hidden="1" customHeight="1" outlineLevel="1" x14ac:dyDescent="0.25">
      <c r="A92" s="696"/>
      <c r="B92" s="698"/>
      <c r="C92" s="608"/>
      <c r="D92" s="800"/>
      <c r="E92" s="582"/>
      <c r="F92" s="583"/>
    </row>
    <row r="93" spans="1:6" ht="18" hidden="1" customHeight="1" outlineLevel="1" thickBot="1" x14ac:dyDescent="0.3">
      <c r="A93" s="696"/>
      <c r="B93" s="698"/>
      <c r="C93" s="609"/>
      <c r="D93" s="801"/>
      <c r="E93" s="582"/>
      <c r="F93" s="583"/>
    </row>
    <row r="94" spans="1:6" ht="18" hidden="1" customHeight="1" outlineLevel="1" x14ac:dyDescent="0.25">
      <c r="A94" s="696"/>
      <c r="B94" s="698"/>
      <c r="C94" s="673">
        <v>29</v>
      </c>
      <c r="D94" s="799" t="s">
        <v>313</v>
      </c>
      <c r="E94" s="582"/>
      <c r="F94" s="583"/>
    </row>
    <row r="95" spans="1:6" ht="17.25" hidden="1" customHeight="1" outlineLevel="1" x14ac:dyDescent="0.25">
      <c r="A95" s="696"/>
      <c r="B95" s="698"/>
      <c r="C95" s="608"/>
      <c r="D95" s="800"/>
      <c r="E95" s="582"/>
      <c r="F95" s="583"/>
    </row>
    <row r="96" spans="1:6" ht="18" hidden="1" customHeight="1" outlineLevel="1" thickBot="1" x14ac:dyDescent="0.3">
      <c r="A96" s="696"/>
      <c r="B96" s="698"/>
      <c r="C96" s="609"/>
      <c r="D96" s="801"/>
      <c r="E96" s="582"/>
      <c r="F96" s="583"/>
    </row>
    <row r="97" spans="1:6" ht="18" hidden="1" customHeight="1" outlineLevel="1" x14ac:dyDescent="0.25">
      <c r="A97" s="696"/>
      <c r="B97" s="698"/>
      <c r="C97" s="673">
        <v>30</v>
      </c>
      <c r="D97" s="799" t="s">
        <v>308</v>
      </c>
      <c r="E97" s="582"/>
      <c r="F97" s="583"/>
    </row>
    <row r="98" spans="1:6" ht="17.25" hidden="1" customHeight="1" outlineLevel="1" x14ac:dyDescent="0.25">
      <c r="A98" s="696"/>
      <c r="B98" s="698"/>
      <c r="C98" s="608"/>
      <c r="D98" s="800"/>
      <c r="E98" s="582"/>
      <c r="F98" s="583"/>
    </row>
    <row r="99" spans="1:6" ht="18" hidden="1" customHeight="1" outlineLevel="1" thickBot="1" x14ac:dyDescent="0.3">
      <c r="A99" s="696"/>
      <c r="B99" s="698"/>
      <c r="C99" s="609"/>
      <c r="D99" s="801"/>
      <c r="E99" s="582"/>
      <c r="F99" s="583"/>
    </row>
    <row r="100" spans="1:6" ht="18" hidden="1" customHeight="1" outlineLevel="1" x14ac:dyDescent="0.25">
      <c r="A100" s="696"/>
      <c r="B100" s="698"/>
      <c r="C100" s="673">
        <v>31</v>
      </c>
      <c r="D100" s="799" t="s">
        <v>123</v>
      </c>
      <c r="E100" s="582"/>
      <c r="F100" s="583"/>
    </row>
    <row r="101" spans="1:6" ht="17.25" hidden="1" customHeight="1" outlineLevel="1" x14ac:dyDescent="0.25">
      <c r="A101" s="696"/>
      <c r="B101" s="698"/>
      <c r="C101" s="608"/>
      <c r="D101" s="800"/>
      <c r="E101" s="582"/>
      <c r="F101" s="583"/>
    </row>
    <row r="102" spans="1:6" ht="18" hidden="1" customHeight="1" outlineLevel="1" thickBot="1" x14ac:dyDescent="0.3">
      <c r="A102" s="696"/>
      <c r="B102" s="698"/>
      <c r="C102" s="609"/>
      <c r="D102" s="801"/>
      <c r="E102" s="582"/>
      <c r="F102" s="583"/>
    </row>
    <row r="103" spans="1:6" ht="17.25" hidden="1" customHeight="1" outlineLevel="1" x14ac:dyDescent="0.25">
      <c r="A103" s="696"/>
      <c r="B103" s="698"/>
      <c r="C103" s="673">
        <v>32</v>
      </c>
      <c r="D103" s="799" t="s">
        <v>268</v>
      </c>
      <c r="E103" s="582"/>
      <c r="F103" s="583"/>
    </row>
    <row r="104" spans="1:6" ht="17.25" hidden="1" customHeight="1" outlineLevel="1" x14ac:dyDescent="0.25">
      <c r="A104" s="696"/>
      <c r="B104" s="698"/>
      <c r="C104" s="608"/>
      <c r="D104" s="800"/>
      <c r="E104" s="582"/>
      <c r="F104" s="583"/>
    </row>
    <row r="105" spans="1:6" ht="18" hidden="1" customHeight="1" outlineLevel="1" thickBot="1" x14ac:dyDescent="0.3">
      <c r="A105" s="696"/>
      <c r="B105" s="698"/>
      <c r="C105" s="609"/>
      <c r="D105" s="801"/>
      <c r="E105" s="582"/>
      <c r="F105" s="583"/>
    </row>
    <row r="106" spans="1:6" ht="17.25" hidden="1" customHeight="1" outlineLevel="1" x14ac:dyDescent="0.25">
      <c r="A106" s="696"/>
      <c r="B106" s="698"/>
      <c r="C106" s="673"/>
      <c r="D106" s="799" t="s">
        <v>330</v>
      </c>
      <c r="E106" s="582"/>
      <c r="F106" s="583"/>
    </row>
    <row r="107" spans="1:6" ht="17.25" hidden="1" customHeight="1" outlineLevel="1" x14ac:dyDescent="0.25">
      <c r="A107" s="696"/>
      <c r="B107" s="698"/>
      <c r="C107" s="608"/>
      <c r="D107" s="800"/>
      <c r="E107" s="582"/>
      <c r="F107" s="583"/>
    </row>
    <row r="108" spans="1:6" ht="18" hidden="1" customHeight="1" outlineLevel="1" thickBot="1" x14ac:dyDescent="0.3">
      <c r="A108" s="696"/>
      <c r="B108" s="698"/>
      <c r="C108" s="609"/>
      <c r="D108" s="801"/>
      <c r="E108" s="582"/>
      <c r="F108" s="583"/>
    </row>
    <row r="109" spans="1:6" ht="18" hidden="1" customHeight="1" outlineLevel="1" x14ac:dyDescent="0.25">
      <c r="A109" s="696"/>
      <c r="B109" s="698"/>
      <c r="C109" s="673">
        <v>33</v>
      </c>
      <c r="D109" s="799" t="s">
        <v>29</v>
      </c>
      <c r="E109" s="582"/>
      <c r="F109" s="583"/>
    </row>
    <row r="110" spans="1:6" ht="17.25" hidden="1" customHeight="1" outlineLevel="1" x14ac:dyDescent="0.25">
      <c r="A110" s="696"/>
      <c r="B110" s="698"/>
      <c r="C110" s="608"/>
      <c r="D110" s="800"/>
      <c r="E110" s="582"/>
      <c r="F110" s="583"/>
    </row>
    <row r="111" spans="1:6" ht="18" hidden="1" customHeight="1" outlineLevel="1" thickBot="1" x14ac:dyDescent="0.3">
      <c r="A111" s="696"/>
      <c r="B111" s="698"/>
      <c r="C111" s="609"/>
      <c r="D111" s="801"/>
      <c r="E111" s="582"/>
      <c r="F111" s="583"/>
    </row>
    <row r="112" spans="1:6" ht="18" hidden="1" customHeight="1" outlineLevel="1" x14ac:dyDescent="0.25">
      <c r="A112" s="696"/>
      <c r="B112" s="698"/>
      <c r="C112" s="673">
        <v>34</v>
      </c>
      <c r="D112" s="799" t="s">
        <v>30</v>
      </c>
      <c r="E112" s="582"/>
      <c r="F112" s="583"/>
    </row>
    <row r="113" spans="1:6" ht="17.25" hidden="1" customHeight="1" outlineLevel="1" x14ac:dyDescent="0.25">
      <c r="A113" s="696"/>
      <c r="B113" s="698"/>
      <c r="C113" s="608"/>
      <c r="D113" s="800"/>
      <c r="E113" s="582"/>
      <c r="F113" s="583"/>
    </row>
    <row r="114" spans="1:6" ht="18" hidden="1" customHeight="1" outlineLevel="1" thickBot="1" x14ac:dyDescent="0.3">
      <c r="A114" s="696"/>
      <c r="B114" s="698"/>
      <c r="C114" s="609"/>
      <c r="D114" s="801"/>
      <c r="E114" s="582"/>
      <c r="F114" s="583"/>
    </row>
    <row r="115" spans="1:6" ht="18" hidden="1" customHeight="1" outlineLevel="1" x14ac:dyDescent="0.25">
      <c r="A115" s="696"/>
      <c r="B115" s="698"/>
      <c r="C115" s="673">
        <v>35</v>
      </c>
      <c r="D115" s="799" t="s">
        <v>169</v>
      </c>
      <c r="E115" s="582"/>
      <c r="F115" s="583"/>
    </row>
    <row r="116" spans="1:6" ht="17.25" hidden="1" customHeight="1" outlineLevel="1" x14ac:dyDescent="0.25">
      <c r="A116" s="696"/>
      <c r="B116" s="698"/>
      <c r="C116" s="608"/>
      <c r="D116" s="800"/>
      <c r="E116" s="582"/>
      <c r="F116" s="583"/>
    </row>
    <row r="117" spans="1:6" ht="18" hidden="1" customHeight="1" outlineLevel="1" thickBot="1" x14ac:dyDescent="0.3">
      <c r="A117" s="696"/>
      <c r="B117" s="698"/>
      <c r="C117" s="609"/>
      <c r="D117" s="800"/>
      <c r="E117" s="582"/>
      <c r="F117" s="583"/>
    </row>
    <row r="118" spans="1:6" ht="18" hidden="1" customHeight="1" outlineLevel="1" x14ac:dyDescent="0.25">
      <c r="A118" s="696"/>
      <c r="B118" s="698"/>
      <c r="C118" s="673">
        <v>36</v>
      </c>
      <c r="D118" s="840" t="s">
        <v>316</v>
      </c>
      <c r="E118" s="582"/>
      <c r="F118" s="583"/>
    </row>
    <row r="119" spans="1:6" ht="17.25" hidden="1" customHeight="1" outlineLevel="1" x14ac:dyDescent="0.25">
      <c r="A119" s="696"/>
      <c r="B119" s="698"/>
      <c r="C119" s="608"/>
      <c r="D119" s="841"/>
      <c r="E119" s="582"/>
      <c r="F119" s="583"/>
    </row>
    <row r="120" spans="1:6" ht="18" hidden="1" customHeight="1" outlineLevel="1" thickBot="1" x14ac:dyDescent="0.3">
      <c r="A120" s="696"/>
      <c r="B120" s="698"/>
      <c r="C120" s="609"/>
      <c r="D120" s="842"/>
      <c r="E120" s="582"/>
      <c r="F120" s="583"/>
    </row>
    <row r="121" spans="1:6" ht="18" hidden="1" customHeight="1" outlineLevel="1" x14ac:dyDescent="0.25">
      <c r="A121" s="696"/>
      <c r="B121" s="698"/>
      <c r="C121" s="673">
        <v>37</v>
      </c>
      <c r="D121" s="840" t="s">
        <v>181</v>
      </c>
      <c r="E121" s="582"/>
      <c r="F121" s="583"/>
    </row>
    <row r="122" spans="1:6" ht="17.25" hidden="1" customHeight="1" outlineLevel="1" x14ac:dyDescent="0.25">
      <c r="A122" s="696"/>
      <c r="B122" s="698"/>
      <c r="C122" s="608"/>
      <c r="D122" s="841"/>
      <c r="E122" s="582"/>
      <c r="F122" s="583"/>
    </row>
    <row r="123" spans="1:6" ht="18" hidden="1" customHeight="1" outlineLevel="1" thickBot="1" x14ac:dyDescent="0.3">
      <c r="A123" s="696"/>
      <c r="B123" s="698"/>
      <c r="C123" s="609"/>
      <c r="D123" s="841"/>
      <c r="E123" s="582"/>
      <c r="F123" s="583"/>
    </row>
    <row r="124" spans="1:6" ht="18" hidden="1" customHeight="1" outlineLevel="1" thickBot="1" x14ac:dyDescent="0.3">
      <c r="A124" s="696"/>
      <c r="B124" s="698"/>
      <c r="C124" s="673">
        <v>38</v>
      </c>
      <c r="D124" s="802" t="s">
        <v>271</v>
      </c>
      <c r="E124" s="582"/>
      <c r="F124" s="583"/>
    </row>
    <row r="125" spans="1:6" ht="18" hidden="1" customHeight="1" outlineLevel="1" thickBot="1" x14ac:dyDescent="0.3">
      <c r="A125" s="696"/>
      <c r="B125" s="698"/>
      <c r="C125" s="608"/>
      <c r="D125" s="802"/>
      <c r="E125" s="582"/>
      <c r="F125" s="583"/>
    </row>
    <row r="126" spans="1:6" ht="18" hidden="1" customHeight="1" outlineLevel="1" thickBot="1" x14ac:dyDescent="0.3">
      <c r="A126" s="696"/>
      <c r="B126" s="698"/>
      <c r="C126" s="609"/>
      <c r="D126" s="802"/>
      <c r="E126" s="582"/>
      <c r="F126" s="583"/>
    </row>
    <row r="127" spans="1:6" ht="18" hidden="1" customHeight="1" outlineLevel="1" x14ac:dyDescent="0.25">
      <c r="A127" s="696"/>
      <c r="B127" s="698"/>
      <c r="C127" s="673">
        <v>39</v>
      </c>
      <c r="D127" s="800" t="s">
        <v>31</v>
      </c>
      <c r="E127" s="582"/>
      <c r="F127" s="583"/>
    </row>
    <row r="128" spans="1:6" ht="17.25" hidden="1" customHeight="1" outlineLevel="1" x14ac:dyDescent="0.25">
      <c r="A128" s="696"/>
      <c r="B128" s="698"/>
      <c r="C128" s="608"/>
      <c r="D128" s="800"/>
      <c r="E128" s="582"/>
      <c r="F128" s="583"/>
    </row>
    <row r="129" spans="1:6" ht="18" hidden="1" customHeight="1" outlineLevel="1" thickBot="1" x14ac:dyDescent="0.3">
      <c r="A129" s="696"/>
      <c r="B129" s="698"/>
      <c r="C129" s="609"/>
      <c r="D129" s="801"/>
      <c r="E129" s="582"/>
      <c r="F129" s="583"/>
    </row>
    <row r="130" spans="1:6" ht="18" hidden="1" customHeight="1" outlineLevel="1" x14ac:dyDescent="0.25">
      <c r="A130" s="696"/>
      <c r="B130" s="698"/>
      <c r="C130" s="673">
        <v>40</v>
      </c>
      <c r="D130" s="799" t="s">
        <v>164</v>
      </c>
      <c r="E130" s="582"/>
      <c r="F130" s="583"/>
    </row>
    <row r="131" spans="1:6" ht="17.25" hidden="1" customHeight="1" outlineLevel="1" x14ac:dyDescent="0.25">
      <c r="A131" s="696"/>
      <c r="B131" s="698"/>
      <c r="C131" s="608"/>
      <c r="D131" s="800"/>
      <c r="E131" s="582"/>
      <c r="F131" s="583"/>
    </row>
    <row r="132" spans="1:6" ht="18" hidden="1" customHeight="1" outlineLevel="1" thickBot="1" x14ac:dyDescent="0.3">
      <c r="A132" s="696"/>
      <c r="B132" s="698"/>
      <c r="C132" s="609"/>
      <c r="D132" s="801"/>
      <c r="E132" s="582"/>
      <c r="F132" s="583"/>
    </row>
    <row r="133" spans="1:6" ht="18" hidden="1" customHeight="1" outlineLevel="1" x14ac:dyDescent="0.25">
      <c r="A133" s="696"/>
      <c r="B133" s="698"/>
      <c r="C133" s="673">
        <v>41</v>
      </c>
      <c r="D133" s="796" t="s">
        <v>196</v>
      </c>
      <c r="E133" s="582"/>
      <c r="F133" s="583"/>
    </row>
    <row r="134" spans="1:6" ht="17.25" hidden="1" customHeight="1" outlineLevel="1" x14ac:dyDescent="0.25">
      <c r="A134" s="696"/>
      <c r="B134" s="698"/>
      <c r="C134" s="608"/>
      <c r="D134" s="797"/>
      <c r="E134" s="582"/>
      <c r="F134" s="583"/>
    </row>
    <row r="135" spans="1:6" ht="18" hidden="1" customHeight="1" outlineLevel="1" thickBot="1" x14ac:dyDescent="0.3">
      <c r="A135" s="696"/>
      <c r="B135" s="698"/>
      <c r="C135" s="609"/>
      <c r="D135" s="798"/>
      <c r="E135" s="582"/>
      <c r="F135" s="583"/>
    </row>
    <row r="136" spans="1:6" ht="18" hidden="1" customHeight="1" outlineLevel="1" x14ac:dyDescent="0.25">
      <c r="A136" s="696"/>
      <c r="B136" s="698"/>
      <c r="C136" s="673">
        <v>42</v>
      </c>
      <c r="D136" s="799" t="s">
        <v>32</v>
      </c>
      <c r="E136" s="582"/>
      <c r="F136" s="583"/>
    </row>
    <row r="137" spans="1:6" ht="17.25" hidden="1" customHeight="1" outlineLevel="1" x14ac:dyDescent="0.25">
      <c r="A137" s="696"/>
      <c r="B137" s="698"/>
      <c r="C137" s="608"/>
      <c r="D137" s="800"/>
      <c r="E137" s="582"/>
      <c r="F137" s="583"/>
    </row>
    <row r="138" spans="1:6" ht="18" hidden="1" customHeight="1" outlineLevel="1" thickBot="1" x14ac:dyDescent="0.3">
      <c r="A138" s="696"/>
      <c r="B138" s="698"/>
      <c r="C138" s="609"/>
      <c r="D138" s="801"/>
      <c r="E138" s="582"/>
      <c r="F138" s="583"/>
    </row>
    <row r="139" spans="1:6" ht="18" hidden="1" customHeight="1" outlineLevel="1" thickBot="1" x14ac:dyDescent="0.3">
      <c r="A139" s="696"/>
      <c r="B139" s="699"/>
      <c r="C139" s="673">
        <v>43</v>
      </c>
      <c r="D139" s="802" t="s">
        <v>314</v>
      </c>
      <c r="E139" s="582"/>
      <c r="F139" s="583"/>
    </row>
    <row r="140" spans="1:6" ht="18" hidden="1" customHeight="1" outlineLevel="1" thickBot="1" x14ac:dyDescent="0.3">
      <c r="A140" s="696"/>
      <c r="B140" s="699"/>
      <c r="C140" s="608"/>
      <c r="D140" s="802"/>
      <c r="E140" s="582"/>
      <c r="F140" s="583"/>
    </row>
    <row r="141" spans="1:6" ht="18" hidden="1" customHeight="1" outlineLevel="1" thickBot="1" x14ac:dyDescent="0.3">
      <c r="A141" s="696"/>
      <c r="B141" s="699"/>
      <c r="C141" s="609"/>
      <c r="D141" s="802"/>
      <c r="E141" s="582"/>
      <c r="F141" s="583"/>
    </row>
    <row r="142" spans="1:6" ht="18" hidden="1" customHeight="1" outlineLevel="1" x14ac:dyDescent="0.25">
      <c r="A142" s="696"/>
      <c r="B142" s="698"/>
      <c r="C142" s="673">
        <v>44</v>
      </c>
      <c r="D142" s="797" t="s">
        <v>269</v>
      </c>
      <c r="E142" s="582"/>
      <c r="F142" s="583"/>
    </row>
    <row r="143" spans="1:6" ht="17.25" hidden="1" customHeight="1" outlineLevel="1" x14ac:dyDescent="0.25">
      <c r="A143" s="696"/>
      <c r="B143" s="698"/>
      <c r="C143" s="608"/>
      <c r="D143" s="797"/>
      <c r="E143" s="582"/>
      <c r="F143" s="583"/>
    </row>
    <row r="144" spans="1:6" ht="18" hidden="1" customHeight="1" outlineLevel="1" thickBot="1" x14ac:dyDescent="0.3">
      <c r="A144" s="696"/>
      <c r="B144" s="698"/>
      <c r="C144" s="609"/>
      <c r="D144" s="798"/>
      <c r="E144" s="582"/>
      <c r="F144" s="583"/>
    </row>
    <row r="145" spans="1:6" ht="18" hidden="1" customHeight="1" outlineLevel="1" x14ac:dyDescent="0.25">
      <c r="A145" s="696"/>
      <c r="B145" s="698"/>
      <c r="C145" s="673">
        <v>45</v>
      </c>
      <c r="D145" s="797" t="s">
        <v>247</v>
      </c>
      <c r="E145" s="582"/>
      <c r="F145" s="583"/>
    </row>
    <row r="146" spans="1:6" ht="17.25" hidden="1" customHeight="1" outlineLevel="1" x14ac:dyDescent="0.25">
      <c r="A146" s="696"/>
      <c r="B146" s="698"/>
      <c r="C146" s="608"/>
      <c r="D146" s="797"/>
      <c r="E146" s="582"/>
      <c r="F146" s="583"/>
    </row>
    <row r="147" spans="1:6" ht="18" hidden="1" customHeight="1" outlineLevel="1" thickBot="1" x14ac:dyDescent="0.3">
      <c r="A147" s="696"/>
      <c r="B147" s="698"/>
      <c r="C147" s="609"/>
      <c r="D147" s="798"/>
      <c r="E147" s="582"/>
      <c r="F147" s="583"/>
    </row>
    <row r="148" spans="1:6" ht="18" hidden="1" customHeight="1" outlineLevel="1" x14ac:dyDescent="0.25">
      <c r="A148" s="696"/>
      <c r="B148" s="698"/>
      <c r="C148" s="673">
        <v>46</v>
      </c>
      <c r="D148" s="797" t="s">
        <v>248</v>
      </c>
      <c r="E148" s="582"/>
      <c r="F148" s="583"/>
    </row>
    <row r="149" spans="1:6" ht="17.25" hidden="1" customHeight="1" outlineLevel="1" x14ac:dyDescent="0.25">
      <c r="A149" s="696"/>
      <c r="B149" s="698"/>
      <c r="C149" s="608"/>
      <c r="D149" s="797"/>
      <c r="E149" s="582"/>
      <c r="F149" s="583"/>
    </row>
    <row r="150" spans="1:6" ht="18" hidden="1" customHeight="1" outlineLevel="1" thickBot="1" x14ac:dyDescent="0.3">
      <c r="A150" s="696"/>
      <c r="B150" s="698"/>
      <c r="C150" s="609"/>
      <c r="D150" s="798"/>
      <c r="E150" s="582"/>
      <c r="F150" s="583"/>
    </row>
    <row r="151" spans="1:6" ht="18" hidden="1" customHeight="1" outlineLevel="1" x14ac:dyDescent="0.25">
      <c r="A151" s="696"/>
      <c r="B151" s="698"/>
      <c r="C151" s="673">
        <v>47</v>
      </c>
      <c r="D151" s="796" t="s">
        <v>206</v>
      </c>
      <c r="E151" s="582"/>
      <c r="F151" s="583"/>
    </row>
    <row r="152" spans="1:6" ht="17.25" hidden="1" customHeight="1" outlineLevel="1" x14ac:dyDescent="0.25">
      <c r="A152" s="696"/>
      <c r="B152" s="698"/>
      <c r="C152" s="608"/>
      <c r="D152" s="797"/>
      <c r="E152" s="582"/>
      <c r="F152" s="583"/>
    </row>
    <row r="153" spans="1:6" ht="18" hidden="1" customHeight="1" outlineLevel="1" thickBot="1" x14ac:dyDescent="0.3">
      <c r="A153" s="696"/>
      <c r="B153" s="698"/>
      <c r="C153" s="609"/>
      <c r="D153" s="798"/>
      <c r="E153" s="582"/>
      <c r="F153" s="583"/>
    </row>
    <row r="154" spans="1:6" ht="18" customHeight="1" collapsed="1" x14ac:dyDescent="0.25">
      <c r="A154" s="696"/>
      <c r="B154" s="698"/>
      <c r="C154" s="694" t="s">
        <v>131</v>
      </c>
      <c r="D154" s="832"/>
      <c r="E154" s="588">
        <f>'01.11.2018'!Q163</f>
        <v>99</v>
      </c>
      <c r="F154" s="583"/>
    </row>
    <row r="155" spans="1:6" x14ac:dyDescent="0.25">
      <c r="A155" s="696"/>
      <c r="B155" s="698"/>
      <c r="C155" s="660"/>
      <c r="D155" s="833"/>
      <c r="E155" s="588">
        <f>'01.11.2018'!Q164</f>
        <v>131</v>
      </c>
      <c r="F155" s="583"/>
    </row>
    <row r="156" spans="1:6" x14ac:dyDescent="0.25">
      <c r="A156" s="696"/>
      <c r="B156" s="698"/>
      <c r="C156" s="660"/>
      <c r="D156" s="833"/>
      <c r="E156" s="588">
        <f>'01.11.2018'!Q165</f>
        <v>1610</v>
      </c>
      <c r="F156" s="583"/>
    </row>
    <row r="157" spans="1:6" ht="18" thickBot="1" x14ac:dyDescent="0.3">
      <c r="A157" s="697"/>
      <c r="B157" s="700"/>
      <c r="C157" s="662"/>
      <c r="D157" s="834"/>
      <c r="E157" s="588">
        <f>'01.11.2018'!Q166</f>
        <v>1840</v>
      </c>
      <c r="F157" s="583">
        <f>E157/[1]Лист1!$D$6</f>
        <v>0.43437204910292732</v>
      </c>
    </row>
    <row r="158" spans="1:6" ht="18" hidden="1" customHeight="1" outlineLevel="1" x14ac:dyDescent="0.25">
      <c r="A158" s="706">
        <v>4</v>
      </c>
      <c r="B158" s="712" t="s">
        <v>40</v>
      </c>
      <c r="C158" s="673"/>
      <c r="D158" s="837"/>
      <c r="E158" s="582"/>
      <c r="F158" s="583"/>
    </row>
    <row r="159" spans="1:6" ht="17.25" hidden="1" customHeight="1" outlineLevel="1" x14ac:dyDescent="0.25">
      <c r="A159" s="696"/>
      <c r="B159" s="698"/>
      <c r="C159" s="608"/>
      <c r="D159" s="838"/>
      <c r="E159" s="582"/>
      <c r="F159" s="583"/>
    </row>
    <row r="160" spans="1:6" ht="18" hidden="1" customHeight="1" outlineLevel="1" thickBot="1" x14ac:dyDescent="0.3">
      <c r="A160" s="696"/>
      <c r="B160" s="698"/>
      <c r="C160" s="609"/>
      <c r="D160" s="839"/>
      <c r="E160" s="582"/>
      <c r="F160" s="583"/>
    </row>
    <row r="161" spans="1:6" ht="18" hidden="1" customHeight="1" outlineLevel="1" x14ac:dyDescent="0.25">
      <c r="A161" s="696"/>
      <c r="B161" s="698"/>
      <c r="C161" s="673">
        <v>48</v>
      </c>
      <c r="D161" s="799" t="s">
        <v>41</v>
      </c>
      <c r="E161" s="582"/>
      <c r="F161" s="583"/>
    </row>
    <row r="162" spans="1:6" ht="17.25" hidden="1" customHeight="1" outlineLevel="1" x14ac:dyDescent="0.25">
      <c r="A162" s="696"/>
      <c r="B162" s="698"/>
      <c r="C162" s="608"/>
      <c r="D162" s="800"/>
      <c r="E162" s="582"/>
      <c r="F162" s="583"/>
    </row>
    <row r="163" spans="1:6" ht="18" hidden="1" customHeight="1" outlineLevel="1" thickBot="1" x14ac:dyDescent="0.3">
      <c r="A163" s="696"/>
      <c r="B163" s="698"/>
      <c r="C163" s="609"/>
      <c r="D163" s="801"/>
      <c r="E163" s="582"/>
      <c r="F163" s="583"/>
    </row>
    <row r="164" spans="1:6" ht="18" hidden="1" customHeight="1" outlineLevel="1" x14ac:dyDescent="0.25">
      <c r="A164" s="696"/>
      <c r="B164" s="698"/>
      <c r="C164" s="673">
        <v>49</v>
      </c>
      <c r="D164" s="799" t="s">
        <v>317</v>
      </c>
      <c r="E164" s="582"/>
      <c r="F164" s="583"/>
    </row>
    <row r="165" spans="1:6" ht="17.25" hidden="1" customHeight="1" outlineLevel="1" x14ac:dyDescent="0.25">
      <c r="A165" s="696"/>
      <c r="B165" s="698"/>
      <c r="C165" s="608"/>
      <c r="D165" s="800"/>
      <c r="E165" s="582"/>
      <c r="F165" s="583"/>
    </row>
    <row r="166" spans="1:6" ht="18" hidden="1" customHeight="1" outlineLevel="1" thickBot="1" x14ac:dyDescent="0.3">
      <c r="A166" s="696"/>
      <c r="B166" s="698"/>
      <c r="C166" s="609"/>
      <c r="D166" s="801"/>
      <c r="E166" s="582"/>
      <c r="F166" s="583"/>
    </row>
    <row r="167" spans="1:6" ht="18" hidden="1" customHeight="1" outlineLevel="1" x14ac:dyDescent="0.25">
      <c r="A167" s="696"/>
      <c r="B167" s="698"/>
      <c r="C167" s="673">
        <v>50</v>
      </c>
      <c r="D167" s="799" t="s">
        <v>42</v>
      </c>
      <c r="E167" s="582"/>
      <c r="F167" s="583"/>
    </row>
    <row r="168" spans="1:6" ht="17.25" hidden="1" customHeight="1" outlineLevel="1" x14ac:dyDescent="0.25">
      <c r="A168" s="696"/>
      <c r="B168" s="698"/>
      <c r="C168" s="608"/>
      <c r="D168" s="800"/>
      <c r="E168" s="582"/>
      <c r="F168" s="583"/>
    </row>
    <row r="169" spans="1:6" ht="18" hidden="1" customHeight="1" outlineLevel="1" thickBot="1" x14ac:dyDescent="0.3">
      <c r="A169" s="696"/>
      <c r="B169" s="698"/>
      <c r="C169" s="609"/>
      <c r="D169" s="800"/>
      <c r="E169" s="582"/>
      <c r="F169" s="583"/>
    </row>
    <row r="170" spans="1:6" ht="18" hidden="1" customHeight="1" outlineLevel="1" x14ac:dyDescent="0.25">
      <c r="A170" s="696"/>
      <c r="B170" s="698"/>
      <c r="C170" s="673">
        <v>51</v>
      </c>
      <c r="D170" s="799" t="s">
        <v>124</v>
      </c>
      <c r="E170" s="582"/>
      <c r="F170" s="583"/>
    </row>
    <row r="171" spans="1:6" ht="17.25" hidden="1" customHeight="1" outlineLevel="1" x14ac:dyDescent="0.25">
      <c r="A171" s="696"/>
      <c r="B171" s="698"/>
      <c r="C171" s="608"/>
      <c r="D171" s="800"/>
      <c r="E171" s="582"/>
      <c r="F171" s="583"/>
    </row>
    <row r="172" spans="1:6" ht="18" hidden="1" customHeight="1" outlineLevel="1" thickBot="1" x14ac:dyDescent="0.3">
      <c r="A172" s="696"/>
      <c r="B172" s="698"/>
      <c r="C172" s="609"/>
      <c r="D172" s="800"/>
      <c r="E172" s="582"/>
      <c r="F172" s="583"/>
    </row>
    <row r="173" spans="1:6" ht="18" customHeight="1" collapsed="1" x14ac:dyDescent="0.25">
      <c r="A173" s="696"/>
      <c r="B173" s="698"/>
      <c r="C173" s="694" t="s">
        <v>132</v>
      </c>
      <c r="D173" s="832"/>
      <c r="E173" s="588">
        <f>'01.11.2018'!Q182</f>
        <v>42</v>
      </c>
      <c r="F173" s="583"/>
    </row>
    <row r="174" spans="1:6" x14ac:dyDescent="0.25">
      <c r="A174" s="696"/>
      <c r="B174" s="698"/>
      <c r="C174" s="660"/>
      <c r="D174" s="833"/>
      <c r="E174" s="588">
        <f>'01.11.2018'!Q183</f>
        <v>352</v>
      </c>
      <c r="F174" s="583"/>
    </row>
    <row r="175" spans="1:6" ht="18" thickBot="1" x14ac:dyDescent="0.3">
      <c r="A175" s="697"/>
      <c r="B175" s="700"/>
      <c r="C175" s="662"/>
      <c r="D175" s="834"/>
      <c r="E175" s="588">
        <f>'01.11.2018'!Q184</f>
        <v>394</v>
      </c>
      <c r="F175" s="583">
        <f>E175/[1]Лист1!$D$7</f>
        <v>0.13507027768255056</v>
      </c>
    </row>
    <row r="176" spans="1:6" ht="18" hidden="1" customHeight="1" outlineLevel="1" thickBot="1" x14ac:dyDescent="0.3">
      <c r="A176" s="706">
        <v>5</v>
      </c>
      <c r="B176" s="712" t="s">
        <v>81</v>
      </c>
      <c r="C176" s="673">
        <v>52</v>
      </c>
      <c r="D176" s="803" t="s">
        <v>82</v>
      </c>
      <c r="E176" s="588">
        <f>'01.11.2018'!Q185</f>
        <v>33</v>
      </c>
      <c r="F176" s="583"/>
    </row>
    <row r="177" spans="1:6" ht="17.25" hidden="1" customHeight="1" outlineLevel="1" x14ac:dyDescent="0.25">
      <c r="A177" s="696"/>
      <c r="B177" s="698"/>
      <c r="C177" s="608"/>
      <c r="D177" s="800"/>
      <c r="E177" s="588">
        <f>'01.11.2018'!Q186</f>
        <v>85</v>
      </c>
      <c r="F177" s="583"/>
    </row>
    <row r="178" spans="1:6" ht="18" hidden="1" customHeight="1" outlineLevel="1" thickBot="1" x14ac:dyDescent="0.3">
      <c r="A178" s="696"/>
      <c r="B178" s="698"/>
      <c r="C178" s="609"/>
      <c r="D178" s="801"/>
      <c r="E178" s="588">
        <f>'01.11.2018'!Q187</f>
        <v>118</v>
      </c>
      <c r="F178" s="583"/>
    </row>
    <row r="179" spans="1:6" ht="18" hidden="1" customHeight="1" outlineLevel="1" x14ac:dyDescent="0.25">
      <c r="A179" s="696"/>
      <c r="B179" s="698"/>
      <c r="C179" s="673">
        <v>53</v>
      </c>
      <c r="D179" s="799" t="s">
        <v>83</v>
      </c>
      <c r="E179" s="588">
        <f>'01.11.2018'!Q188</f>
        <v>6</v>
      </c>
      <c r="F179" s="583"/>
    </row>
    <row r="180" spans="1:6" ht="17.25" hidden="1" customHeight="1" outlineLevel="1" x14ac:dyDescent="0.25">
      <c r="A180" s="696"/>
      <c r="B180" s="698"/>
      <c r="C180" s="608"/>
      <c r="D180" s="800"/>
      <c r="E180" s="588">
        <f>'01.11.2018'!Q189</f>
        <v>86</v>
      </c>
      <c r="F180" s="583"/>
    </row>
    <row r="181" spans="1:6" ht="18" hidden="1" customHeight="1" outlineLevel="1" thickBot="1" x14ac:dyDescent="0.3">
      <c r="A181" s="696"/>
      <c r="B181" s="698"/>
      <c r="C181" s="609"/>
      <c r="D181" s="801"/>
      <c r="E181" s="588">
        <f>'01.11.2018'!Q190</f>
        <v>92</v>
      </c>
      <c r="F181" s="583"/>
    </row>
    <row r="182" spans="1:6" ht="18" hidden="1" customHeight="1" outlineLevel="1" x14ac:dyDescent="0.25">
      <c r="A182" s="696"/>
      <c r="B182" s="698"/>
      <c r="C182" s="673">
        <v>54</v>
      </c>
      <c r="D182" s="799" t="s">
        <v>84</v>
      </c>
      <c r="E182" s="588">
        <f>'01.11.2018'!Q191</f>
        <v>0</v>
      </c>
      <c r="F182" s="583"/>
    </row>
    <row r="183" spans="1:6" ht="17.25" hidden="1" customHeight="1" outlineLevel="1" x14ac:dyDescent="0.25">
      <c r="A183" s="696"/>
      <c r="B183" s="698"/>
      <c r="C183" s="608"/>
      <c r="D183" s="800"/>
      <c r="E183" s="588">
        <f>'01.11.2018'!Q192</f>
        <v>42</v>
      </c>
      <c r="F183" s="583"/>
    </row>
    <row r="184" spans="1:6" ht="18" hidden="1" customHeight="1" outlineLevel="1" thickBot="1" x14ac:dyDescent="0.3">
      <c r="A184" s="696"/>
      <c r="B184" s="698"/>
      <c r="C184" s="609"/>
      <c r="D184" s="801"/>
      <c r="E184" s="588">
        <f>'01.11.2018'!Q193</f>
        <v>42</v>
      </c>
      <c r="F184" s="583"/>
    </row>
    <row r="185" spans="1:6" ht="18" hidden="1" customHeight="1" outlineLevel="1" x14ac:dyDescent="0.25">
      <c r="A185" s="696"/>
      <c r="B185" s="698"/>
      <c r="C185" s="673">
        <v>55</v>
      </c>
      <c r="D185" s="799" t="s">
        <v>85</v>
      </c>
      <c r="E185" s="588">
        <f>'01.11.2018'!Q194</f>
        <v>0</v>
      </c>
      <c r="F185" s="583"/>
    </row>
    <row r="186" spans="1:6" ht="17.25" hidden="1" customHeight="1" outlineLevel="1" x14ac:dyDescent="0.25">
      <c r="A186" s="696"/>
      <c r="B186" s="698"/>
      <c r="C186" s="608"/>
      <c r="D186" s="800"/>
      <c r="E186" s="588">
        <f>'01.11.2018'!Q195</f>
        <v>40</v>
      </c>
      <c r="F186" s="583"/>
    </row>
    <row r="187" spans="1:6" ht="18" hidden="1" customHeight="1" outlineLevel="1" thickBot="1" x14ac:dyDescent="0.3">
      <c r="A187" s="696"/>
      <c r="B187" s="698"/>
      <c r="C187" s="609"/>
      <c r="D187" s="800"/>
      <c r="E187" s="588">
        <f>'01.11.2018'!Q196</f>
        <v>40</v>
      </c>
      <c r="F187" s="583"/>
    </row>
    <row r="188" spans="1:6" ht="17.25" hidden="1" customHeight="1" outlineLevel="1" x14ac:dyDescent="0.25">
      <c r="A188" s="696"/>
      <c r="B188" s="698"/>
      <c r="C188" s="673">
        <v>56</v>
      </c>
      <c r="D188" s="799" t="s">
        <v>178</v>
      </c>
      <c r="E188" s="588">
        <f>'01.11.2018'!Q200</f>
        <v>0</v>
      </c>
      <c r="F188" s="583"/>
    </row>
    <row r="189" spans="1:6" ht="17.25" hidden="1" customHeight="1" outlineLevel="1" x14ac:dyDescent="0.25">
      <c r="A189" s="696"/>
      <c r="B189" s="698"/>
      <c r="C189" s="608"/>
      <c r="D189" s="800"/>
      <c r="E189" s="588">
        <f>'01.11.2018'!Q201</f>
        <v>42</v>
      </c>
      <c r="F189" s="583"/>
    </row>
    <row r="190" spans="1:6" ht="18" hidden="1" customHeight="1" outlineLevel="1" thickBot="1" x14ac:dyDescent="0.3">
      <c r="A190" s="696"/>
      <c r="B190" s="698"/>
      <c r="C190" s="609"/>
      <c r="D190" s="800"/>
      <c r="E190" s="588">
        <f>'01.11.2018'!Q202</f>
        <v>42</v>
      </c>
      <c r="F190" s="583"/>
    </row>
    <row r="191" spans="1:6" ht="18" customHeight="1" collapsed="1" x14ac:dyDescent="0.25">
      <c r="A191" s="696"/>
      <c r="B191" s="698"/>
      <c r="C191" s="652" t="s">
        <v>133</v>
      </c>
      <c r="D191" s="822"/>
      <c r="E191" s="588">
        <f>'01.11.2018'!Q203</f>
        <v>39</v>
      </c>
      <c r="F191" s="583"/>
    </row>
    <row r="192" spans="1:6" x14ac:dyDescent="0.25">
      <c r="A192" s="696"/>
      <c r="B192" s="698"/>
      <c r="C192" s="654"/>
      <c r="D192" s="823"/>
      <c r="E192" s="588">
        <f>'01.11.2018'!Q204</f>
        <v>324</v>
      </c>
      <c r="F192" s="583"/>
    </row>
    <row r="193" spans="1:6" ht="18" thickBot="1" x14ac:dyDescent="0.3">
      <c r="A193" s="697"/>
      <c r="B193" s="700"/>
      <c r="C193" s="656"/>
      <c r="D193" s="824"/>
      <c r="E193" s="588">
        <f>'01.11.2018'!Q205</f>
        <v>363</v>
      </c>
      <c r="F193" s="583">
        <f>E193/[1]Лист1!$D$8</f>
        <v>0.37422680412371134</v>
      </c>
    </row>
    <row r="194" spans="1:6" ht="18" hidden="1" customHeight="1" outlineLevel="1" thickBot="1" x14ac:dyDescent="0.3">
      <c r="A194" s="706">
        <v>6</v>
      </c>
      <c r="B194" s="712" t="s">
        <v>117</v>
      </c>
      <c r="C194" s="607">
        <v>57</v>
      </c>
      <c r="D194" s="803" t="s">
        <v>118</v>
      </c>
      <c r="E194" s="588">
        <f>'01.11.2018'!Q206</f>
        <v>15</v>
      </c>
      <c r="F194" s="583"/>
    </row>
    <row r="195" spans="1:6" ht="17.25" hidden="1" customHeight="1" outlineLevel="1" x14ac:dyDescent="0.25">
      <c r="A195" s="696"/>
      <c r="B195" s="698"/>
      <c r="C195" s="608"/>
      <c r="D195" s="800"/>
      <c r="E195" s="588">
        <f>'01.11.2018'!Q207</f>
        <v>25</v>
      </c>
      <c r="F195" s="583"/>
    </row>
    <row r="196" spans="1:6" ht="18" hidden="1" customHeight="1" outlineLevel="1" thickBot="1" x14ac:dyDescent="0.3">
      <c r="A196" s="696"/>
      <c r="B196" s="698"/>
      <c r="C196" s="609"/>
      <c r="D196" s="801"/>
      <c r="E196" s="588">
        <f>'01.11.2018'!Q208</f>
        <v>40</v>
      </c>
      <c r="F196" s="583"/>
    </row>
    <row r="197" spans="1:6" ht="18" hidden="1" customHeight="1" outlineLevel="1" thickBot="1" x14ac:dyDescent="0.3">
      <c r="A197" s="696"/>
      <c r="B197" s="698"/>
      <c r="C197" s="607">
        <v>58</v>
      </c>
      <c r="D197" s="796" t="s">
        <v>202</v>
      </c>
      <c r="E197" s="588">
        <f>'01.11.2018'!Q209</f>
        <v>0</v>
      </c>
      <c r="F197" s="583"/>
    </row>
    <row r="198" spans="1:6" ht="17.25" hidden="1" customHeight="1" outlineLevel="1" x14ac:dyDescent="0.25">
      <c r="A198" s="696"/>
      <c r="B198" s="698"/>
      <c r="C198" s="608"/>
      <c r="D198" s="835"/>
      <c r="E198" s="588">
        <f>'01.11.2018'!Q210</f>
        <v>1</v>
      </c>
      <c r="F198" s="583"/>
    </row>
    <row r="199" spans="1:6" ht="18" hidden="1" customHeight="1" outlineLevel="1" thickBot="1" x14ac:dyDescent="0.3">
      <c r="A199" s="696"/>
      <c r="B199" s="698"/>
      <c r="C199" s="609"/>
      <c r="D199" s="836"/>
      <c r="E199" s="588">
        <f>'01.11.2018'!Q211</f>
        <v>1</v>
      </c>
      <c r="F199" s="583"/>
    </row>
    <row r="200" spans="1:6" ht="18" customHeight="1" collapsed="1" x14ac:dyDescent="0.25">
      <c r="A200" s="696"/>
      <c r="B200" s="699"/>
      <c r="C200" s="652" t="s">
        <v>203</v>
      </c>
      <c r="D200" s="822"/>
      <c r="E200" s="588">
        <f>'01.11.2018'!Q212</f>
        <v>15</v>
      </c>
      <c r="F200" s="583"/>
    </row>
    <row r="201" spans="1:6" x14ac:dyDescent="0.25">
      <c r="A201" s="696"/>
      <c r="B201" s="699"/>
      <c r="C201" s="654"/>
      <c r="D201" s="823"/>
      <c r="E201" s="588">
        <f>'01.11.2018'!Q213</f>
        <v>26</v>
      </c>
      <c r="F201" s="583"/>
    </row>
    <row r="202" spans="1:6" ht="18" thickBot="1" x14ac:dyDescent="0.3">
      <c r="A202" s="697"/>
      <c r="B202" s="719"/>
      <c r="C202" s="656"/>
      <c r="D202" s="824"/>
      <c r="E202" s="588">
        <f>'01.11.2018'!Q214</f>
        <v>41</v>
      </c>
      <c r="F202" s="583">
        <f>E202/[1]Лист1!$D$9</f>
        <v>0.26797385620915032</v>
      </c>
    </row>
    <row r="203" spans="1:6" ht="18" hidden="1" customHeight="1" outlineLevel="1" thickBot="1" x14ac:dyDescent="0.3">
      <c r="A203" s="706">
        <v>7</v>
      </c>
      <c r="B203" s="712" t="s">
        <v>67</v>
      </c>
      <c r="C203" s="607">
        <v>59</v>
      </c>
      <c r="D203" s="803" t="s">
        <v>68</v>
      </c>
      <c r="E203" s="588">
        <f>'01.11.2018'!Q215</f>
        <v>15</v>
      </c>
      <c r="F203" s="583"/>
    </row>
    <row r="204" spans="1:6" ht="17.25" hidden="1" customHeight="1" outlineLevel="1" x14ac:dyDescent="0.25">
      <c r="A204" s="696"/>
      <c r="B204" s="698"/>
      <c r="C204" s="608"/>
      <c r="D204" s="800"/>
      <c r="E204" s="588">
        <f>'01.11.2018'!Q216</f>
        <v>169</v>
      </c>
      <c r="F204" s="583"/>
    </row>
    <row r="205" spans="1:6" ht="18" hidden="1" customHeight="1" outlineLevel="1" thickBot="1" x14ac:dyDescent="0.3">
      <c r="A205" s="696"/>
      <c r="B205" s="698"/>
      <c r="C205" s="609"/>
      <c r="D205" s="801"/>
      <c r="E205" s="588">
        <f>'01.11.2018'!Q217</f>
        <v>184</v>
      </c>
      <c r="F205" s="583"/>
    </row>
    <row r="206" spans="1:6" ht="18" hidden="1" customHeight="1" outlineLevel="1" thickBot="1" x14ac:dyDescent="0.3">
      <c r="A206" s="696"/>
      <c r="B206" s="698"/>
      <c r="C206" s="607">
        <v>60</v>
      </c>
      <c r="D206" s="799" t="s">
        <v>69</v>
      </c>
      <c r="E206" s="588">
        <f>'01.11.2018'!Q218</f>
        <v>19</v>
      </c>
      <c r="F206" s="583"/>
    </row>
    <row r="207" spans="1:6" ht="17.25" hidden="1" customHeight="1" outlineLevel="1" x14ac:dyDescent="0.25">
      <c r="A207" s="696"/>
      <c r="B207" s="698"/>
      <c r="C207" s="608"/>
      <c r="D207" s="800"/>
      <c r="E207" s="588">
        <f>'01.11.2018'!Q219</f>
        <v>75</v>
      </c>
      <c r="F207" s="583"/>
    </row>
    <row r="208" spans="1:6" ht="18" hidden="1" customHeight="1" outlineLevel="1" thickBot="1" x14ac:dyDescent="0.3">
      <c r="A208" s="696"/>
      <c r="B208" s="698"/>
      <c r="C208" s="609"/>
      <c r="D208" s="801"/>
      <c r="E208" s="588">
        <f>'01.11.2018'!Q220</f>
        <v>94</v>
      </c>
      <c r="F208" s="583"/>
    </row>
    <row r="209" spans="1:6" ht="18" hidden="1" customHeight="1" outlineLevel="1" thickBot="1" x14ac:dyDescent="0.3">
      <c r="A209" s="696"/>
      <c r="B209" s="698"/>
      <c r="C209" s="607">
        <v>61</v>
      </c>
      <c r="D209" s="799" t="s">
        <v>180</v>
      </c>
      <c r="E209" s="588">
        <f>'01.11.2018'!Q221</f>
        <v>14</v>
      </c>
      <c r="F209" s="583"/>
    </row>
    <row r="210" spans="1:6" ht="17.25" hidden="1" customHeight="1" outlineLevel="1" x14ac:dyDescent="0.25">
      <c r="A210" s="696"/>
      <c r="B210" s="698"/>
      <c r="C210" s="608"/>
      <c r="D210" s="800"/>
      <c r="E210" s="588">
        <f>'01.11.2018'!Q222</f>
        <v>72</v>
      </c>
      <c r="F210" s="583"/>
    </row>
    <row r="211" spans="1:6" ht="18" hidden="1" customHeight="1" outlineLevel="1" thickBot="1" x14ac:dyDescent="0.3">
      <c r="A211" s="696"/>
      <c r="B211" s="698"/>
      <c r="C211" s="609"/>
      <c r="D211" s="801"/>
      <c r="E211" s="588">
        <f>'01.11.2018'!Q223</f>
        <v>86</v>
      </c>
      <c r="F211" s="583"/>
    </row>
    <row r="212" spans="1:6" ht="18" hidden="1" customHeight="1" outlineLevel="1" thickBot="1" x14ac:dyDescent="0.3">
      <c r="A212" s="696"/>
      <c r="B212" s="698"/>
      <c r="C212" s="607">
        <v>62</v>
      </c>
      <c r="D212" s="799" t="s">
        <v>70</v>
      </c>
      <c r="E212" s="588">
        <f>'01.11.2018'!Q224</f>
        <v>0</v>
      </c>
      <c r="F212" s="583"/>
    </row>
    <row r="213" spans="1:6" ht="17.25" hidden="1" customHeight="1" outlineLevel="1" x14ac:dyDescent="0.25">
      <c r="A213" s="696"/>
      <c r="B213" s="698"/>
      <c r="C213" s="608"/>
      <c r="D213" s="800"/>
      <c r="E213" s="588">
        <f>'01.11.2018'!Q225</f>
        <v>79</v>
      </c>
      <c r="F213" s="583"/>
    </row>
    <row r="214" spans="1:6" ht="18" hidden="1" customHeight="1" outlineLevel="1" thickBot="1" x14ac:dyDescent="0.3">
      <c r="A214" s="696"/>
      <c r="B214" s="698"/>
      <c r="C214" s="609"/>
      <c r="D214" s="801"/>
      <c r="E214" s="588">
        <f>'01.11.2018'!Q226</f>
        <v>79</v>
      </c>
      <c r="F214" s="583"/>
    </row>
    <row r="215" spans="1:6" ht="18" hidden="1" customHeight="1" outlineLevel="1" thickBot="1" x14ac:dyDescent="0.3">
      <c r="A215" s="696"/>
      <c r="B215" s="698"/>
      <c r="C215" s="607">
        <v>63</v>
      </c>
      <c r="D215" s="799" t="s">
        <v>71</v>
      </c>
      <c r="E215" s="588">
        <f>'01.11.2018'!Q227</f>
        <v>0</v>
      </c>
      <c r="F215" s="583"/>
    </row>
    <row r="216" spans="1:6" ht="17.25" hidden="1" customHeight="1" outlineLevel="1" x14ac:dyDescent="0.25">
      <c r="A216" s="696"/>
      <c r="B216" s="698"/>
      <c r="C216" s="608"/>
      <c r="D216" s="800"/>
      <c r="E216" s="588">
        <f>'01.11.2018'!Q228</f>
        <v>16</v>
      </c>
      <c r="F216" s="583"/>
    </row>
    <row r="217" spans="1:6" ht="18" hidden="1" customHeight="1" outlineLevel="1" thickBot="1" x14ac:dyDescent="0.3">
      <c r="A217" s="696"/>
      <c r="B217" s="698"/>
      <c r="C217" s="609"/>
      <c r="D217" s="801"/>
      <c r="E217" s="588">
        <f>'01.11.2018'!Q229</f>
        <v>16</v>
      </c>
      <c r="F217" s="583"/>
    </row>
    <row r="218" spans="1:6" ht="18" hidden="1" customHeight="1" outlineLevel="1" x14ac:dyDescent="0.25">
      <c r="A218" s="696"/>
      <c r="B218" s="698"/>
      <c r="C218" s="723"/>
      <c r="D218" s="829" t="s">
        <v>173</v>
      </c>
      <c r="E218" s="588">
        <f>'01.11.2018'!Q230</f>
        <v>0</v>
      </c>
      <c r="F218" s="583"/>
    </row>
    <row r="219" spans="1:6" ht="17.25" hidden="1" customHeight="1" outlineLevel="1" x14ac:dyDescent="0.25">
      <c r="A219" s="696"/>
      <c r="B219" s="698"/>
      <c r="C219" s="724"/>
      <c r="D219" s="830"/>
      <c r="E219" s="588">
        <f>'01.11.2018'!Q231</f>
        <v>0</v>
      </c>
      <c r="F219" s="583"/>
    </row>
    <row r="220" spans="1:6" ht="18" hidden="1" customHeight="1" outlineLevel="1" thickBot="1" x14ac:dyDescent="0.3">
      <c r="A220" s="696"/>
      <c r="B220" s="698"/>
      <c r="C220" s="725"/>
      <c r="D220" s="831"/>
      <c r="E220" s="588">
        <f>'01.11.2018'!Q232</f>
        <v>0</v>
      </c>
      <c r="F220" s="583"/>
    </row>
    <row r="221" spans="1:6" ht="18" customHeight="1" collapsed="1" x14ac:dyDescent="0.25">
      <c r="A221" s="696"/>
      <c r="B221" s="698"/>
      <c r="C221" s="694" t="s">
        <v>134</v>
      </c>
      <c r="D221" s="832"/>
      <c r="E221" s="588">
        <f>'01.11.2018'!Q233</f>
        <v>48</v>
      </c>
      <c r="F221" s="583"/>
    </row>
    <row r="222" spans="1:6" x14ac:dyDescent="0.25">
      <c r="A222" s="696"/>
      <c r="B222" s="698"/>
      <c r="C222" s="660"/>
      <c r="D222" s="833"/>
      <c r="E222" s="588">
        <f>'01.11.2018'!Q234</f>
        <v>411</v>
      </c>
      <c r="F222" s="583"/>
    </row>
    <row r="223" spans="1:6" ht="18" thickBot="1" x14ac:dyDescent="0.3">
      <c r="A223" s="697"/>
      <c r="B223" s="700"/>
      <c r="C223" s="662"/>
      <c r="D223" s="834"/>
      <c r="E223" s="588">
        <f>'01.11.2018'!Q235</f>
        <v>459</v>
      </c>
      <c r="F223" s="583">
        <f>E223/[1]Лист1!$D$10</f>
        <v>0.16375312165536926</v>
      </c>
    </row>
    <row r="224" spans="1:6" ht="18" hidden="1" customHeight="1" outlineLevel="1" thickBot="1" x14ac:dyDescent="0.3">
      <c r="A224" s="706">
        <v>8</v>
      </c>
      <c r="B224" s="712" t="s">
        <v>72</v>
      </c>
      <c r="C224" s="607">
        <v>64</v>
      </c>
      <c r="D224" s="803" t="s">
        <v>73</v>
      </c>
      <c r="E224" s="588">
        <f>'01.11.2018'!Q236</f>
        <v>51</v>
      </c>
      <c r="F224" s="583"/>
    </row>
    <row r="225" spans="1:6" ht="17.25" hidden="1" customHeight="1" outlineLevel="1" x14ac:dyDescent="0.25">
      <c r="A225" s="696"/>
      <c r="B225" s="698"/>
      <c r="C225" s="608"/>
      <c r="D225" s="800"/>
      <c r="E225" s="588">
        <f>'01.11.2018'!Q237</f>
        <v>118</v>
      </c>
      <c r="F225" s="583"/>
    </row>
    <row r="226" spans="1:6" ht="18" hidden="1" customHeight="1" outlineLevel="1" thickBot="1" x14ac:dyDescent="0.3">
      <c r="A226" s="696"/>
      <c r="B226" s="698"/>
      <c r="C226" s="609"/>
      <c r="D226" s="801"/>
      <c r="E226" s="588">
        <f>'01.11.2018'!Q238</f>
        <v>169</v>
      </c>
      <c r="F226" s="583"/>
    </row>
    <row r="227" spans="1:6" ht="18" hidden="1" customHeight="1" outlineLevel="1" thickBot="1" x14ac:dyDescent="0.3">
      <c r="A227" s="696"/>
      <c r="B227" s="698"/>
      <c r="C227" s="607">
        <v>65</v>
      </c>
      <c r="D227" s="799" t="s">
        <v>165</v>
      </c>
      <c r="E227" s="588">
        <f>'01.11.2018'!Q239</f>
        <v>7</v>
      </c>
      <c r="F227" s="583"/>
    </row>
    <row r="228" spans="1:6" ht="17.25" hidden="1" customHeight="1" outlineLevel="1" x14ac:dyDescent="0.25">
      <c r="A228" s="696"/>
      <c r="B228" s="698"/>
      <c r="C228" s="608"/>
      <c r="D228" s="800"/>
      <c r="E228" s="588">
        <f>'01.11.2018'!Q240</f>
        <v>41</v>
      </c>
      <c r="F228" s="583"/>
    </row>
    <row r="229" spans="1:6" ht="18" hidden="1" customHeight="1" outlineLevel="1" thickBot="1" x14ac:dyDescent="0.3">
      <c r="A229" s="696"/>
      <c r="B229" s="698"/>
      <c r="C229" s="609"/>
      <c r="D229" s="801"/>
      <c r="E229" s="588">
        <f>'01.11.2018'!Q241</f>
        <v>48</v>
      </c>
      <c r="F229" s="583"/>
    </row>
    <row r="230" spans="1:6" ht="18" hidden="1" customHeight="1" outlineLevel="1" thickBot="1" x14ac:dyDescent="0.3">
      <c r="A230" s="696"/>
      <c r="B230" s="698"/>
      <c r="C230" s="607">
        <v>66</v>
      </c>
      <c r="D230" s="799" t="s">
        <v>74</v>
      </c>
      <c r="E230" s="588">
        <f>'01.11.2018'!Q242</f>
        <v>0</v>
      </c>
      <c r="F230" s="583"/>
    </row>
    <row r="231" spans="1:6" ht="17.25" hidden="1" customHeight="1" outlineLevel="1" x14ac:dyDescent="0.25">
      <c r="A231" s="696"/>
      <c r="B231" s="698"/>
      <c r="C231" s="608"/>
      <c r="D231" s="800"/>
      <c r="E231" s="588">
        <f>'01.11.2018'!Q243</f>
        <v>12</v>
      </c>
      <c r="F231" s="583"/>
    </row>
    <row r="232" spans="1:6" ht="18" hidden="1" customHeight="1" outlineLevel="1" thickBot="1" x14ac:dyDescent="0.3">
      <c r="A232" s="696"/>
      <c r="B232" s="698"/>
      <c r="C232" s="609"/>
      <c r="D232" s="801"/>
      <c r="E232" s="588">
        <f>'01.11.2018'!Q244</f>
        <v>12</v>
      </c>
      <c r="F232" s="583"/>
    </row>
    <row r="233" spans="1:6" ht="18" hidden="1" customHeight="1" outlineLevel="1" thickBot="1" x14ac:dyDescent="0.3">
      <c r="A233" s="696"/>
      <c r="B233" s="698"/>
      <c r="C233" s="607">
        <v>67</v>
      </c>
      <c r="D233" s="799" t="s">
        <v>179</v>
      </c>
      <c r="E233" s="588">
        <f>'01.11.2018'!Q245</f>
        <v>3</v>
      </c>
      <c r="F233" s="583"/>
    </row>
    <row r="234" spans="1:6" ht="17.25" hidden="1" customHeight="1" outlineLevel="1" x14ac:dyDescent="0.25">
      <c r="A234" s="696"/>
      <c r="B234" s="698"/>
      <c r="C234" s="608"/>
      <c r="D234" s="800"/>
      <c r="E234" s="588">
        <f>'01.11.2018'!Q246</f>
        <v>52</v>
      </c>
      <c r="F234" s="583"/>
    </row>
    <row r="235" spans="1:6" ht="18" hidden="1" customHeight="1" outlineLevel="1" thickBot="1" x14ac:dyDescent="0.3">
      <c r="A235" s="696"/>
      <c r="B235" s="698"/>
      <c r="C235" s="609"/>
      <c r="D235" s="801"/>
      <c r="E235" s="588">
        <f>'01.11.2018'!Q247</f>
        <v>55</v>
      </c>
      <c r="F235" s="583"/>
    </row>
    <row r="236" spans="1:6" ht="18" hidden="1" customHeight="1" outlineLevel="1" thickBot="1" x14ac:dyDescent="0.3">
      <c r="A236" s="696"/>
      <c r="B236" s="698"/>
      <c r="C236" s="607">
        <v>68</v>
      </c>
      <c r="D236" s="796" t="s">
        <v>187</v>
      </c>
      <c r="E236" s="588">
        <f>'01.11.2018'!Q248</f>
        <v>0</v>
      </c>
      <c r="F236" s="583"/>
    </row>
    <row r="237" spans="1:6" ht="17.25" hidden="1" customHeight="1" outlineLevel="1" x14ac:dyDescent="0.25">
      <c r="A237" s="696"/>
      <c r="B237" s="698"/>
      <c r="C237" s="608"/>
      <c r="D237" s="797"/>
      <c r="E237" s="588">
        <f>'01.11.2018'!Q249</f>
        <v>2</v>
      </c>
      <c r="F237" s="583"/>
    </row>
    <row r="238" spans="1:6" ht="18" hidden="1" customHeight="1" outlineLevel="1" thickBot="1" x14ac:dyDescent="0.3">
      <c r="A238" s="696"/>
      <c r="B238" s="698"/>
      <c r="C238" s="609"/>
      <c r="D238" s="798"/>
      <c r="E238" s="588">
        <f>'01.11.2018'!Q250</f>
        <v>2</v>
      </c>
      <c r="F238" s="583"/>
    </row>
    <row r="239" spans="1:6" ht="18" hidden="1" customHeight="1" outlineLevel="1" thickBot="1" x14ac:dyDescent="0.3">
      <c r="A239" s="696"/>
      <c r="B239" s="698"/>
      <c r="C239" s="607">
        <v>69</v>
      </c>
      <c r="D239" s="799" t="s">
        <v>75</v>
      </c>
      <c r="E239" s="588">
        <f>'01.11.2018'!Q251</f>
        <v>0</v>
      </c>
      <c r="F239" s="583"/>
    </row>
    <row r="240" spans="1:6" ht="17.25" hidden="1" customHeight="1" outlineLevel="1" x14ac:dyDescent="0.25">
      <c r="A240" s="696"/>
      <c r="B240" s="698"/>
      <c r="C240" s="608"/>
      <c r="D240" s="800"/>
      <c r="E240" s="588">
        <f>'01.11.2018'!Q252</f>
        <v>9</v>
      </c>
      <c r="F240" s="583"/>
    </row>
    <row r="241" spans="1:6" ht="15.95" hidden="1" customHeight="1" outlineLevel="1" thickBot="1" x14ac:dyDescent="0.3">
      <c r="A241" s="696"/>
      <c r="B241" s="698"/>
      <c r="C241" s="609"/>
      <c r="D241" s="801"/>
      <c r="E241" s="588">
        <f>'01.11.2018'!Q253</f>
        <v>9</v>
      </c>
      <c r="F241" s="583"/>
    </row>
    <row r="242" spans="1:6" ht="15.95" hidden="1" customHeight="1" outlineLevel="1" thickBot="1" x14ac:dyDescent="0.3">
      <c r="A242" s="696"/>
      <c r="B242" s="698"/>
      <c r="C242" s="607">
        <v>70</v>
      </c>
      <c r="D242" s="799" t="s">
        <v>76</v>
      </c>
      <c r="E242" s="588">
        <f>'01.11.2018'!Q254</f>
        <v>2</v>
      </c>
      <c r="F242" s="583"/>
    </row>
    <row r="243" spans="1:6" ht="15.95" hidden="1" customHeight="1" outlineLevel="1" x14ac:dyDescent="0.25">
      <c r="A243" s="696"/>
      <c r="B243" s="698"/>
      <c r="C243" s="608"/>
      <c r="D243" s="800"/>
      <c r="E243" s="588">
        <f>'01.11.2018'!Q255</f>
        <v>9</v>
      </c>
      <c r="F243" s="583"/>
    </row>
    <row r="244" spans="1:6" ht="15.95" hidden="1" customHeight="1" outlineLevel="1" thickBot="1" x14ac:dyDescent="0.3">
      <c r="A244" s="696"/>
      <c r="B244" s="698"/>
      <c r="C244" s="609"/>
      <c r="D244" s="801"/>
      <c r="E244" s="588">
        <f>'01.11.2018'!Q256</f>
        <v>11</v>
      </c>
      <c r="F244" s="583"/>
    </row>
    <row r="245" spans="1:6" ht="15.95" hidden="1" customHeight="1" outlineLevel="1" thickBot="1" x14ac:dyDescent="0.3">
      <c r="A245" s="696"/>
      <c r="B245" s="698"/>
      <c r="C245" s="607">
        <v>71</v>
      </c>
      <c r="D245" s="796" t="s">
        <v>127</v>
      </c>
      <c r="E245" s="588">
        <f>'01.11.2018'!Q257</f>
        <v>0</v>
      </c>
      <c r="F245" s="583"/>
    </row>
    <row r="246" spans="1:6" ht="15.95" hidden="1" customHeight="1" outlineLevel="1" x14ac:dyDescent="0.25">
      <c r="A246" s="696"/>
      <c r="B246" s="698"/>
      <c r="C246" s="608"/>
      <c r="D246" s="797"/>
      <c r="E246" s="588">
        <f>'01.11.2018'!Q258</f>
        <v>32</v>
      </c>
      <c r="F246" s="583"/>
    </row>
    <row r="247" spans="1:6" ht="15.95" hidden="1" customHeight="1" outlineLevel="1" thickBot="1" x14ac:dyDescent="0.3">
      <c r="A247" s="696"/>
      <c r="B247" s="698"/>
      <c r="C247" s="609"/>
      <c r="D247" s="797"/>
      <c r="E247" s="588">
        <f>'01.11.2018'!Q259</f>
        <v>32</v>
      </c>
      <c r="F247" s="583"/>
    </row>
    <row r="248" spans="1:6" ht="15.95" hidden="1" customHeight="1" outlineLevel="1" thickBot="1" x14ac:dyDescent="0.3">
      <c r="A248" s="696"/>
      <c r="B248" s="698"/>
      <c r="C248" s="607">
        <v>72</v>
      </c>
      <c r="D248" s="825" t="s">
        <v>195</v>
      </c>
      <c r="E248" s="588">
        <f>'01.11.2018'!Q260</f>
        <v>0</v>
      </c>
      <c r="F248" s="583"/>
    </row>
    <row r="249" spans="1:6" ht="15.95" hidden="1" customHeight="1" outlineLevel="1" x14ac:dyDescent="0.25">
      <c r="A249" s="696"/>
      <c r="B249" s="698"/>
      <c r="C249" s="608"/>
      <c r="D249" s="826"/>
      <c r="E249" s="588">
        <f>'01.11.2018'!Q261</f>
        <v>2</v>
      </c>
      <c r="F249" s="583"/>
    </row>
    <row r="250" spans="1:6" ht="15.95" hidden="1" customHeight="1" outlineLevel="1" thickBot="1" x14ac:dyDescent="0.3">
      <c r="A250" s="696"/>
      <c r="B250" s="698"/>
      <c r="C250" s="609"/>
      <c r="D250" s="827"/>
      <c r="E250" s="588">
        <f>'01.11.2018'!Q262</f>
        <v>2</v>
      </c>
      <c r="F250" s="583"/>
    </row>
    <row r="251" spans="1:6" ht="15.95" hidden="1" customHeight="1" outlineLevel="1" thickBot="1" x14ac:dyDescent="0.3">
      <c r="A251" s="696"/>
      <c r="B251" s="698"/>
      <c r="C251" s="607">
        <v>73</v>
      </c>
      <c r="D251" s="825" t="s">
        <v>319</v>
      </c>
      <c r="E251" s="588">
        <f>'01.11.2018'!Q263</f>
        <v>0</v>
      </c>
      <c r="F251" s="583"/>
    </row>
    <row r="252" spans="1:6" ht="15.95" hidden="1" customHeight="1" outlineLevel="1" x14ac:dyDescent="0.25">
      <c r="A252" s="696"/>
      <c r="B252" s="698"/>
      <c r="C252" s="608"/>
      <c r="D252" s="826"/>
      <c r="E252" s="588">
        <f>'01.11.2018'!Q264</f>
        <v>1</v>
      </c>
      <c r="F252" s="583"/>
    </row>
    <row r="253" spans="1:6" ht="18" hidden="1" customHeight="1" outlineLevel="1" thickBot="1" x14ac:dyDescent="0.3">
      <c r="A253" s="696"/>
      <c r="B253" s="698"/>
      <c r="C253" s="609"/>
      <c r="D253" s="827"/>
      <c r="E253" s="588">
        <f>'01.11.2018'!Q265</f>
        <v>1</v>
      </c>
      <c r="F253" s="583"/>
    </row>
    <row r="254" spans="1:6" ht="15.95" hidden="1" customHeight="1" outlineLevel="1" thickBot="1" x14ac:dyDescent="0.3">
      <c r="A254" s="696"/>
      <c r="B254" s="698"/>
      <c r="C254" s="607">
        <v>74</v>
      </c>
      <c r="D254" s="825" t="s">
        <v>77</v>
      </c>
      <c r="E254" s="588">
        <f>'01.11.2018'!Q266</f>
        <v>0</v>
      </c>
      <c r="F254" s="583"/>
    </row>
    <row r="255" spans="1:6" ht="15.95" hidden="1" customHeight="1" outlineLevel="1" x14ac:dyDescent="0.25">
      <c r="A255" s="696"/>
      <c r="B255" s="698"/>
      <c r="C255" s="608"/>
      <c r="D255" s="826"/>
      <c r="E255" s="588">
        <f>'01.11.2018'!Q267</f>
        <v>0</v>
      </c>
      <c r="F255" s="583"/>
    </row>
    <row r="256" spans="1:6" ht="17.25" hidden="1" customHeight="1" outlineLevel="1" thickBot="1" x14ac:dyDescent="0.3">
      <c r="A256" s="696"/>
      <c r="B256" s="698"/>
      <c r="C256" s="609"/>
      <c r="D256" s="827"/>
      <c r="E256" s="588">
        <f>'01.11.2018'!Q268</f>
        <v>0</v>
      </c>
      <c r="F256" s="583"/>
    </row>
    <row r="257" spans="1:197" ht="15.95" customHeight="1" collapsed="1" x14ac:dyDescent="0.25">
      <c r="A257" s="696"/>
      <c r="B257" s="699"/>
      <c r="C257" s="652" t="s">
        <v>135</v>
      </c>
      <c r="D257" s="822"/>
      <c r="E257" s="588">
        <f>'01.11.2018'!Q269</f>
        <v>63</v>
      </c>
      <c r="F257" s="583"/>
    </row>
    <row r="258" spans="1:197" ht="15.95" customHeight="1" x14ac:dyDescent="0.25">
      <c r="A258" s="696"/>
      <c r="B258" s="699"/>
      <c r="C258" s="654"/>
      <c r="D258" s="823"/>
      <c r="E258" s="588">
        <f>'01.11.2018'!Q270</f>
        <v>278</v>
      </c>
      <c r="F258" s="583"/>
      <c r="GO258" s="91">
        <f>GO255+GO246+GO243+GO240+GO234+GO231+GO228+GO225</f>
        <v>0</v>
      </c>
    </row>
    <row r="259" spans="1:197" ht="17.25" customHeight="1" thickBot="1" x14ac:dyDescent="0.3">
      <c r="A259" s="697"/>
      <c r="B259" s="719"/>
      <c r="C259" s="656"/>
      <c r="D259" s="824"/>
      <c r="E259" s="588">
        <f>'01.11.2018'!Q271</f>
        <v>341</v>
      </c>
      <c r="F259" s="583">
        <f>E259/[1]Лист1!$D$11</f>
        <v>0.38444193912063135</v>
      </c>
    </row>
    <row r="260" spans="1:197" ht="15.95" hidden="1" customHeight="1" outlineLevel="1" x14ac:dyDescent="0.25">
      <c r="A260" s="706">
        <v>9</v>
      </c>
      <c r="B260" s="712" t="s">
        <v>15</v>
      </c>
      <c r="C260" s="673">
        <v>75</v>
      </c>
      <c r="D260" s="800" t="s">
        <v>166</v>
      </c>
      <c r="E260" s="588">
        <f>'01.11.2018'!Q272</f>
        <v>75</v>
      </c>
      <c r="F260" s="583"/>
    </row>
    <row r="261" spans="1:197" ht="15.95" hidden="1" customHeight="1" outlineLevel="1" x14ac:dyDescent="0.25">
      <c r="A261" s="696"/>
      <c r="B261" s="698"/>
      <c r="C261" s="608"/>
      <c r="D261" s="800"/>
      <c r="E261" s="588">
        <f>'01.11.2018'!Q273</f>
        <v>52</v>
      </c>
      <c r="F261" s="583"/>
    </row>
    <row r="262" spans="1:197" ht="19.5" hidden="1" customHeight="1" outlineLevel="1" x14ac:dyDescent="0.25">
      <c r="A262" s="696"/>
      <c r="B262" s="698"/>
      <c r="C262" s="608"/>
      <c r="D262" s="800"/>
      <c r="E262" s="588">
        <f>'01.11.2018'!Q274</f>
        <v>173</v>
      </c>
      <c r="F262" s="583"/>
    </row>
    <row r="263" spans="1:197" ht="15.95" hidden="1" customHeight="1" outlineLevel="1" thickBot="1" x14ac:dyDescent="0.3">
      <c r="A263" s="696"/>
      <c r="B263" s="698"/>
      <c r="C263" s="609"/>
      <c r="D263" s="801"/>
      <c r="E263" s="588">
        <f>'01.11.2018'!Q275</f>
        <v>300</v>
      </c>
      <c r="F263" s="583"/>
    </row>
    <row r="264" spans="1:197" ht="15.95" hidden="1" customHeight="1" outlineLevel="1" x14ac:dyDescent="0.25">
      <c r="A264" s="696"/>
      <c r="B264" s="698"/>
      <c r="C264" s="673">
        <v>76</v>
      </c>
      <c r="D264" s="800" t="s">
        <v>239</v>
      </c>
      <c r="E264" s="588">
        <f>'01.11.2018'!Q276</f>
        <v>145</v>
      </c>
      <c r="F264" s="583"/>
    </row>
    <row r="265" spans="1:197" ht="15.95" hidden="1" customHeight="1" outlineLevel="1" x14ac:dyDescent="0.25">
      <c r="A265" s="696"/>
      <c r="B265" s="698"/>
      <c r="C265" s="608"/>
      <c r="D265" s="800"/>
      <c r="E265" s="588">
        <f>'01.11.2018'!Q277</f>
        <v>125</v>
      </c>
      <c r="F265" s="583"/>
    </row>
    <row r="266" spans="1:197" ht="15.95" hidden="1" customHeight="1" outlineLevel="1" x14ac:dyDescent="0.25">
      <c r="A266" s="696"/>
      <c r="B266" s="698"/>
      <c r="C266" s="608"/>
      <c r="D266" s="800"/>
      <c r="E266" s="588">
        <f>'01.11.2018'!Q278</f>
        <v>589</v>
      </c>
      <c r="F266" s="583"/>
    </row>
    <row r="267" spans="1:197" ht="15.95" hidden="1" customHeight="1" outlineLevel="1" thickBot="1" x14ac:dyDescent="0.3">
      <c r="A267" s="696"/>
      <c r="B267" s="698"/>
      <c r="C267" s="609"/>
      <c r="D267" s="801"/>
      <c r="E267" s="588">
        <f>'01.11.2018'!Q279</f>
        <v>859</v>
      </c>
      <c r="F267" s="583"/>
    </row>
    <row r="268" spans="1:197" ht="15.95" hidden="1" customHeight="1" outlineLevel="1" thickBot="1" x14ac:dyDescent="0.3">
      <c r="A268" s="696"/>
      <c r="B268" s="698"/>
      <c r="C268" s="673">
        <v>77</v>
      </c>
      <c r="D268" s="802" t="s">
        <v>185</v>
      </c>
      <c r="E268" s="588">
        <f>'01.11.2018'!Q280</f>
        <v>0</v>
      </c>
      <c r="F268" s="583"/>
    </row>
    <row r="269" spans="1:197" ht="15.95" hidden="1" customHeight="1" outlineLevel="1" thickBot="1" x14ac:dyDescent="0.3">
      <c r="A269" s="696"/>
      <c r="B269" s="698"/>
      <c r="C269" s="608"/>
      <c r="D269" s="802"/>
      <c r="E269" s="588">
        <f>'01.11.2018'!Q281</f>
        <v>13</v>
      </c>
      <c r="F269" s="583"/>
    </row>
    <row r="270" spans="1:197" ht="15.95" hidden="1" customHeight="1" outlineLevel="1" thickBot="1" x14ac:dyDescent="0.3">
      <c r="A270" s="696"/>
      <c r="B270" s="698"/>
      <c r="C270" s="609"/>
      <c r="D270" s="802"/>
      <c r="E270" s="588">
        <f>'01.11.2018'!Q282</f>
        <v>13</v>
      </c>
      <c r="F270" s="583"/>
    </row>
    <row r="271" spans="1:197" ht="19.5" hidden="1" customHeight="1" outlineLevel="1" x14ac:dyDescent="0.25">
      <c r="A271" s="696"/>
      <c r="B271" s="699"/>
      <c r="C271" s="673"/>
      <c r="D271" s="756" t="s">
        <v>345</v>
      </c>
      <c r="E271" s="588"/>
      <c r="F271" s="583"/>
    </row>
    <row r="272" spans="1:197" ht="19.5" hidden="1" customHeight="1" outlineLevel="1" x14ac:dyDescent="0.25">
      <c r="A272" s="696"/>
      <c r="B272" s="699"/>
      <c r="C272" s="608"/>
      <c r="D272" s="757"/>
      <c r="E272" s="588"/>
      <c r="F272" s="583"/>
    </row>
    <row r="273" spans="1:6" ht="19.5" hidden="1" customHeight="1" outlineLevel="1" thickBot="1" x14ac:dyDescent="0.3">
      <c r="A273" s="696"/>
      <c r="B273" s="699"/>
      <c r="C273" s="609"/>
      <c r="D273" s="758"/>
      <c r="E273" s="588"/>
      <c r="F273" s="583"/>
    </row>
    <row r="274" spans="1:6" ht="19.5" hidden="1" customHeight="1" outlineLevel="1" x14ac:dyDescent="0.25">
      <c r="A274" s="696"/>
      <c r="B274" s="699"/>
      <c r="C274" s="673"/>
      <c r="D274" s="756" t="s">
        <v>346</v>
      </c>
      <c r="E274" s="588"/>
      <c r="F274" s="583"/>
    </row>
    <row r="275" spans="1:6" ht="19.5" hidden="1" customHeight="1" outlineLevel="1" x14ac:dyDescent="0.25">
      <c r="A275" s="696"/>
      <c r="B275" s="699"/>
      <c r="C275" s="608"/>
      <c r="D275" s="757"/>
      <c r="E275" s="588"/>
      <c r="F275" s="583"/>
    </row>
    <row r="276" spans="1:6" ht="19.5" hidden="1" customHeight="1" outlineLevel="1" thickBot="1" x14ac:dyDescent="0.3">
      <c r="A276" s="696"/>
      <c r="B276" s="699"/>
      <c r="C276" s="609"/>
      <c r="D276" s="758"/>
      <c r="E276" s="588"/>
      <c r="F276" s="583"/>
    </row>
    <row r="277" spans="1:6" ht="19.5" hidden="1" customHeight="1" outlineLevel="1" x14ac:dyDescent="0.25">
      <c r="A277" s="696"/>
      <c r="B277" s="699"/>
      <c r="C277" s="673"/>
      <c r="D277" s="756" t="s">
        <v>347</v>
      </c>
      <c r="E277" s="588"/>
      <c r="F277" s="583"/>
    </row>
    <row r="278" spans="1:6" ht="19.5" hidden="1" customHeight="1" outlineLevel="1" x14ac:dyDescent="0.25">
      <c r="A278" s="696"/>
      <c r="B278" s="699"/>
      <c r="C278" s="608"/>
      <c r="D278" s="757"/>
      <c r="E278" s="588"/>
      <c r="F278" s="583"/>
    </row>
    <row r="279" spans="1:6" ht="19.5" hidden="1" customHeight="1" outlineLevel="1" thickBot="1" x14ac:dyDescent="0.3">
      <c r="A279" s="696"/>
      <c r="B279" s="699"/>
      <c r="C279" s="609"/>
      <c r="D279" s="758"/>
      <c r="E279" s="588"/>
      <c r="F279" s="583"/>
    </row>
    <row r="280" spans="1:6" ht="19.5" hidden="1" customHeight="1" outlineLevel="1" x14ac:dyDescent="0.25">
      <c r="A280" s="696"/>
      <c r="B280" s="699"/>
      <c r="C280" s="673"/>
      <c r="D280" s="756" t="s">
        <v>348</v>
      </c>
      <c r="E280" s="588"/>
      <c r="F280" s="583"/>
    </row>
    <row r="281" spans="1:6" ht="19.5" hidden="1" customHeight="1" outlineLevel="1" x14ac:dyDescent="0.25">
      <c r="A281" s="696"/>
      <c r="B281" s="699"/>
      <c r="C281" s="608"/>
      <c r="D281" s="757"/>
      <c r="E281" s="588"/>
      <c r="F281" s="583"/>
    </row>
    <row r="282" spans="1:6" ht="19.5" hidden="1" customHeight="1" outlineLevel="1" thickBot="1" x14ac:dyDescent="0.3">
      <c r="A282" s="696"/>
      <c r="B282" s="699"/>
      <c r="C282" s="609"/>
      <c r="D282" s="758"/>
      <c r="E282" s="588"/>
      <c r="F282" s="583"/>
    </row>
    <row r="283" spans="1:6" ht="19.5" hidden="1" customHeight="1" outlineLevel="1" x14ac:dyDescent="0.25">
      <c r="A283" s="696"/>
      <c r="B283" s="699"/>
      <c r="C283" s="673"/>
      <c r="D283" s="756" t="s">
        <v>349</v>
      </c>
      <c r="E283" s="588"/>
      <c r="F283" s="583"/>
    </row>
    <row r="284" spans="1:6" ht="19.5" hidden="1" customHeight="1" outlineLevel="1" x14ac:dyDescent="0.25">
      <c r="A284" s="696"/>
      <c r="B284" s="699"/>
      <c r="C284" s="608"/>
      <c r="D284" s="757"/>
      <c r="E284" s="588"/>
      <c r="F284" s="583"/>
    </row>
    <row r="285" spans="1:6" ht="19.5" hidden="1" customHeight="1" outlineLevel="1" thickBot="1" x14ac:dyDescent="0.3">
      <c r="A285" s="696"/>
      <c r="B285" s="699"/>
      <c r="C285" s="609"/>
      <c r="D285" s="758"/>
      <c r="E285" s="588"/>
      <c r="F285" s="583"/>
    </row>
    <row r="286" spans="1:6" ht="19.5" hidden="1" customHeight="1" outlineLevel="1" x14ac:dyDescent="0.25">
      <c r="A286" s="696"/>
      <c r="B286" s="699"/>
      <c r="C286" s="673"/>
      <c r="D286" s="756" t="s">
        <v>350</v>
      </c>
      <c r="E286" s="588"/>
      <c r="F286" s="583"/>
    </row>
    <row r="287" spans="1:6" ht="19.5" hidden="1" customHeight="1" outlineLevel="1" x14ac:dyDescent="0.25">
      <c r="A287" s="696"/>
      <c r="B287" s="699"/>
      <c r="C287" s="608"/>
      <c r="D287" s="757"/>
      <c r="E287" s="588"/>
      <c r="F287" s="583"/>
    </row>
    <row r="288" spans="1:6" ht="19.5" hidden="1" customHeight="1" outlineLevel="1" thickBot="1" x14ac:dyDescent="0.3">
      <c r="A288" s="696"/>
      <c r="B288" s="699"/>
      <c r="C288" s="609"/>
      <c r="D288" s="758"/>
      <c r="E288" s="588"/>
      <c r="F288" s="583"/>
    </row>
    <row r="289" spans="1:6" ht="19.5" hidden="1" customHeight="1" outlineLevel="1" x14ac:dyDescent="0.25">
      <c r="A289" s="696"/>
      <c r="B289" s="699"/>
      <c r="C289" s="673"/>
      <c r="D289" s="756" t="s">
        <v>351</v>
      </c>
      <c r="E289" s="588"/>
      <c r="F289" s="583"/>
    </row>
    <row r="290" spans="1:6" ht="19.5" hidden="1" customHeight="1" outlineLevel="1" x14ac:dyDescent="0.25">
      <c r="A290" s="696"/>
      <c r="B290" s="699"/>
      <c r="C290" s="608"/>
      <c r="D290" s="757"/>
      <c r="E290" s="588"/>
      <c r="F290" s="583"/>
    </row>
    <row r="291" spans="1:6" ht="19.5" hidden="1" customHeight="1" outlineLevel="1" thickBot="1" x14ac:dyDescent="0.3">
      <c r="A291" s="696"/>
      <c r="B291" s="699"/>
      <c r="C291" s="609"/>
      <c r="D291" s="758"/>
      <c r="E291" s="588"/>
      <c r="F291" s="583"/>
    </row>
    <row r="292" spans="1:6" ht="19.5" hidden="1" customHeight="1" outlineLevel="1" x14ac:dyDescent="0.25">
      <c r="A292" s="696"/>
      <c r="B292" s="699"/>
      <c r="C292" s="673"/>
      <c r="D292" s="756" t="s">
        <v>352</v>
      </c>
      <c r="E292" s="588"/>
      <c r="F292" s="583"/>
    </row>
    <row r="293" spans="1:6" ht="19.5" hidden="1" customHeight="1" outlineLevel="1" x14ac:dyDescent="0.25">
      <c r="A293" s="696"/>
      <c r="B293" s="699"/>
      <c r="C293" s="608"/>
      <c r="D293" s="757"/>
      <c r="E293" s="588"/>
      <c r="F293" s="583"/>
    </row>
    <row r="294" spans="1:6" ht="19.5" hidden="1" customHeight="1" outlineLevel="1" thickBot="1" x14ac:dyDescent="0.3">
      <c r="A294" s="696"/>
      <c r="B294" s="699"/>
      <c r="C294" s="609"/>
      <c r="D294" s="758"/>
      <c r="E294" s="588"/>
      <c r="F294" s="583"/>
    </row>
    <row r="295" spans="1:6" ht="19.5" hidden="1" customHeight="1" outlineLevel="1" x14ac:dyDescent="0.25">
      <c r="A295" s="696"/>
      <c r="B295" s="699"/>
      <c r="C295" s="673"/>
      <c r="D295" s="756" t="s">
        <v>353</v>
      </c>
      <c r="E295" s="588"/>
      <c r="F295" s="583"/>
    </row>
    <row r="296" spans="1:6" ht="19.5" hidden="1" customHeight="1" outlineLevel="1" x14ac:dyDescent="0.25">
      <c r="A296" s="696"/>
      <c r="B296" s="699"/>
      <c r="C296" s="608"/>
      <c r="D296" s="757"/>
      <c r="E296" s="588"/>
      <c r="F296" s="583"/>
    </row>
    <row r="297" spans="1:6" ht="19.5" hidden="1" customHeight="1" outlineLevel="1" thickBot="1" x14ac:dyDescent="0.3">
      <c r="A297" s="696"/>
      <c r="B297" s="699"/>
      <c r="C297" s="609"/>
      <c r="D297" s="758"/>
      <c r="E297" s="588"/>
      <c r="F297" s="583"/>
    </row>
    <row r="298" spans="1:6" ht="19.5" hidden="1" customHeight="1" outlineLevel="1" x14ac:dyDescent="0.25">
      <c r="A298" s="696"/>
      <c r="B298" s="699"/>
      <c r="C298" s="673"/>
      <c r="D298" s="756" t="s">
        <v>354</v>
      </c>
      <c r="E298" s="588"/>
      <c r="F298" s="583"/>
    </row>
    <row r="299" spans="1:6" ht="19.5" hidden="1" customHeight="1" outlineLevel="1" x14ac:dyDescent="0.25">
      <c r="A299" s="696"/>
      <c r="B299" s="699"/>
      <c r="C299" s="608"/>
      <c r="D299" s="757"/>
      <c r="E299" s="588"/>
      <c r="F299" s="583"/>
    </row>
    <row r="300" spans="1:6" ht="19.5" hidden="1" customHeight="1" outlineLevel="1" thickBot="1" x14ac:dyDescent="0.3">
      <c r="A300" s="696"/>
      <c r="B300" s="699"/>
      <c r="C300" s="609"/>
      <c r="D300" s="758"/>
      <c r="E300" s="588"/>
      <c r="F300" s="583"/>
    </row>
    <row r="301" spans="1:6" ht="19.5" hidden="1" customHeight="1" outlineLevel="1" x14ac:dyDescent="0.25">
      <c r="A301" s="696"/>
      <c r="B301" s="699"/>
      <c r="C301" s="673"/>
      <c r="D301" s="756" t="s">
        <v>355</v>
      </c>
      <c r="E301" s="588"/>
      <c r="F301" s="583"/>
    </row>
    <row r="302" spans="1:6" ht="19.5" hidden="1" customHeight="1" outlineLevel="1" x14ac:dyDescent="0.25">
      <c r="A302" s="696"/>
      <c r="B302" s="699"/>
      <c r="C302" s="608"/>
      <c r="D302" s="757"/>
      <c r="E302" s="588"/>
      <c r="F302" s="583"/>
    </row>
    <row r="303" spans="1:6" ht="19.5" hidden="1" customHeight="1" outlineLevel="1" thickBot="1" x14ac:dyDescent="0.3">
      <c r="A303" s="696"/>
      <c r="B303" s="699"/>
      <c r="C303" s="609"/>
      <c r="D303" s="758"/>
      <c r="E303" s="588"/>
      <c r="F303" s="583"/>
    </row>
    <row r="304" spans="1:6" ht="17.25" customHeight="1" collapsed="1" x14ac:dyDescent="0.25">
      <c r="A304" s="696"/>
      <c r="B304" s="699"/>
      <c r="C304" s="652" t="s">
        <v>136</v>
      </c>
      <c r="D304" s="822"/>
      <c r="E304" s="588">
        <f>'01.11.2018'!Q316</f>
        <v>220</v>
      </c>
      <c r="F304" s="583"/>
    </row>
    <row r="305" spans="1:6" ht="17.25" customHeight="1" x14ac:dyDescent="0.25">
      <c r="A305" s="696"/>
      <c r="B305" s="699"/>
      <c r="C305" s="674"/>
      <c r="D305" s="828"/>
      <c r="E305" s="588">
        <f>'01.11.2018'!Q317</f>
        <v>177</v>
      </c>
      <c r="F305" s="583"/>
    </row>
    <row r="306" spans="1:6" x14ac:dyDescent="0.25">
      <c r="A306" s="696"/>
      <c r="B306" s="699"/>
      <c r="C306" s="654"/>
      <c r="D306" s="823"/>
      <c r="E306" s="588">
        <f>'01.11.2018'!Q318</f>
        <v>799</v>
      </c>
      <c r="F306" s="583"/>
    </row>
    <row r="307" spans="1:6" ht="18" thickBot="1" x14ac:dyDescent="0.3">
      <c r="A307" s="697"/>
      <c r="B307" s="719"/>
      <c r="C307" s="656"/>
      <c r="D307" s="824"/>
      <c r="E307" s="588">
        <f>'01.11.2018'!Q319</f>
        <v>1196</v>
      </c>
      <c r="F307" s="583">
        <f>E307/[1]Лист1!$D$12</f>
        <v>0.2058165548098434</v>
      </c>
    </row>
    <row r="308" spans="1:6" ht="18" hidden="1" customHeight="1" outlineLevel="1" x14ac:dyDescent="0.25">
      <c r="A308" s="706">
        <v>10</v>
      </c>
      <c r="B308" s="712" t="s">
        <v>19</v>
      </c>
      <c r="C308" s="608">
        <v>78</v>
      </c>
      <c r="D308" s="800" t="s">
        <v>20</v>
      </c>
      <c r="E308" s="588">
        <f>'01.11.2018'!Q320</f>
        <v>14</v>
      </c>
      <c r="F308" s="583"/>
    </row>
    <row r="309" spans="1:6" ht="17.25" hidden="1" customHeight="1" outlineLevel="1" x14ac:dyDescent="0.25">
      <c r="A309" s="696"/>
      <c r="B309" s="698"/>
      <c r="C309" s="608"/>
      <c r="D309" s="800"/>
      <c r="E309" s="588">
        <f>'01.11.2018'!Q321</f>
        <v>75</v>
      </c>
      <c r="F309" s="583"/>
    </row>
    <row r="310" spans="1:6" ht="18" hidden="1" customHeight="1" outlineLevel="1" thickBot="1" x14ac:dyDescent="0.3">
      <c r="A310" s="696"/>
      <c r="B310" s="698"/>
      <c r="C310" s="609"/>
      <c r="D310" s="801"/>
      <c r="E310" s="588">
        <f>'01.11.2018'!Q322</f>
        <v>89</v>
      </c>
      <c r="F310" s="583"/>
    </row>
    <row r="311" spans="1:6" ht="17.25" hidden="1" customHeight="1" outlineLevel="1" x14ac:dyDescent="0.25">
      <c r="A311" s="696"/>
      <c r="B311" s="698"/>
      <c r="C311" s="608">
        <v>79</v>
      </c>
      <c r="D311" s="799" t="s">
        <v>21</v>
      </c>
      <c r="E311" s="588">
        <f>'01.11.2018'!Q323</f>
        <v>0</v>
      </c>
      <c r="F311" s="583"/>
    </row>
    <row r="312" spans="1:6" ht="17.25" hidden="1" customHeight="1" outlineLevel="1" x14ac:dyDescent="0.25">
      <c r="A312" s="696"/>
      <c r="B312" s="698"/>
      <c r="C312" s="608"/>
      <c r="D312" s="800"/>
      <c r="E312" s="588">
        <f>'01.11.2018'!Q324</f>
        <v>88</v>
      </c>
      <c r="F312" s="583"/>
    </row>
    <row r="313" spans="1:6" ht="18" hidden="1" customHeight="1" outlineLevel="1" thickBot="1" x14ac:dyDescent="0.3">
      <c r="A313" s="696"/>
      <c r="B313" s="698"/>
      <c r="C313" s="609"/>
      <c r="D313" s="800"/>
      <c r="E313" s="588">
        <f>'01.11.2018'!Q325</f>
        <v>88</v>
      </c>
      <c r="F313" s="583"/>
    </row>
    <row r="314" spans="1:6" ht="18" customHeight="1" collapsed="1" x14ac:dyDescent="0.25">
      <c r="A314" s="696"/>
      <c r="B314" s="699"/>
      <c r="C314" s="652" t="s">
        <v>137</v>
      </c>
      <c r="D314" s="822"/>
      <c r="E314" s="588">
        <f>'01.11.2018'!Q326</f>
        <v>14</v>
      </c>
      <c r="F314" s="583"/>
    </row>
    <row r="315" spans="1:6" x14ac:dyDescent="0.25">
      <c r="A315" s="696"/>
      <c r="B315" s="699"/>
      <c r="C315" s="654"/>
      <c r="D315" s="823"/>
      <c r="E315" s="588">
        <f>'01.11.2018'!Q327</f>
        <v>163</v>
      </c>
      <c r="F315" s="583"/>
    </row>
    <row r="316" spans="1:6" ht="18" thickBot="1" x14ac:dyDescent="0.3">
      <c r="A316" s="697"/>
      <c r="B316" s="719"/>
      <c r="C316" s="656"/>
      <c r="D316" s="824"/>
      <c r="E316" s="588">
        <f>'01.11.2018'!Q328</f>
        <v>177</v>
      </c>
      <c r="F316" s="583">
        <f>E316/[1]Лист1!$D$13</f>
        <v>0.19865319865319866</v>
      </c>
    </row>
    <row r="317" spans="1:6" ht="18" hidden="1" customHeight="1" outlineLevel="1" thickBot="1" x14ac:dyDescent="0.3">
      <c r="A317" s="706">
        <v>11</v>
      </c>
      <c r="B317" s="712" t="s">
        <v>86</v>
      </c>
      <c r="C317" s="607">
        <v>80</v>
      </c>
      <c r="D317" s="802" t="s">
        <v>87</v>
      </c>
      <c r="E317" s="588">
        <f>'01.11.2018'!Q329</f>
        <v>22</v>
      </c>
      <c r="F317" s="583"/>
    </row>
    <row r="318" spans="1:6" ht="17.25" hidden="1" customHeight="1" outlineLevel="1" x14ac:dyDescent="0.25">
      <c r="A318" s="696"/>
      <c r="B318" s="698"/>
      <c r="C318" s="608"/>
      <c r="D318" s="797"/>
      <c r="E318" s="588">
        <f>'01.11.2018'!Q330</f>
        <v>161</v>
      </c>
      <c r="F318" s="583"/>
    </row>
    <row r="319" spans="1:6" ht="18" hidden="1" customHeight="1" outlineLevel="1" thickBot="1" x14ac:dyDescent="0.3">
      <c r="A319" s="696"/>
      <c r="B319" s="698"/>
      <c r="C319" s="609"/>
      <c r="D319" s="798"/>
      <c r="E319" s="588">
        <f>'01.11.2018'!Q331</f>
        <v>183</v>
      </c>
      <c r="F319" s="583"/>
    </row>
    <row r="320" spans="1:6" ht="18" hidden="1" customHeight="1" outlineLevel="1" thickBot="1" x14ac:dyDescent="0.3">
      <c r="A320" s="696"/>
      <c r="B320" s="698"/>
      <c r="C320" s="607">
        <v>81</v>
      </c>
      <c r="D320" s="802" t="s">
        <v>88</v>
      </c>
      <c r="E320" s="588">
        <f>'01.11.2018'!Q332</f>
        <v>0</v>
      </c>
      <c r="F320" s="583"/>
    </row>
    <row r="321" spans="1:6" ht="17.25" hidden="1" customHeight="1" outlineLevel="1" x14ac:dyDescent="0.25">
      <c r="A321" s="696"/>
      <c r="B321" s="698"/>
      <c r="C321" s="608"/>
      <c r="D321" s="797"/>
      <c r="E321" s="588">
        <f>'01.11.2018'!Q333</f>
        <v>79</v>
      </c>
      <c r="F321" s="583"/>
    </row>
    <row r="322" spans="1:6" ht="18" hidden="1" customHeight="1" outlineLevel="1" thickBot="1" x14ac:dyDescent="0.3">
      <c r="A322" s="696"/>
      <c r="B322" s="698"/>
      <c r="C322" s="609"/>
      <c r="D322" s="798"/>
      <c r="E322" s="588">
        <f>'01.11.2018'!Q334</f>
        <v>79</v>
      </c>
      <c r="F322" s="583"/>
    </row>
    <row r="323" spans="1:6" ht="18" hidden="1" customHeight="1" outlineLevel="1" thickBot="1" x14ac:dyDescent="0.3">
      <c r="A323" s="696"/>
      <c r="B323" s="698"/>
      <c r="C323" s="607">
        <v>82</v>
      </c>
      <c r="D323" s="796" t="s">
        <v>89</v>
      </c>
      <c r="E323" s="588">
        <f>'01.11.2018'!Q335</f>
        <v>0</v>
      </c>
      <c r="F323" s="583"/>
    </row>
    <row r="324" spans="1:6" ht="17.25" hidden="1" customHeight="1" outlineLevel="1" x14ac:dyDescent="0.25">
      <c r="A324" s="696"/>
      <c r="B324" s="698"/>
      <c r="C324" s="608"/>
      <c r="D324" s="797"/>
      <c r="E324" s="588">
        <f>'01.11.2018'!Q336</f>
        <v>53</v>
      </c>
      <c r="F324" s="583"/>
    </row>
    <row r="325" spans="1:6" ht="18" hidden="1" customHeight="1" outlineLevel="1" thickBot="1" x14ac:dyDescent="0.3">
      <c r="A325" s="696"/>
      <c r="B325" s="698"/>
      <c r="C325" s="609"/>
      <c r="D325" s="798"/>
      <c r="E325" s="588">
        <f>'01.11.2018'!Q337</f>
        <v>53</v>
      </c>
      <c r="F325" s="583"/>
    </row>
    <row r="326" spans="1:6" ht="18" hidden="1" customHeight="1" outlineLevel="1" thickBot="1" x14ac:dyDescent="0.3">
      <c r="A326" s="696"/>
      <c r="B326" s="698"/>
      <c r="C326" s="607">
        <v>83</v>
      </c>
      <c r="D326" s="796" t="s">
        <v>90</v>
      </c>
      <c r="E326" s="588">
        <f>'01.11.2018'!Q338</f>
        <v>0</v>
      </c>
      <c r="F326" s="583"/>
    </row>
    <row r="327" spans="1:6" ht="17.25" hidden="1" customHeight="1" outlineLevel="1" x14ac:dyDescent="0.25">
      <c r="A327" s="696"/>
      <c r="B327" s="698"/>
      <c r="C327" s="608"/>
      <c r="D327" s="797"/>
      <c r="E327" s="588">
        <f>'01.11.2018'!Q339</f>
        <v>21</v>
      </c>
      <c r="F327" s="583"/>
    </row>
    <row r="328" spans="1:6" ht="18" hidden="1" customHeight="1" outlineLevel="1" thickBot="1" x14ac:dyDescent="0.3">
      <c r="A328" s="696"/>
      <c r="B328" s="698"/>
      <c r="C328" s="609"/>
      <c r="D328" s="798"/>
      <c r="E328" s="588">
        <f>'01.11.2018'!Q340</f>
        <v>21</v>
      </c>
      <c r="F328" s="583"/>
    </row>
    <row r="329" spans="1:6" ht="18" customHeight="1" collapsed="1" x14ac:dyDescent="0.25">
      <c r="A329" s="696"/>
      <c r="B329" s="699"/>
      <c r="C329" s="679" t="s">
        <v>138</v>
      </c>
      <c r="D329" s="819"/>
      <c r="E329" s="588">
        <f>'01.11.2018'!Q347</f>
        <v>22</v>
      </c>
      <c r="F329" s="583"/>
    </row>
    <row r="330" spans="1:6" x14ac:dyDescent="0.25">
      <c r="A330" s="696"/>
      <c r="B330" s="699"/>
      <c r="C330" s="681"/>
      <c r="D330" s="820"/>
      <c r="E330" s="588">
        <f>'01.11.2018'!Q348</f>
        <v>354</v>
      </c>
      <c r="F330" s="583"/>
    </row>
    <row r="331" spans="1:6" ht="18" thickBot="1" x14ac:dyDescent="0.3">
      <c r="A331" s="697"/>
      <c r="B331" s="719"/>
      <c r="C331" s="683"/>
      <c r="D331" s="821"/>
      <c r="E331" s="588">
        <f>'01.11.2018'!Q349</f>
        <v>376</v>
      </c>
      <c r="F331" s="583">
        <f>E331/[1]Лист1!$D$14</f>
        <v>0.24639580602883354</v>
      </c>
    </row>
    <row r="332" spans="1:6" ht="18" hidden="1" customHeight="1" outlineLevel="1" thickBot="1" x14ac:dyDescent="0.3">
      <c r="A332" s="696"/>
      <c r="B332" s="698"/>
      <c r="C332" s="607">
        <v>84</v>
      </c>
      <c r="D332" s="818" t="s">
        <v>253</v>
      </c>
      <c r="E332" s="588">
        <f>'01.11.2018'!Q350</f>
        <v>0</v>
      </c>
      <c r="F332" s="583"/>
    </row>
    <row r="333" spans="1:6" ht="17.25" hidden="1" customHeight="1" outlineLevel="1" x14ac:dyDescent="0.25">
      <c r="A333" s="696"/>
      <c r="B333" s="698"/>
      <c r="C333" s="608"/>
      <c r="D333" s="808"/>
      <c r="E333" s="588">
        <f>'01.11.2018'!Q351</f>
        <v>106</v>
      </c>
      <c r="F333" s="583"/>
    </row>
    <row r="334" spans="1:6" ht="18" hidden="1" customHeight="1" outlineLevel="1" thickBot="1" x14ac:dyDescent="0.3">
      <c r="A334" s="696"/>
      <c r="B334" s="698"/>
      <c r="C334" s="609"/>
      <c r="D334" s="809"/>
      <c r="E334" s="588">
        <f>'01.11.2018'!Q352</f>
        <v>106</v>
      </c>
      <c r="F334" s="583"/>
    </row>
    <row r="335" spans="1:6" ht="18" hidden="1" customHeight="1" outlineLevel="1" thickBot="1" x14ac:dyDescent="0.3">
      <c r="A335" s="696"/>
      <c r="B335" s="698"/>
      <c r="C335" s="607">
        <v>85</v>
      </c>
      <c r="D335" s="818" t="s">
        <v>251</v>
      </c>
      <c r="E335" s="588">
        <f>'01.11.2018'!Q353</f>
        <v>15</v>
      </c>
      <c r="F335" s="583"/>
    </row>
    <row r="336" spans="1:6" ht="17.25" hidden="1" customHeight="1" outlineLevel="1" x14ac:dyDescent="0.25">
      <c r="A336" s="696"/>
      <c r="B336" s="698"/>
      <c r="C336" s="608"/>
      <c r="D336" s="808"/>
      <c r="E336" s="588">
        <f>'01.11.2018'!Q354</f>
        <v>67</v>
      </c>
      <c r="F336" s="583"/>
    </row>
    <row r="337" spans="1:6" ht="18" hidden="1" customHeight="1" outlineLevel="1" thickBot="1" x14ac:dyDescent="0.3">
      <c r="A337" s="696"/>
      <c r="B337" s="698"/>
      <c r="C337" s="609"/>
      <c r="D337" s="809"/>
      <c r="E337" s="588">
        <f>'01.11.2018'!Q355</f>
        <v>82</v>
      </c>
      <c r="F337" s="583"/>
    </row>
    <row r="338" spans="1:6" ht="18" hidden="1" customHeight="1" outlineLevel="1" thickBot="1" x14ac:dyDescent="0.3">
      <c r="A338" s="696"/>
      <c r="B338" s="698"/>
      <c r="C338" s="607">
        <v>86</v>
      </c>
      <c r="D338" s="796" t="s">
        <v>252</v>
      </c>
      <c r="E338" s="588">
        <f>'01.11.2018'!Q356</f>
        <v>0</v>
      </c>
      <c r="F338" s="583"/>
    </row>
    <row r="339" spans="1:6" ht="17.25" hidden="1" customHeight="1" outlineLevel="1" x14ac:dyDescent="0.25">
      <c r="A339" s="696"/>
      <c r="B339" s="698"/>
      <c r="C339" s="608"/>
      <c r="D339" s="797"/>
      <c r="E339" s="588">
        <f>'01.11.2018'!Q357</f>
        <v>120</v>
      </c>
      <c r="F339" s="583"/>
    </row>
    <row r="340" spans="1:6" ht="18" hidden="1" customHeight="1" outlineLevel="1" thickBot="1" x14ac:dyDescent="0.3">
      <c r="A340" s="696"/>
      <c r="B340" s="698"/>
      <c r="C340" s="609"/>
      <c r="D340" s="798"/>
      <c r="E340" s="588">
        <f>'01.11.2018'!Q358</f>
        <v>120</v>
      </c>
      <c r="F340" s="583"/>
    </row>
    <row r="341" spans="1:6" ht="18" customHeight="1" collapsed="1" x14ac:dyDescent="0.25">
      <c r="A341" s="696"/>
      <c r="B341" s="699"/>
      <c r="C341" s="667" t="s">
        <v>139</v>
      </c>
      <c r="D341" s="815"/>
      <c r="E341" s="588">
        <f>'01.11.2018'!Q359</f>
        <v>15</v>
      </c>
      <c r="F341" s="583"/>
    </row>
    <row r="342" spans="1:6" x14ac:dyDescent="0.25">
      <c r="A342" s="696"/>
      <c r="B342" s="699"/>
      <c r="C342" s="669"/>
      <c r="D342" s="816"/>
      <c r="E342" s="588">
        <f>'01.11.2018'!Q360</f>
        <v>293</v>
      </c>
      <c r="F342" s="583"/>
    </row>
    <row r="343" spans="1:6" ht="18" thickBot="1" x14ac:dyDescent="0.3">
      <c r="A343" s="697"/>
      <c r="B343" s="719"/>
      <c r="C343" s="671"/>
      <c r="D343" s="817"/>
      <c r="E343" s="588">
        <f>'01.11.2018'!Q361</f>
        <v>308</v>
      </c>
      <c r="F343" s="583">
        <f>E343/[1]Лист1!$D$15</f>
        <v>0.50657894736842102</v>
      </c>
    </row>
    <row r="344" spans="1:6" ht="18" hidden="1" customHeight="1" outlineLevel="1" thickBot="1" x14ac:dyDescent="0.3">
      <c r="A344" s="706">
        <v>13</v>
      </c>
      <c r="B344" s="712" t="s">
        <v>91</v>
      </c>
      <c r="C344" s="607">
        <v>87</v>
      </c>
      <c r="D344" s="807" t="s">
        <v>337</v>
      </c>
      <c r="E344" s="588">
        <f>'01.11.2018'!Q362</f>
        <v>23</v>
      </c>
      <c r="F344" s="583"/>
    </row>
    <row r="345" spans="1:6" ht="17.25" hidden="1" customHeight="1" outlineLevel="1" x14ac:dyDescent="0.25">
      <c r="A345" s="696"/>
      <c r="B345" s="698"/>
      <c r="C345" s="608"/>
      <c r="D345" s="808"/>
      <c r="E345" s="588">
        <f>'01.11.2018'!Q363</f>
        <v>85</v>
      </c>
      <c r="F345" s="583"/>
    </row>
    <row r="346" spans="1:6" ht="18" hidden="1" customHeight="1" outlineLevel="1" thickBot="1" x14ac:dyDescent="0.3">
      <c r="A346" s="696"/>
      <c r="B346" s="698"/>
      <c r="C346" s="609"/>
      <c r="D346" s="809"/>
      <c r="E346" s="588">
        <f>'01.11.2018'!Q364</f>
        <v>108</v>
      </c>
      <c r="F346" s="583"/>
    </row>
    <row r="347" spans="1:6" ht="18" hidden="1" customHeight="1" outlineLevel="1" thickBot="1" x14ac:dyDescent="0.3">
      <c r="A347" s="696"/>
      <c r="B347" s="698"/>
      <c r="C347" s="607">
        <v>88</v>
      </c>
      <c r="D347" s="818" t="s">
        <v>338</v>
      </c>
      <c r="E347" s="588">
        <f>'01.11.2018'!Q365</f>
        <v>0</v>
      </c>
      <c r="F347" s="583"/>
    </row>
    <row r="348" spans="1:6" ht="17.25" hidden="1" customHeight="1" outlineLevel="1" x14ac:dyDescent="0.25">
      <c r="A348" s="696"/>
      <c r="B348" s="698"/>
      <c r="C348" s="608"/>
      <c r="D348" s="808"/>
      <c r="E348" s="588">
        <f>'01.11.2018'!Q366</f>
        <v>71</v>
      </c>
      <c r="F348" s="583"/>
    </row>
    <row r="349" spans="1:6" ht="18" hidden="1" customHeight="1" outlineLevel="1" thickBot="1" x14ac:dyDescent="0.3">
      <c r="A349" s="696"/>
      <c r="B349" s="698"/>
      <c r="C349" s="609"/>
      <c r="D349" s="809"/>
      <c r="E349" s="588">
        <f>'01.11.2018'!Q367</f>
        <v>71</v>
      </c>
      <c r="F349" s="583"/>
    </row>
    <row r="350" spans="1:6" ht="18" hidden="1" customHeight="1" outlineLevel="1" thickBot="1" x14ac:dyDescent="0.3">
      <c r="A350" s="696"/>
      <c r="B350" s="698"/>
      <c r="C350" s="607">
        <v>89</v>
      </c>
      <c r="D350" s="799" t="s">
        <v>92</v>
      </c>
      <c r="E350" s="588">
        <f>'01.11.2018'!Q368</f>
        <v>0</v>
      </c>
      <c r="F350" s="583"/>
    </row>
    <row r="351" spans="1:6" ht="17.25" hidden="1" customHeight="1" outlineLevel="1" x14ac:dyDescent="0.25">
      <c r="A351" s="696"/>
      <c r="B351" s="698"/>
      <c r="C351" s="608"/>
      <c r="D351" s="800"/>
      <c r="E351" s="588">
        <f>'01.11.2018'!Q369</f>
        <v>40</v>
      </c>
      <c r="F351" s="583"/>
    </row>
    <row r="352" spans="1:6" ht="18" hidden="1" customHeight="1" outlineLevel="1" thickBot="1" x14ac:dyDescent="0.3">
      <c r="A352" s="696"/>
      <c r="B352" s="698"/>
      <c r="C352" s="609"/>
      <c r="D352" s="801"/>
      <c r="E352" s="588">
        <f>'01.11.2018'!Q370</f>
        <v>40</v>
      </c>
      <c r="F352" s="583"/>
    </row>
    <row r="353" spans="1:6" ht="18" hidden="1" customHeight="1" outlineLevel="1" thickBot="1" x14ac:dyDescent="0.3">
      <c r="A353" s="696"/>
      <c r="B353" s="698"/>
      <c r="C353" s="607">
        <v>90</v>
      </c>
      <c r="D353" s="799" t="s">
        <v>93</v>
      </c>
      <c r="E353" s="588">
        <f>'01.11.2018'!Q371</f>
        <v>0</v>
      </c>
      <c r="F353" s="583"/>
    </row>
    <row r="354" spans="1:6" ht="17.25" hidden="1" customHeight="1" outlineLevel="1" x14ac:dyDescent="0.25">
      <c r="A354" s="696"/>
      <c r="B354" s="698"/>
      <c r="C354" s="608"/>
      <c r="D354" s="800"/>
      <c r="E354" s="588">
        <f>'01.11.2018'!Q372</f>
        <v>5</v>
      </c>
      <c r="F354" s="583"/>
    </row>
    <row r="355" spans="1:6" ht="18" hidden="1" customHeight="1" outlineLevel="1" thickBot="1" x14ac:dyDescent="0.3">
      <c r="A355" s="696"/>
      <c r="B355" s="698"/>
      <c r="C355" s="609"/>
      <c r="D355" s="801"/>
      <c r="E355" s="588">
        <f>'01.11.2018'!Q373</f>
        <v>5</v>
      </c>
      <c r="F355" s="583"/>
    </row>
    <row r="356" spans="1:6" ht="18" hidden="1" customHeight="1" outlineLevel="1" thickBot="1" x14ac:dyDescent="0.3">
      <c r="A356" s="696"/>
      <c r="B356" s="698"/>
      <c r="C356" s="607">
        <v>91</v>
      </c>
      <c r="D356" s="799" t="s">
        <v>153</v>
      </c>
      <c r="E356" s="588">
        <f>'01.11.2018'!Q374</f>
        <v>0</v>
      </c>
      <c r="F356" s="583"/>
    </row>
    <row r="357" spans="1:6" ht="17.25" hidden="1" customHeight="1" outlineLevel="1" x14ac:dyDescent="0.25">
      <c r="A357" s="696"/>
      <c r="B357" s="698"/>
      <c r="C357" s="608"/>
      <c r="D357" s="800"/>
      <c r="E357" s="588">
        <f>'01.11.2018'!Q375</f>
        <v>62</v>
      </c>
      <c r="F357" s="583"/>
    </row>
    <row r="358" spans="1:6" ht="18" hidden="1" customHeight="1" outlineLevel="1" thickBot="1" x14ac:dyDescent="0.3">
      <c r="A358" s="696"/>
      <c r="B358" s="698"/>
      <c r="C358" s="609"/>
      <c r="D358" s="801"/>
      <c r="E358" s="588">
        <f>'01.11.2018'!Q376</f>
        <v>62</v>
      </c>
      <c r="F358" s="583"/>
    </row>
    <row r="359" spans="1:6" ht="18" hidden="1" customHeight="1" outlineLevel="1" thickBot="1" x14ac:dyDescent="0.3">
      <c r="A359" s="696"/>
      <c r="B359" s="698"/>
      <c r="C359" s="607">
        <v>92</v>
      </c>
      <c r="D359" s="799" t="s">
        <v>94</v>
      </c>
      <c r="E359" s="588">
        <f>'01.11.2018'!Q377</f>
        <v>0</v>
      </c>
      <c r="F359" s="583"/>
    </row>
    <row r="360" spans="1:6" ht="17.25" hidden="1" customHeight="1" outlineLevel="1" x14ac:dyDescent="0.25">
      <c r="A360" s="696"/>
      <c r="B360" s="698"/>
      <c r="C360" s="608"/>
      <c r="D360" s="800"/>
      <c r="E360" s="588">
        <f>'01.11.2018'!Q378</f>
        <v>39</v>
      </c>
      <c r="F360" s="583"/>
    </row>
    <row r="361" spans="1:6" ht="18" hidden="1" customHeight="1" outlineLevel="1" thickBot="1" x14ac:dyDescent="0.3">
      <c r="A361" s="696"/>
      <c r="B361" s="698"/>
      <c r="C361" s="609"/>
      <c r="D361" s="800"/>
      <c r="E361" s="588">
        <f>'01.11.2018'!Q379</f>
        <v>39</v>
      </c>
      <c r="F361" s="583"/>
    </row>
    <row r="362" spans="1:6" ht="18" customHeight="1" collapsed="1" x14ac:dyDescent="0.25">
      <c r="A362" s="696"/>
      <c r="B362" s="699"/>
      <c r="C362" s="667" t="s">
        <v>140</v>
      </c>
      <c r="D362" s="815"/>
      <c r="E362" s="588">
        <f>'01.11.2018'!Q380</f>
        <v>23</v>
      </c>
      <c r="F362" s="583"/>
    </row>
    <row r="363" spans="1:6" x14ac:dyDescent="0.25">
      <c r="A363" s="696"/>
      <c r="B363" s="699"/>
      <c r="C363" s="669"/>
      <c r="D363" s="816"/>
      <c r="E363" s="588">
        <f>'01.11.2018'!Q381</f>
        <v>302</v>
      </c>
      <c r="F363" s="583"/>
    </row>
    <row r="364" spans="1:6" ht="18" thickBot="1" x14ac:dyDescent="0.3">
      <c r="A364" s="697"/>
      <c r="B364" s="719"/>
      <c r="C364" s="671"/>
      <c r="D364" s="817"/>
      <c r="E364" s="588">
        <f>'01.11.2018'!Q382</f>
        <v>325</v>
      </c>
      <c r="F364" s="583">
        <f>E364/[1]Лист1!$D$16</f>
        <v>0.33748701973001038</v>
      </c>
    </row>
    <row r="365" spans="1:6" ht="18" hidden="1" customHeight="1" outlineLevel="1" thickBot="1" x14ac:dyDescent="0.3">
      <c r="A365" s="706">
        <v>14</v>
      </c>
      <c r="B365" s="726" t="s">
        <v>46</v>
      </c>
      <c r="C365" s="607">
        <v>93</v>
      </c>
      <c r="D365" s="799" t="s">
        <v>47</v>
      </c>
      <c r="E365" s="588">
        <f>'01.11.2018'!Q383</f>
        <v>63</v>
      </c>
      <c r="F365" s="583"/>
    </row>
    <row r="366" spans="1:6" ht="17.25" hidden="1" customHeight="1" outlineLevel="1" x14ac:dyDescent="0.25">
      <c r="A366" s="696"/>
      <c r="B366" s="727"/>
      <c r="C366" s="608"/>
      <c r="D366" s="800"/>
      <c r="E366" s="588">
        <f>'01.11.2018'!Q384</f>
        <v>231</v>
      </c>
      <c r="F366" s="583"/>
    </row>
    <row r="367" spans="1:6" ht="18" hidden="1" customHeight="1" outlineLevel="1" thickBot="1" x14ac:dyDescent="0.3">
      <c r="A367" s="696"/>
      <c r="B367" s="727"/>
      <c r="C367" s="609"/>
      <c r="D367" s="801"/>
      <c r="E367" s="588">
        <f>'01.11.2018'!Q385</f>
        <v>294</v>
      </c>
      <c r="F367" s="583"/>
    </row>
    <row r="368" spans="1:6" ht="18" hidden="1" customHeight="1" outlineLevel="1" thickBot="1" x14ac:dyDescent="0.3">
      <c r="A368" s="696"/>
      <c r="B368" s="727"/>
      <c r="C368" s="607">
        <v>94</v>
      </c>
      <c r="D368" s="799" t="s">
        <v>48</v>
      </c>
      <c r="E368" s="588">
        <f>'01.11.2018'!Q386</f>
        <v>0</v>
      </c>
      <c r="F368" s="583"/>
    </row>
    <row r="369" spans="1:6" ht="17.25" hidden="1" customHeight="1" outlineLevel="1" x14ac:dyDescent="0.25">
      <c r="A369" s="696"/>
      <c r="B369" s="727"/>
      <c r="C369" s="608"/>
      <c r="D369" s="800"/>
      <c r="E369" s="588">
        <f>'01.11.2018'!Q387</f>
        <v>11</v>
      </c>
      <c r="F369" s="583"/>
    </row>
    <row r="370" spans="1:6" ht="18" hidden="1" customHeight="1" outlineLevel="1" thickBot="1" x14ac:dyDescent="0.3">
      <c r="A370" s="696"/>
      <c r="B370" s="727"/>
      <c r="C370" s="609"/>
      <c r="D370" s="801"/>
      <c r="E370" s="588">
        <f>'01.11.2018'!Q388</f>
        <v>11</v>
      </c>
      <c r="F370" s="583"/>
    </row>
    <row r="371" spans="1:6" ht="18" hidden="1" customHeight="1" outlineLevel="1" thickBot="1" x14ac:dyDescent="0.3">
      <c r="A371" s="696"/>
      <c r="B371" s="727"/>
      <c r="C371" s="607">
        <v>95</v>
      </c>
      <c r="D371" s="799" t="s">
        <v>49</v>
      </c>
      <c r="E371" s="588">
        <f>'01.11.2018'!Q389</f>
        <v>0</v>
      </c>
      <c r="F371" s="583"/>
    </row>
    <row r="372" spans="1:6" ht="17.25" hidden="1" customHeight="1" outlineLevel="1" x14ac:dyDescent="0.25">
      <c r="A372" s="696"/>
      <c r="B372" s="727"/>
      <c r="C372" s="608"/>
      <c r="D372" s="800"/>
      <c r="E372" s="588">
        <f>'01.11.2018'!Q390</f>
        <v>139</v>
      </c>
      <c r="F372" s="583"/>
    </row>
    <row r="373" spans="1:6" ht="18" hidden="1" customHeight="1" outlineLevel="1" thickBot="1" x14ac:dyDescent="0.3">
      <c r="A373" s="696"/>
      <c r="B373" s="727"/>
      <c r="C373" s="609"/>
      <c r="D373" s="801"/>
      <c r="E373" s="588">
        <f>'01.11.2018'!Q391</f>
        <v>139</v>
      </c>
      <c r="F373" s="583"/>
    </row>
    <row r="374" spans="1:6" ht="18" hidden="1" customHeight="1" outlineLevel="1" thickBot="1" x14ac:dyDescent="0.3">
      <c r="A374" s="696"/>
      <c r="B374" s="727"/>
      <c r="C374" s="607">
        <v>96</v>
      </c>
      <c r="D374" s="799" t="s">
        <v>50</v>
      </c>
      <c r="E374" s="588">
        <f>'01.11.2018'!Q392</f>
        <v>0</v>
      </c>
      <c r="F374" s="583"/>
    </row>
    <row r="375" spans="1:6" ht="17.25" hidden="1" customHeight="1" outlineLevel="1" x14ac:dyDescent="0.25">
      <c r="A375" s="696"/>
      <c r="B375" s="727"/>
      <c r="C375" s="608"/>
      <c r="D375" s="800"/>
      <c r="E375" s="588">
        <f>'01.11.2018'!Q393</f>
        <v>45</v>
      </c>
      <c r="F375" s="583"/>
    </row>
    <row r="376" spans="1:6" ht="18" hidden="1" customHeight="1" outlineLevel="1" thickBot="1" x14ac:dyDescent="0.3">
      <c r="A376" s="696"/>
      <c r="B376" s="727"/>
      <c r="C376" s="609"/>
      <c r="D376" s="801"/>
      <c r="E376" s="588">
        <f>'01.11.2018'!Q394</f>
        <v>45</v>
      </c>
      <c r="F376" s="583"/>
    </row>
    <row r="377" spans="1:6" ht="18" hidden="1" customHeight="1" outlineLevel="1" thickBot="1" x14ac:dyDescent="0.3">
      <c r="A377" s="696"/>
      <c r="B377" s="727"/>
      <c r="C377" s="607">
        <v>97</v>
      </c>
      <c r="D377" s="812" t="s">
        <v>307</v>
      </c>
      <c r="E377" s="588">
        <f>'01.11.2018'!Q395</f>
        <v>0</v>
      </c>
      <c r="F377" s="583"/>
    </row>
    <row r="378" spans="1:6" ht="17.25" hidden="1" customHeight="1" outlineLevel="1" x14ac:dyDescent="0.25">
      <c r="A378" s="696"/>
      <c r="B378" s="727"/>
      <c r="C378" s="608"/>
      <c r="D378" s="813"/>
      <c r="E378" s="588">
        <f>'01.11.2018'!Q396</f>
        <v>36</v>
      </c>
      <c r="F378" s="583"/>
    </row>
    <row r="379" spans="1:6" ht="18" hidden="1" customHeight="1" outlineLevel="1" thickBot="1" x14ac:dyDescent="0.3">
      <c r="A379" s="696"/>
      <c r="B379" s="727"/>
      <c r="C379" s="609"/>
      <c r="D379" s="814"/>
      <c r="E379" s="588">
        <f>'01.11.2018'!Q397</f>
        <v>36</v>
      </c>
      <c r="F379" s="583"/>
    </row>
    <row r="380" spans="1:6" ht="18" hidden="1" customHeight="1" outlineLevel="1" thickBot="1" x14ac:dyDescent="0.3">
      <c r="A380" s="696"/>
      <c r="B380" s="727"/>
      <c r="C380" s="607">
        <v>98</v>
      </c>
      <c r="D380" s="803" t="s">
        <v>207</v>
      </c>
      <c r="E380" s="588">
        <f>'01.11.2018'!Q398</f>
        <v>0</v>
      </c>
      <c r="F380" s="583"/>
    </row>
    <row r="381" spans="1:6" ht="17.25" hidden="1" customHeight="1" outlineLevel="1" x14ac:dyDescent="0.25">
      <c r="A381" s="696"/>
      <c r="B381" s="727"/>
      <c r="C381" s="608"/>
      <c r="D381" s="800"/>
      <c r="E381" s="588">
        <f>'01.11.2018'!Q399</f>
        <v>86</v>
      </c>
      <c r="F381" s="583"/>
    </row>
    <row r="382" spans="1:6" ht="18" hidden="1" customHeight="1" outlineLevel="1" thickBot="1" x14ac:dyDescent="0.3">
      <c r="A382" s="696"/>
      <c r="B382" s="727"/>
      <c r="C382" s="609"/>
      <c r="D382" s="801"/>
      <c r="E382" s="588">
        <f>'01.11.2018'!Q400</f>
        <v>86</v>
      </c>
      <c r="F382" s="583"/>
    </row>
    <row r="383" spans="1:6" ht="18" hidden="1" customHeight="1" outlineLevel="1" thickBot="1" x14ac:dyDescent="0.3">
      <c r="A383" s="696"/>
      <c r="B383" s="727"/>
      <c r="C383" s="607">
        <v>99</v>
      </c>
      <c r="D383" s="799" t="s">
        <v>51</v>
      </c>
      <c r="E383" s="588">
        <f>'01.11.2018'!Q401</f>
        <v>0</v>
      </c>
      <c r="F383" s="583"/>
    </row>
    <row r="384" spans="1:6" ht="17.25" hidden="1" customHeight="1" outlineLevel="1" x14ac:dyDescent="0.25">
      <c r="A384" s="696"/>
      <c r="B384" s="727"/>
      <c r="C384" s="608"/>
      <c r="D384" s="800"/>
      <c r="E384" s="588">
        <f>'01.11.2018'!Q402</f>
        <v>51</v>
      </c>
      <c r="F384" s="583"/>
    </row>
    <row r="385" spans="1:6" ht="18" hidden="1" customHeight="1" outlineLevel="1" thickBot="1" x14ac:dyDescent="0.3">
      <c r="A385" s="696"/>
      <c r="B385" s="727"/>
      <c r="C385" s="609"/>
      <c r="D385" s="801"/>
      <c r="E385" s="588">
        <f>'01.11.2018'!Q403</f>
        <v>51</v>
      </c>
      <c r="F385" s="583"/>
    </row>
    <row r="386" spans="1:6" ht="18" hidden="1" customHeight="1" outlineLevel="1" thickBot="1" x14ac:dyDescent="0.3">
      <c r="A386" s="696"/>
      <c r="B386" s="727"/>
      <c r="C386" s="607">
        <v>100</v>
      </c>
      <c r="D386" s="799" t="s">
        <v>52</v>
      </c>
      <c r="E386" s="588">
        <f>'01.11.2018'!Q404</f>
        <v>0</v>
      </c>
      <c r="F386" s="583"/>
    </row>
    <row r="387" spans="1:6" ht="17.25" hidden="1" customHeight="1" outlineLevel="1" x14ac:dyDescent="0.25">
      <c r="A387" s="696"/>
      <c r="B387" s="727"/>
      <c r="C387" s="608"/>
      <c r="D387" s="800"/>
      <c r="E387" s="588">
        <f>'01.11.2018'!Q405</f>
        <v>23</v>
      </c>
      <c r="F387" s="583"/>
    </row>
    <row r="388" spans="1:6" ht="18" hidden="1" customHeight="1" outlineLevel="1" thickBot="1" x14ac:dyDescent="0.3">
      <c r="A388" s="696"/>
      <c r="B388" s="727"/>
      <c r="C388" s="609"/>
      <c r="D388" s="801"/>
      <c r="E388" s="588">
        <f>'01.11.2018'!Q406</f>
        <v>23</v>
      </c>
      <c r="F388" s="583"/>
    </row>
    <row r="389" spans="1:6" ht="18" hidden="1" customHeight="1" outlineLevel="1" thickBot="1" x14ac:dyDescent="0.3">
      <c r="A389" s="696"/>
      <c r="B389" s="727"/>
      <c r="C389" s="607">
        <v>101</v>
      </c>
      <c r="D389" s="799" t="s">
        <v>53</v>
      </c>
      <c r="E389" s="588">
        <f>'01.11.2018'!Q407</f>
        <v>0</v>
      </c>
      <c r="F389" s="583"/>
    </row>
    <row r="390" spans="1:6" ht="17.25" hidden="1" customHeight="1" outlineLevel="1" x14ac:dyDescent="0.25">
      <c r="A390" s="696"/>
      <c r="B390" s="727"/>
      <c r="C390" s="608"/>
      <c r="D390" s="800"/>
      <c r="E390" s="588">
        <f>'01.11.2018'!Q408</f>
        <v>6</v>
      </c>
      <c r="F390" s="583"/>
    </row>
    <row r="391" spans="1:6" ht="18" hidden="1" customHeight="1" outlineLevel="1" thickBot="1" x14ac:dyDescent="0.3">
      <c r="A391" s="696"/>
      <c r="B391" s="727"/>
      <c r="C391" s="609"/>
      <c r="D391" s="801"/>
      <c r="E391" s="588">
        <f>'01.11.2018'!Q409</f>
        <v>6</v>
      </c>
      <c r="F391" s="583"/>
    </row>
    <row r="392" spans="1:6" ht="18" hidden="1" customHeight="1" outlineLevel="1" thickBot="1" x14ac:dyDescent="0.3">
      <c r="A392" s="696"/>
      <c r="B392" s="727"/>
      <c r="C392" s="607">
        <v>102</v>
      </c>
      <c r="D392" s="796" t="s">
        <v>126</v>
      </c>
      <c r="E392" s="588">
        <f>'01.11.2018'!Q410</f>
        <v>0</v>
      </c>
      <c r="F392" s="583"/>
    </row>
    <row r="393" spans="1:6" ht="17.25" hidden="1" customHeight="1" outlineLevel="1" x14ac:dyDescent="0.25">
      <c r="A393" s="696"/>
      <c r="B393" s="727"/>
      <c r="C393" s="608"/>
      <c r="D393" s="797"/>
      <c r="E393" s="588">
        <f>'01.11.2018'!Q411</f>
        <v>17</v>
      </c>
      <c r="F393" s="583"/>
    </row>
    <row r="394" spans="1:6" ht="18" hidden="1" customHeight="1" outlineLevel="1" thickBot="1" x14ac:dyDescent="0.3">
      <c r="A394" s="696"/>
      <c r="B394" s="727"/>
      <c r="C394" s="609"/>
      <c r="D394" s="798"/>
      <c r="E394" s="588">
        <f>'01.11.2018'!Q412</f>
        <v>17</v>
      </c>
      <c r="F394" s="583"/>
    </row>
    <row r="395" spans="1:6" ht="18" hidden="1" customHeight="1" outlineLevel="1" thickBot="1" x14ac:dyDescent="0.3">
      <c r="A395" s="696"/>
      <c r="B395" s="727"/>
      <c r="C395" s="607">
        <v>103</v>
      </c>
      <c r="D395" s="799" t="s">
        <v>54</v>
      </c>
      <c r="E395" s="588">
        <f>'01.11.2018'!Q413</f>
        <v>0</v>
      </c>
      <c r="F395" s="583"/>
    </row>
    <row r="396" spans="1:6" ht="17.25" hidden="1" customHeight="1" outlineLevel="1" x14ac:dyDescent="0.25">
      <c r="A396" s="696"/>
      <c r="B396" s="727"/>
      <c r="C396" s="608"/>
      <c r="D396" s="800"/>
      <c r="E396" s="588">
        <f>'01.11.2018'!Q414</f>
        <v>2</v>
      </c>
      <c r="F396" s="583"/>
    </row>
    <row r="397" spans="1:6" ht="18" hidden="1" customHeight="1" outlineLevel="1" thickBot="1" x14ac:dyDescent="0.3">
      <c r="A397" s="696"/>
      <c r="B397" s="727"/>
      <c r="C397" s="609"/>
      <c r="D397" s="801"/>
      <c r="E397" s="588">
        <f>'01.11.2018'!Q415</f>
        <v>2</v>
      </c>
      <c r="F397" s="583"/>
    </row>
    <row r="398" spans="1:6" ht="18" hidden="1" customHeight="1" outlineLevel="1" thickBot="1" x14ac:dyDescent="0.3">
      <c r="A398" s="696"/>
      <c r="B398" s="728"/>
      <c r="C398" s="607">
        <v>104</v>
      </c>
      <c r="D398" s="799" t="s">
        <v>171</v>
      </c>
      <c r="E398" s="588">
        <f>'01.11.2018'!Q416</f>
        <v>0</v>
      </c>
      <c r="F398" s="583"/>
    </row>
    <row r="399" spans="1:6" ht="17.25" hidden="1" customHeight="1" outlineLevel="1" x14ac:dyDescent="0.25">
      <c r="A399" s="696"/>
      <c r="B399" s="728"/>
      <c r="C399" s="608"/>
      <c r="D399" s="800"/>
      <c r="E399" s="588">
        <f>'01.11.2018'!Q417</f>
        <v>23</v>
      </c>
      <c r="F399" s="583"/>
    </row>
    <row r="400" spans="1:6" ht="18" hidden="1" customHeight="1" outlineLevel="1" thickBot="1" x14ac:dyDescent="0.3">
      <c r="A400" s="696"/>
      <c r="B400" s="728"/>
      <c r="C400" s="609"/>
      <c r="D400" s="801"/>
      <c r="E400" s="588">
        <f>'01.11.2018'!Q418</f>
        <v>23</v>
      </c>
      <c r="F400" s="583"/>
    </row>
    <row r="401" spans="1:6" ht="18" hidden="1" customHeight="1" outlineLevel="1" thickBot="1" x14ac:dyDescent="0.3">
      <c r="A401" s="696"/>
      <c r="B401" s="728"/>
      <c r="C401" s="607"/>
      <c r="D401" s="799" t="s">
        <v>339</v>
      </c>
      <c r="E401" s="588">
        <f>'01.11.2018'!Q419</f>
        <v>0</v>
      </c>
      <c r="F401" s="583"/>
    </row>
    <row r="402" spans="1:6" ht="17.25" hidden="1" customHeight="1" outlineLevel="1" x14ac:dyDescent="0.25">
      <c r="A402" s="696"/>
      <c r="B402" s="728"/>
      <c r="C402" s="608"/>
      <c r="D402" s="800"/>
      <c r="E402" s="588">
        <f>'01.11.2018'!Q420</f>
        <v>80</v>
      </c>
      <c r="F402" s="583"/>
    </row>
    <row r="403" spans="1:6" ht="18" hidden="1" customHeight="1" outlineLevel="1" thickBot="1" x14ac:dyDescent="0.3">
      <c r="A403" s="696"/>
      <c r="B403" s="728"/>
      <c r="C403" s="609"/>
      <c r="D403" s="801"/>
      <c r="E403" s="588">
        <f>'01.11.2018'!Q421</f>
        <v>80</v>
      </c>
      <c r="F403" s="583"/>
    </row>
    <row r="404" spans="1:6" ht="18" hidden="1" customHeight="1" outlineLevel="1" thickBot="1" x14ac:dyDescent="0.3">
      <c r="A404" s="696"/>
      <c r="B404" s="728"/>
      <c r="C404" s="607"/>
      <c r="D404" s="799" t="s">
        <v>340</v>
      </c>
      <c r="E404" s="588">
        <f>'01.11.2018'!Q422</f>
        <v>0</v>
      </c>
      <c r="F404" s="583"/>
    </row>
    <row r="405" spans="1:6" ht="17.25" hidden="1" customHeight="1" outlineLevel="1" x14ac:dyDescent="0.25">
      <c r="A405" s="696"/>
      <c r="B405" s="728"/>
      <c r="C405" s="608"/>
      <c r="D405" s="800"/>
      <c r="E405" s="588">
        <f>'01.11.2018'!Q423</f>
        <v>26</v>
      </c>
      <c r="F405" s="583"/>
    </row>
    <row r="406" spans="1:6" ht="18" hidden="1" customHeight="1" outlineLevel="1" thickBot="1" x14ac:dyDescent="0.3">
      <c r="A406" s="696"/>
      <c r="B406" s="728"/>
      <c r="C406" s="609"/>
      <c r="D406" s="801"/>
      <c r="E406" s="588">
        <f>'01.11.2018'!Q424</f>
        <v>26</v>
      </c>
      <c r="F406" s="583"/>
    </row>
    <row r="407" spans="1:6" ht="18" hidden="1" customHeight="1" outlineLevel="1" thickBot="1" x14ac:dyDescent="0.3">
      <c r="A407" s="696"/>
      <c r="B407" s="728"/>
      <c r="C407" s="607">
        <v>105</v>
      </c>
      <c r="D407" s="799" t="s">
        <v>199</v>
      </c>
      <c r="E407" s="588">
        <f>'01.11.2018'!Q425</f>
        <v>0</v>
      </c>
      <c r="F407" s="583"/>
    </row>
    <row r="408" spans="1:6" ht="17.25" hidden="1" customHeight="1" outlineLevel="1" x14ac:dyDescent="0.25">
      <c r="A408" s="696"/>
      <c r="B408" s="728"/>
      <c r="C408" s="608"/>
      <c r="D408" s="800"/>
      <c r="E408" s="588">
        <f>'01.11.2018'!Q426</f>
        <v>57</v>
      </c>
      <c r="F408" s="583"/>
    </row>
    <row r="409" spans="1:6" ht="18" hidden="1" customHeight="1" outlineLevel="1" thickBot="1" x14ac:dyDescent="0.3">
      <c r="A409" s="696"/>
      <c r="B409" s="728"/>
      <c r="C409" s="609"/>
      <c r="D409" s="801"/>
      <c r="E409" s="588">
        <f>'01.11.2018'!Q427</f>
        <v>57</v>
      </c>
      <c r="F409" s="583"/>
    </row>
    <row r="410" spans="1:6" ht="17.25" customHeight="1" collapsed="1" x14ac:dyDescent="0.25">
      <c r="A410" s="696"/>
      <c r="B410" s="728"/>
      <c r="C410" s="652" t="s">
        <v>143</v>
      </c>
      <c r="D410" s="828"/>
      <c r="E410" s="588">
        <f>'01.11.2018'!Q428</f>
        <v>63</v>
      </c>
      <c r="F410" s="583"/>
    </row>
    <row r="411" spans="1:6" x14ac:dyDescent="0.25">
      <c r="A411" s="696"/>
      <c r="B411" s="728"/>
      <c r="C411" s="654"/>
      <c r="D411" s="823"/>
      <c r="E411" s="588">
        <f>'01.11.2018'!Q429</f>
        <v>833</v>
      </c>
      <c r="F411" s="583"/>
    </row>
    <row r="412" spans="1:6" ht="18" thickBot="1" x14ac:dyDescent="0.3">
      <c r="A412" s="697"/>
      <c r="B412" s="729"/>
      <c r="C412" s="656"/>
      <c r="D412" s="824"/>
      <c r="E412" s="588">
        <f>'01.11.2018'!Q430</f>
        <v>896</v>
      </c>
      <c r="F412" s="583">
        <f>E412/[1]Лист1!$D$17</f>
        <v>0.49042145593869729</v>
      </c>
    </row>
    <row r="413" spans="1:6" ht="18" hidden="1" customHeight="1" outlineLevel="1" thickBot="1" x14ac:dyDescent="0.3">
      <c r="A413" s="706">
        <v>15</v>
      </c>
      <c r="B413" s="712" t="s">
        <v>43</v>
      </c>
      <c r="C413" s="607">
        <v>106</v>
      </c>
      <c r="D413" s="799" t="s">
        <v>342</v>
      </c>
      <c r="E413" s="588">
        <f>'01.11.2018'!Q431</f>
        <v>0</v>
      </c>
      <c r="F413" s="583"/>
    </row>
    <row r="414" spans="1:6" ht="17.25" hidden="1" customHeight="1" outlineLevel="1" x14ac:dyDescent="0.25">
      <c r="A414" s="696"/>
      <c r="B414" s="698"/>
      <c r="C414" s="608"/>
      <c r="D414" s="800"/>
      <c r="E414" s="588">
        <f>'01.11.2018'!Q432</f>
        <v>3</v>
      </c>
      <c r="F414" s="583"/>
    </row>
    <row r="415" spans="1:6" ht="18" hidden="1" customHeight="1" outlineLevel="1" thickBot="1" x14ac:dyDescent="0.3">
      <c r="A415" s="696"/>
      <c r="B415" s="698"/>
      <c r="C415" s="609"/>
      <c r="D415" s="801"/>
      <c r="E415" s="588">
        <f>'01.11.2018'!Q433</f>
        <v>3</v>
      </c>
      <c r="F415" s="583"/>
    </row>
    <row r="416" spans="1:6" ht="18" hidden="1" customHeight="1" outlineLevel="1" thickBot="1" x14ac:dyDescent="0.3">
      <c r="A416" s="696"/>
      <c r="B416" s="698"/>
      <c r="C416" s="607">
        <v>107</v>
      </c>
      <c r="D416" s="799" t="s">
        <v>44</v>
      </c>
      <c r="E416" s="588">
        <f>'01.11.2018'!Q434</f>
        <v>0</v>
      </c>
      <c r="F416" s="583"/>
    </row>
    <row r="417" spans="1:6" ht="17.25" hidden="1" customHeight="1" outlineLevel="1" x14ac:dyDescent="0.25">
      <c r="A417" s="696"/>
      <c r="B417" s="698"/>
      <c r="C417" s="608"/>
      <c r="D417" s="800"/>
      <c r="E417" s="588">
        <f>'01.11.2018'!Q435</f>
        <v>49</v>
      </c>
      <c r="F417" s="583"/>
    </row>
    <row r="418" spans="1:6" ht="18" hidden="1" customHeight="1" outlineLevel="1" thickBot="1" x14ac:dyDescent="0.3">
      <c r="A418" s="696"/>
      <c r="B418" s="698"/>
      <c r="C418" s="609"/>
      <c r="D418" s="801"/>
      <c r="E418" s="588">
        <f>'01.11.2018'!Q436</f>
        <v>49</v>
      </c>
      <c r="F418" s="583"/>
    </row>
    <row r="419" spans="1:6" ht="18" hidden="1" customHeight="1" outlineLevel="1" thickBot="1" x14ac:dyDescent="0.3">
      <c r="A419" s="696"/>
      <c r="B419" s="698"/>
      <c r="C419" s="607">
        <v>108</v>
      </c>
      <c r="D419" s="818" t="s">
        <v>45</v>
      </c>
      <c r="E419" s="588">
        <f>'01.11.2018'!Q437</f>
        <v>0</v>
      </c>
      <c r="F419" s="583"/>
    </row>
    <row r="420" spans="1:6" ht="17.25" hidden="1" customHeight="1" outlineLevel="1" x14ac:dyDescent="0.25">
      <c r="A420" s="696"/>
      <c r="B420" s="698"/>
      <c r="C420" s="608"/>
      <c r="D420" s="808"/>
      <c r="E420" s="588">
        <f>'01.11.2018'!Q438</f>
        <v>121</v>
      </c>
      <c r="F420" s="583"/>
    </row>
    <row r="421" spans="1:6" ht="18" hidden="1" customHeight="1" outlineLevel="1" thickBot="1" x14ac:dyDescent="0.3">
      <c r="A421" s="696"/>
      <c r="B421" s="698"/>
      <c r="C421" s="609"/>
      <c r="D421" s="808"/>
      <c r="E421" s="588">
        <f>'01.11.2018'!Q439</f>
        <v>121</v>
      </c>
      <c r="F421" s="583"/>
    </row>
    <row r="422" spans="1:6" ht="18" hidden="1" customHeight="1" outlineLevel="1" thickBot="1" x14ac:dyDescent="0.3">
      <c r="A422" s="696"/>
      <c r="B422" s="699"/>
      <c r="C422" s="607">
        <v>109</v>
      </c>
      <c r="D422" s="818" t="s">
        <v>200</v>
      </c>
      <c r="E422" s="588">
        <f>'01.11.2018'!Q440</f>
        <v>90</v>
      </c>
      <c r="F422" s="583"/>
    </row>
    <row r="423" spans="1:6" ht="17.25" hidden="1" customHeight="1" outlineLevel="1" x14ac:dyDescent="0.25">
      <c r="A423" s="696"/>
      <c r="B423" s="699"/>
      <c r="C423" s="608"/>
      <c r="D423" s="808"/>
      <c r="E423" s="588">
        <f>'01.11.2018'!Q441</f>
        <v>231</v>
      </c>
      <c r="F423" s="583"/>
    </row>
    <row r="424" spans="1:6" ht="18" hidden="1" customHeight="1" outlineLevel="1" thickBot="1" x14ac:dyDescent="0.3">
      <c r="A424" s="696"/>
      <c r="B424" s="699"/>
      <c r="C424" s="609"/>
      <c r="D424" s="808"/>
      <c r="E424" s="588">
        <f>'01.11.2018'!Q442</f>
        <v>321</v>
      </c>
      <c r="F424" s="583"/>
    </row>
    <row r="425" spans="1:6" ht="18" hidden="1" customHeight="1" outlineLevel="1" thickBot="1" x14ac:dyDescent="0.3">
      <c r="A425" s="696"/>
      <c r="B425" s="699"/>
      <c r="C425" s="607">
        <v>110</v>
      </c>
      <c r="D425" s="818" t="s">
        <v>230</v>
      </c>
      <c r="E425" s="588">
        <f>'01.11.2018'!Q443</f>
        <v>0</v>
      </c>
      <c r="F425" s="583"/>
    </row>
    <row r="426" spans="1:6" ht="17.25" hidden="1" customHeight="1" outlineLevel="1" x14ac:dyDescent="0.25">
      <c r="A426" s="696"/>
      <c r="B426" s="699"/>
      <c r="C426" s="608"/>
      <c r="D426" s="808"/>
      <c r="E426" s="588">
        <f>'01.11.2018'!Q444</f>
        <v>0</v>
      </c>
      <c r="F426" s="583"/>
    </row>
    <row r="427" spans="1:6" ht="18" hidden="1" customHeight="1" outlineLevel="1" thickBot="1" x14ac:dyDescent="0.3">
      <c r="A427" s="696"/>
      <c r="B427" s="699"/>
      <c r="C427" s="609"/>
      <c r="D427" s="808"/>
      <c r="E427" s="588">
        <f>'01.11.2018'!Q445</f>
        <v>0</v>
      </c>
      <c r="F427" s="583"/>
    </row>
    <row r="428" spans="1:6" ht="18" hidden="1" customHeight="1" outlineLevel="1" thickBot="1" x14ac:dyDescent="0.3">
      <c r="A428" s="696"/>
      <c r="B428" s="699"/>
      <c r="C428" s="607"/>
      <c r="D428" s="818" t="s">
        <v>326</v>
      </c>
      <c r="E428" s="588">
        <f>'01.11.2018'!Q446</f>
        <v>0</v>
      </c>
      <c r="F428" s="583"/>
    </row>
    <row r="429" spans="1:6" ht="17.25" hidden="1" customHeight="1" outlineLevel="1" x14ac:dyDescent="0.25">
      <c r="A429" s="696"/>
      <c r="B429" s="699"/>
      <c r="C429" s="608"/>
      <c r="D429" s="808"/>
      <c r="E429" s="588">
        <f>'01.11.2018'!Q447</f>
        <v>16</v>
      </c>
      <c r="F429" s="583"/>
    </row>
    <row r="430" spans="1:6" ht="18" hidden="1" customHeight="1" outlineLevel="1" thickBot="1" x14ac:dyDescent="0.3">
      <c r="A430" s="696"/>
      <c r="B430" s="699"/>
      <c r="C430" s="609"/>
      <c r="D430" s="808"/>
      <c r="E430" s="588">
        <f>'01.11.2018'!Q448</f>
        <v>16</v>
      </c>
      <c r="F430" s="583"/>
    </row>
    <row r="431" spans="1:6" ht="18" customHeight="1" collapsed="1" x14ac:dyDescent="0.25">
      <c r="A431" s="696"/>
      <c r="B431" s="699"/>
      <c r="C431" s="652" t="s">
        <v>141</v>
      </c>
      <c r="D431" s="822"/>
      <c r="E431" s="588">
        <f>'01.11.2018'!Q449</f>
        <v>90</v>
      </c>
      <c r="F431" s="583"/>
    </row>
    <row r="432" spans="1:6" x14ac:dyDescent="0.25">
      <c r="A432" s="696"/>
      <c r="B432" s="699"/>
      <c r="C432" s="654"/>
      <c r="D432" s="823"/>
      <c r="E432" s="588">
        <f>'01.11.2018'!Q450</f>
        <v>420</v>
      </c>
      <c r="F432" s="583"/>
    </row>
    <row r="433" spans="1:6" ht="18" thickBot="1" x14ac:dyDescent="0.3">
      <c r="A433" s="697"/>
      <c r="B433" s="719"/>
      <c r="C433" s="656"/>
      <c r="D433" s="824"/>
      <c r="E433" s="588">
        <f>'01.11.2018'!Q451</f>
        <v>510</v>
      </c>
      <c r="F433" s="583">
        <f>E433/[1]Лист1!$D$18</f>
        <v>0.11888111888111888</v>
      </c>
    </row>
    <row r="434" spans="1:6" ht="18" hidden="1" customHeight="1" outlineLevel="1" thickBot="1" x14ac:dyDescent="0.3">
      <c r="A434" s="706">
        <v>16</v>
      </c>
      <c r="B434" s="712" t="s">
        <v>33</v>
      </c>
      <c r="C434" s="607">
        <v>111</v>
      </c>
      <c r="D434" s="807" t="s">
        <v>34</v>
      </c>
      <c r="E434" s="588">
        <f>'01.11.2018'!Q452</f>
        <v>35</v>
      </c>
      <c r="F434" s="583"/>
    </row>
    <row r="435" spans="1:6" ht="17.25" hidden="1" customHeight="1" outlineLevel="1" x14ac:dyDescent="0.25">
      <c r="A435" s="696"/>
      <c r="B435" s="698"/>
      <c r="C435" s="608"/>
      <c r="D435" s="808"/>
      <c r="E435" s="588">
        <f>'01.11.2018'!Q453</f>
        <v>264</v>
      </c>
      <c r="F435" s="583"/>
    </row>
    <row r="436" spans="1:6" ht="18" hidden="1" customHeight="1" outlineLevel="1" thickBot="1" x14ac:dyDescent="0.3">
      <c r="A436" s="696"/>
      <c r="B436" s="698"/>
      <c r="C436" s="609"/>
      <c r="D436" s="809"/>
      <c r="E436" s="588">
        <f>'01.11.2018'!Q454</f>
        <v>299</v>
      </c>
      <c r="F436" s="583"/>
    </row>
    <row r="437" spans="1:6" ht="18" hidden="1" customHeight="1" outlineLevel="1" thickBot="1" x14ac:dyDescent="0.3">
      <c r="A437" s="696"/>
      <c r="B437" s="698"/>
      <c r="C437" s="607">
        <v>112</v>
      </c>
      <c r="D437" s="799" t="s">
        <v>35</v>
      </c>
      <c r="E437" s="588">
        <f>'01.11.2018'!Q455</f>
        <v>0</v>
      </c>
      <c r="F437" s="583"/>
    </row>
    <row r="438" spans="1:6" ht="17.25" hidden="1" customHeight="1" outlineLevel="1" x14ac:dyDescent="0.25">
      <c r="A438" s="696"/>
      <c r="B438" s="698"/>
      <c r="C438" s="608"/>
      <c r="D438" s="800"/>
      <c r="E438" s="588">
        <f>'01.11.2018'!Q456</f>
        <v>12</v>
      </c>
      <c r="F438" s="583"/>
    </row>
    <row r="439" spans="1:6" ht="18" hidden="1" customHeight="1" outlineLevel="1" thickBot="1" x14ac:dyDescent="0.3">
      <c r="A439" s="696"/>
      <c r="B439" s="698"/>
      <c r="C439" s="609"/>
      <c r="D439" s="801"/>
      <c r="E439" s="588">
        <f>'01.11.2018'!Q457</f>
        <v>12</v>
      </c>
      <c r="F439" s="583"/>
    </row>
    <row r="440" spans="1:6" ht="18" hidden="1" customHeight="1" outlineLevel="1" thickBot="1" x14ac:dyDescent="0.3">
      <c r="A440" s="696"/>
      <c r="B440" s="698"/>
      <c r="C440" s="607">
        <v>113</v>
      </c>
      <c r="D440" s="799" t="s">
        <v>36</v>
      </c>
      <c r="E440" s="588">
        <f>'01.11.2018'!Q458</f>
        <v>0</v>
      </c>
      <c r="F440" s="583"/>
    </row>
    <row r="441" spans="1:6" ht="17.25" hidden="1" customHeight="1" outlineLevel="1" x14ac:dyDescent="0.25">
      <c r="A441" s="696"/>
      <c r="B441" s="698"/>
      <c r="C441" s="608"/>
      <c r="D441" s="800"/>
      <c r="E441" s="588">
        <f>'01.11.2018'!Q459</f>
        <v>32</v>
      </c>
      <c r="F441" s="583"/>
    </row>
    <row r="442" spans="1:6" ht="18" hidden="1" customHeight="1" outlineLevel="1" thickBot="1" x14ac:dyDescent="0.3">
      <c r="A442" s="696"/>
      <c r="B442" s="698"/>
      <c r="C442" s="609"/>
      <c r="D442" s="801"/>
      <c r="E442" s="588">
        <f>'01.11.2018'!Q460</f>
        <v>32</v>
      </c>
      <c r="F442" s="583"/>
    </row>
    <row r="443" spans="1:6" ht="18" hidden="1" customHeight="1" outlineLevel="1" thickBot="1" x14ac:dyDescent="0.3">
      <c r="A443" s="696"/>
      <c r="B443" s="698"/>
      <c r="C443" s="607">
        <v>114</v>
      </c>
      <c r="D443" s="799" t="s">
        <v>208</v>
      </c>
      <c r="E443" s="588">
        <f>'01.11.2018'!Q461</f>
        <v>0</v>
      </c>
      <c r="F443" s="583"/>
    </row>
    <row r="444" spans="1:6" ht="17.25" hidden="1" customHeight="1" outlineLevel="1" x14ac:dyDescent="0.25">
      <c r="A444" s="696"/>
      <c r="B444" s="698"/>
      <c r="C444" s="608"/>
      <c r="D444" s="800"/>
      <c r="E444" s="588">
        <f>'01.11.2018'!Q462</f>
        <v>19</v>
      </c>
      <c r="F444" s="583"/>
    </row>
    <row r="445" spans="1:6" ht="18" hidden="1" customHeight="1" outlineLevel="1" thickBot="1" x14ac:dyDescent="0.3">
      <c r="A445" s="696"/>
      <c r="B445" s="698"/>
      <c r="C445" s="609"/>
      <c r="D445" s="801"/>
      <c r="E445" s="588">
        <f>'01.11.2018'!Q463</f>
        <v>19</v>
      </c>
      <c r="F445" s="583"/>
    </row>
    <row r="446" spans="1:6" ht="18" hidden="1" customHeight="1" outlineLevel="1" thickBot="1" x14ac:dyDescent="0.3">
      <c r="A446" s="696"/>
      <c r="B446" s="698"/>
      <c r="C446" s="607">
        <v>115</v>
      </c>
      <c r="D446" s="799" t="s">
        <v>37</v>
      </c>
      <c r="E446" s="588">
        <f>'01.11.2018'!Q464</f>
        <v>0</v>
      </c>
      <c r="F446" s="583"/>
    </row>
    <row r="447" spans="1:6" ht="17.25" hidden="1" customHeight="1" outlineLevel="1" x14ac:dyDescent="0.25">
      <c r="A447" s="696"/>
      <c r="B447" s="698"/>
      <c r="C447" s="608"/>
      <c r="D447" s="800"/>
      <c r="E447" s="588">
        <f>'01.11.2018'!Q465</f>
        <v>36</v>
      </c>
      <c r="F447" s="583"/>
    </row>
    <row r="448" spans="1:6" ht="18" hidden="1" customHeight="1" outlineLevel="1" thickBot="1" x14ac:dyDescent="0.3">
      <c r="A448" s="696"/>
      <c r="B448" s="698"/>
      <c r="C448" s="609"/>
      <c r="D448" s="801"/>
      <c r="E448" s="588">
        <f>'01.11.2018'!Q466</f>
        <v>36</v>
      </c>
      <c r="F448" s="583"/>
    </row>
    <row r="449" spans="1:6" ht="18" hidden="1" customHeight="1" outlineLevel="1" thickBot="1" x14ac:dyDescent="0.3">
      <c r="A449" s="696"/>
      <c r="B449" s="698"/>
      <c r="C449" s="607">
        <v>116</v>
      </c>
      <c r="D449" s="799" t="s">
        <v>309</v>
      </c>
      <c r="E449" s="588">
        <f>'01.11.2018'!Q467</f>
        <v>0</v>
      </c>
      <c r="F449" s="583"/>
    </row>
    <row r="450" spans="1:6" ht="17.25" hidden="1" customHeight="1" outlineLevel="1" x14ac:dyDescent="0.25">
      <c r="A450" s="696"/>
      <c r="B450" s="698"/>
      <c r="C450" s="608"/>
      <c r="D450" s="800"/>
      <c r="E450" s="588">
        <f>'01.11.2018'!Q468</f>
        <v>74</v>
      </c>
      <c r="F450" s="583"/>
    </row>
    <row r="451" spans="1:6" ht="18" hidden="1" customHeight="1" outlineLevel="1" thickBot="1" x14ac:dyDescent="0.3">
      <c r="A451" s="696"/>
      <c r="B451" s="698"/>
      <c r="C451" s="609"/>
      <c r="D451" s="801"/>
      <c r="E451" s="588">
        <f>'01.11.2018'!Q469</f>
        <v>74</v>
      </c>
      <c r="F451" s="583"/>
    </row>
    <row r="452" spans="1:6" ht="18" hidden="1" customHeight="1" outlineLevel="1" thickBot="1" x14ac:dyDescent="0.3">
      <c r="A452" s="696"/>
      <c r="B452" s="698"/>
      <c r="C452" s="607">
        <v>117</v>
      </c>
      <c r="D452" s="799" t="s">
        <v>38</v>
      </c>
      <c r="E452" s="588">
        <f>'01.11.2018'!Q470</f>
        <v>0</v>
      </c>
      <c r="F452" s="583"/>
    </row>
    <row r="453" spans="1:6" ht="17.25" hidden="1" customHeight="1" outlineLevel="1" x14ac:dyDescent="0.25">
      <c r="A453" s="696"/>
      <c r="B453" s="698"/>
      <c r="C453" s="608"/>
      <c r="D453" s="800"/>
      <c r="E453" s="588">
        <f>'01.11.2018'!Q471</f>
        <v>0</v>
      </c>
      <c r="F453" s="583"/>
    </row>
    <row r="454" spans="1:6" ht="18" hidden="1" customHeight="1" outlineLevel="1" thickBot="1" x14ac:dyDescent="0.3">
      <c r="A454" s="696"/>
      <c r="B454" s="698"/>
      <c r="C454" s="609"/>
      <c r="D454" s="801"/>
      <c r="E454" s="588">
        <f>'01.11.2018'!Q472</f>
        <v>0</v>
      </c>
      <c r="F454" s="583"/>
    </row>
    <row r="455" spans="1:6" ht="18" hidden="1" customHeight="1" outlineLevel="1" thickBot="1" x14ac:dyDescent="0.3">
      <c r="A455" s="696"/>
      <c r="B455" s="698"/>
      <c r="C455" s="607">
        <v>118</v>
      </c>
      <c r="D455" s="799" t="s">
        <v>39</v>
      </c>
      <c r="E455" s="588">
        <f>'01.11.2018'!Q473</f>
        <v>0</v>
      </c>
      <c r="F455" s="583"/>
    </row>
    <row r="456" spans="1:6" ht="17.25" hidden="1" customHeight="1" outlineLevel="1" x14ac:dyDescent="0.25">
      <c r="A456" s="696"/>
      <c r="B456" s="698"/>
      <c r="C456" s="608"/>
      <c r="D456" s="800"/>
      <c r="E456" s="588">
        <f>'01.11.2018'!Q474</f>
        <v>0</v>
      </c>
      <c r="F456" s="583"/>
    </row>
    <row r="457" spans="1:6" ht="18" hidden="1" customHeight="1" outlineLevel="1" thickBot="1" x14ac:dyDescent="0.3">
      <c r="A457" s="696"/>
      <c r="B457" s="698"/>
      <c r="C457" s="609"/>
      <c r="D457" s="801"/>
      <c r="E457" s="588">
        <f>'01.11.2018'!Q475</f>
        <v>0</v>
      </c>
      <c r="F457" s="583"/>
    </row>
    <row r="458" spans="1:6" ht="18" hidden="1" customHeight="1" outlineLevel="1" thickBot="1" x14ac:dyDescent="0.3">
      <c r="A458" s="696"/>
      <c r="B458" s="698"/>
      <c r="C458" s="607">
        <v>119</v>
      </c>
      <c r="D458" s="796" t="s">
        <v>328</v>
      </c>
      <c r="E458" s="588">
        <f>'01.11.2018'!Q476</f>
        <v>0</v>
      </c>
      <c r="F458" s="583"/>
    </row>
    <row r="459" spans="1:6" ht="17.25" hidden="1" customHeight="1" outlineLevel="1" x14ac:dyDescent="0.25">
      <c r="A459" s="696"/>
      <c r="B459" s="698"/>
      <c r="C459" s="608"/>
      <c r="D459" s="797"/>
      <c r="E459" s="588">
        <f>'01.11.2018'!Q477</f>
        <v>11</v>
      </c>
      <c r="F459" s="583"/>
    </row>
    <row r="460" spans="1:6" ht="18" hidden="1" customHeight="1" outlineLevel="1" thickBot="1" x14ac:dyDescent="0.3">
      <c r="A460" s="696"/>
      <c r="B460" s="698"/>
      <c r="C460" s="609"/>
      <c r="D460" s="797"/>
      <c r="E460" s="588">
        <f>'01.11.2018'!Q478</f>
        <v>11</v>
      </c>
      <c r="F460" s="583"/>
    </row>
    <row r="461" spans="1:6" ht="18" hidden="1" customHeight="1" outlineLevel="1" thickBot="1" x14ac:dyDescent="0.3">
      <c r="A461" s="696"/>
      <c r="B461" s="698"/>
      <c r="C461" s="607">
        <v>120</v>
      </c>
      <c r="D461" s="796" t="s">
        <v>168</v>
      </c>
      <c r="E461" s="588">
        <f>'01.11.2018'!Q479</f>
        <v>0</v>
      </c>
      <c r="F461" s="583"/>
    </row>
    <row r="462" spans="1:6" ht="17.25" hidden="1" customHeight="1" outlineLevel="1" x14ac:dyDescent="0.25">
      <c r="A462" s="696"/>
      <c r="B462" s="698"/>
      <c r="C462" s="608"/>
      <c r="D462" s="797"/>
      <c r="E462" s="588">
        <f>'01.11.2018'!Q480</f>
        <v>118</v>
      </c>
      <c r="F462" s="583"/>
    </row>
    <row r="463" spans="1:6" ht="18" hidden="1" customHeight="1" outlineLevel="1" thickBot="1" x14ac:dyDescent="0.3">
      <c r="A463" s="696"/>
      <c r="B463" s="698"/>
      <c r="C463" s="609"/>
      <c r="D463" s="798"/>
      <c r="E463" s="588">
        <f>'01.11.2018'!Q481</f>
        <v>118</v>
      </c>
      <c r="F463" s="583"/>
    </row>
    <row r="464" spans="1:6" ht="18" hidden="1" customHeight="1" outlineLevel="1" thickBot="1" x14ac:dyDescent="0.3">
      <c r="A464" s="696"/>
      <c r="B464" s="699"/>
      <c r="C464" s="607">
        <v>121</v>
      </c>
      <c r="D464" s="796" t="s">
        <v>219</v>
      </c>
      <c r="E464" s="588">
        <f>'01.11.2018'!Q482</f>
        <v>0</v>
      </c>
      <c r="F464" s="583"/>
    </row>
    <row r="465" spans="1:6" ht="17.25" hidden="1" customHeight="1" outlineLevel="1" x14ac:dyDescent="0.25">
      <c r="A465" s="696"/>
      <c r="B465" s="699"/>
      <c r="C465" s="608"/>
      <c r="D465" s="797"/>
      <c r="E465" s="588">
        <f>'01.11.2018'!Q483</f>
        <v>12</v>
      </c>
      <c r="F465" s="583"/>
    </row>
    <row r="466" spans="1:6" ht="18" hidden="1" customHeight="1" outlineLevel="1" thickBot="1" x14ac:dyDescent="0.3">
      <c r="A466" s="696"/>
      <c r="B466" s="699"/>
      <c r="C466" s="609"/>
      <c r="D466" s="798"/>
      <c r="E466" s="588">
        <f>'01.11.2018'!Q484</f>
        <v>12</v>
      </c>
      <c r="F466" s="583"/>
    </row>
    <row r="467" spans="1:6" ht="18" hidden="1" customHeight="1" outlineLevel="1" thickBot="1" x14ac:dyDescent="0.3">
      <c r="A467" s="696"/>
      <c r="B467" s="699"/>
      <c r="C467" s="607">
        <v>122</v>
      </c>
      <c r="D467" s="796" t="s">
        <v>220</v>
      </c>
      <c r="E467" s="588">
        <f>'01.11.2018'!Q485</f>
        <v>0</v>
      </c>
      <c r="F467" s="583"/>
    </row>
    <row r="468" spans="1:6" ht="17.25" hidden="1" customHeight="1" outlineLevel="1" x14ac:dyDescent="0.25">
      <c r="A468" s="696"/>
      <c r="B468" s="699"/>
      <c r="C468" s="608"/>
      <c r="D468" s="797"/>
      <c r="E468" s="588">
        <f>'01.11.2018'!Q486</f>
        <v>15</v>
      </c>
      <c r="F468" s="583"/>
    </row>
    <row r="469" spans="1:6" ht="18" hidden="1" customHeight="1" outlineLevel="1" thickBot="1" x14ac:dyDescent="0.3">
      <c r="A469" s="696"/>
      <c r="B469" s="699"/>
      <c r="C469" s="609"/>
      <c r="D469" s="798"/>
      <c r="E469" s="588">
        <f>'01.11.2018'!Q487</f>
        <v>15</v>
      </c>
      <c r="F469" s="583"/>
    </row>
    <row r="470" spans="1:6" ht="18" hidden="1" customHeight="1" outlineLevel="1" thickBot="1" x14ac:dyDescent="0.3">
      <c r="A470" s="696"/>
      <c r="B470" s="699"/>
      <c r="C470" s="607">
        <v>123</v>
      </c>
      <c r="D470" s="796" t="s">
        <v>325</v>
      </c>
      <c r="E470" s="588">
        <f>'01.11.2018'!Q488</f>
        <v>0</v>
      </c>
      <c r="F470" s="583"/>
    </row>
    <row r="471" spans="1:6" ht="17.25" hidden="1" customHeight="1" outlineLevel="1" x14ac:dyDescent="0.25">
      <c r="A471" s="696"/>
      <c r="B471" s="699"/>
      <c r="C471" s="608"/>
      <c r="D471" s="797"/>
      <c r="E471" s="588">
        <f>'01.11.2018'!Q489</f>
        <v>66</v>
      </c>
      <c r="F471" s="583"/>
    </row>
    <row r="472" spans="1:6" ht="18" hidden="1" customHeight="1" outlineLevel="1" thickBot="1" x14ac:dyDescent="0.3">
      <c r="A472" s="696"/>
      <c r="B472" s="699"/>
      <c r="C472" s="609"/>
      <c r="D472" s="798"/>
      <c r="E472" s="588">
        <f>'01.11.2018'!Q490</f>
        <v>66</v>
      </c>
      <c r="F472" s="583"/>
    </row>
    <row r="473" spans="1:6" ht="18" customHeight="1" collapsed="1" x14ac:dyDescent="0.25">
      <c r="A473" s="696"/>
      <c r="B473" s="699"/>
      <c r="C473" s="694" t="s">
        <v>142</v>
      </c>
      <c r="D473" s="832"/>
      <c r="E473" s="588">
        <f>'01.11.2018'!Q491</f>
        <v>35</v>
      </c>
      <c r="F473" s="583"/>
    </row>
    <row r="474" spans="1:6" ht="17.25" customHeight="1" x14ac:dyDescent="0.25">
      <c r="A474" s="696"/>
      <c r="B474" s="699"/>
      <c r="C474" s="660"/>
      <c r="D474" s="833"/>
      <c r="E474" s="588">
        <f>'01.11.2018'!Q492</f>
        <v>659</v>
      </c>
      <c r="F474" s="583"/>
    </row>
    <row r="475" spans="1:6" ht="18" customHeight="1" thickBot="1" x14ac:dyDescent="0.3">
      <c r="A475" s="697"/>
      <c r="B475" s="719"/>
      <c r="C475" s="662"/>
      <c r="D475" s="834"/>
      <c r="E475" s="588">
        <f>'01.11.2018'!Q493</f>
        <v>694</v>
      </c>
      <c r="F475" s="583">
        <f>E475/[1]Лист1!$D$19</f>
        <v>0.39186900056465274</v>
      </c>
    </row>
    <row r="476" spans="1:6" ht="18" hidden="1" customHeight="1" outlineLevel="1" x14ac:dyDescent="0.25">
      <c r="A476" s="696"/>
      <c r="B476" s="698"/>
      <c r="C476" s="673">
        <v>123</v>
      </c>
      <c r="D476" s="799" t="s">
        <v>119</v>
      </c>
      <c r="E476" s="588">
        <f>'01.11.2018'!Q494</f>
        <v>15</v>
      </c>
      <c r="F476" s="583"/>
    </row>
    <row r="477" spans="1:6" ht="17.25" hidden="1" customHeight="1" outlineLevel="1" x14ac:dyDescent="0.25">
      <c r="A477" s="696"/>
      <c r="B477" s="698"/>
      <c r="C477" s="608"/>
      <c r="D477" s="800"/>
      <c r="E477" s="588">
        <f>'01.11.2018'!Q495</f>
        <v>104</v>
      </c>
      <c r="F477" s="583"/>
    </row>
    <row r="478" spans="1:6" ht="18" hidden="1" customHeight="1" outlineLevel="1" thickBot="1" x14ac:dyDescent="0.3">
      <c r="A478" s="696"/>
      <c r="B478" s="698"/>
      <c r="C478" s="609"/>
      <c r="D478" s="801"/>
      <c r="E478" s="588">
        <f>'01.11.2018'!Q496</f>
        <v>119</v>
      </c>
      <c r="F478" s="583"/>
    </row>
    <row r="479" spans="1:6" ht="18" hidden="1" customHeight="1" outlineLevel="1" x14ac:dyDescent="0.25">
      <c r="A479" s="696"/>
      <c r="B479" s="698"/>
      <c r="C479" s="673">
        <v>124</v>
      </c>
      <c r="D479" s="796" t="s">
        <v>184</v>
      </c>
      <c r="E479" s="588">
        <f>'01.11.2018'!Q497</f>
        <v>0</v>
      </c>
      <c r="F479" s="583"/>
    </row>
    <row r="480" spans="1:6" ht="17.25" hidden="1" customHeight="1" outlineLevel="1" x14ac:dyDescent="0.25">
      <c r="A480" s="696"/>
      <c r="B480" s="698"/>
      <c r="C480" s="608"/>
      <c r="D480" s="797"/>
      <c r="E480" s="588">
        <f>'01.11.2018'!Q498</f>
        <v>25</v>
      </c>
      <c r="F480" s="583"/>
    </row>
    <row r="481" spans="1:6" ht="18" hidden="1" customHeight="1" outlineLevel="1" thickBot="1" x14ac:dyDescent="0.3">
      <c r="A481" s="696"/>
      <c r="B481" s="698"/>
      <c r="C481" s="609"/>
      <c r="D481" s="798"/>
      <c r="E481" s="588">
        <f>'01.11.2018'!Q499</f>
        <v>25</v>
      </c>
      <c r="F481" s="583"/>
    </row>
    <row r="482" spans="1:6" ht="18" hidden="1" customHeight="1" outlineLevel="1" x14ac:dyDescent="0.25">
      <c r="A482" s="696"/>
      <c r="B482" s="698"/>
      <c r="C482" s="673">
        <v>125</v>
      </c>
      <c r="D482" s="799" t="s">
        <v>120</v>
      </c>
      <c r="E482" s="588">
        <f>'01.11.2018'!Q500</f>
        <v>0</v>
      </c>
      <c r="F482" s="583"/>
    </row>
    <row r="483" spans="1:6" ht="17.25" hidden="1" customHeight="1" outlineLevel="1" x14ac:dyDescent="0.25">
      <c r="A483" s="696"/>
      <c r="B483" s="698"/>
      <c r="C483" s="608"/>
      <c r="D483" s="800"/>
      <c r="E483" s="588">
        <f>'01.11.2018'!Q501</f>
        <v>10</v>
      </c>
      <c r="F483" s="583"/>
    </row>
    <row r="484" spans="1:6" ht="18" hidden="1" customHeight="1" outlineLevel="1" thickBot="1" x14ac:dyDescent="0.3">
      <c r="A484" s="696"/>
      <c r="B484" s="698"/>
      <c r="C484" s="609"/>
      <c r="D484" s="801"/>
      <c r="E484" s="588">
        <f>'01.11.2018'!Q502</f>
        <v>10</v>
      </c>
      <c r="F484" s="583"/>
    </row>
    <row r="485" spans="1:6" ht="18" hidden="1" customHeight="1" outlineLevel="1" x14ac:dyDescent="0.25">
      <c r="A485" s="696"/>
      <c r="B485" s="698"/>
      <c r="C485" s="673">
        <v>126</v>
      </c>
      <c r="D485" s="799" t="s">
        <v>312</v>
      </c>
      <c r="E485" s="588">
        <f>'01.11.2018'!Q503</f>
        <v>0</v>
      </c>
      <c r="F485" s="583"/>
    </row>
    <row r="486" spans="1:6" ht="17.25" hidden="1" customHeight="1" outlineLevel="1" x14ac:dyDescent="0.25">
      <c r="A486" s="696"/>
      <c r="B486" s="698"/>
      <c r="C486" s="608"/>
      <c r="D486" s="800"/>
      <c r="E486" s="588">
        <f>'01.11.2018'!Q504</f>
        <v>25</v>
      </c>
      <c r="F486" s="583"/>
    </row>
    <row r="487" spans="1:6" ht="18" hidden="1" customHeight="1" outlineLevel="1" thickBot="1" x14ac:dyDescent="0.3">
      <c r="A487" s="696"/>
      <c r="B487" s="698"/>
      <c r="C487" s="609"/>
      <c r="D487" s="800"/>
      <c r="E487" s="588">
        <f>'01.11.2018'!Q505</f>
        <v>25</v>
      </c>
      <c r="F487" s="583"/>
    </row>
    <row r="488" spans="1:6" ht="17.25" customHeight="1" collapsed="1" x14ac:dyDescent="0.25">
      <c r="A488" s="696"/>
      <c r="B488" s="699"/>
      <c r="C488" s="652" t="s">
        <v>144</v>
      </c>
      <c r="D488" s="822"/>
      <c r="E488" s="588">
        <f>'01.11.2018'!Q506</f>
        <v>15</v>
      </c>
      <c r="F488" s="583"/>
    </row>
    <row r="489" spans="1:6" x14ac:dyDescent="0.25">
      <c r="A489" s="696"/>
      <c r="B489" s="699"/>
      <c r="C489" s="654"/>
      <c r="D489" s="823"/>
      <c r="E489" s="588">
        <f>'01.11.2018'!Q507</f>
        <v>164</v>
      </c>
      <c r="F489" s="583"/>
    </row>
    <row r="490" spans="1:6" ht="18" thickBot="1" x14ac:dyDescent="0.3">
      <c r="A490" s="697"/>
      <c r="B490" s="719"/>
      <c r="C490" s="656"/>
      <c r="D490" s="824"/>
      <c r="E490" s="588">
        <f>'01.11.2018'!Q508</f>
        <v>179</v>
      </c>
      <c r="F490" s="583">
        <f>E490/[1]Лист1!$D$20</f>
        <v>0.1982281284606866</v>
      </c>
    </row>
    <row r="491" spans="1:6" ht="18" hidden="1" customHeight="1" outlineLevel="1" thickBot="1" x14ac:dyDescent="0.3">
      <c r="A491" s="706">
        <v>18</v>
      </c>
      <c r="B491" s="712" t="s">
        <v>95</v>
      </c>
      <c r="C491" s="607">
        <v>127</v>
      </c>
      <c r="D491" s="803" t="s">
        <v>96</v>
      </c>
      <c r="E491" s="588">
        <f>'01.11.2018'!Q509</f>
        <v>35</v>
      </c>
      <c r="F491" s="583"/>
    </row>
    <row r="492" spans="1:6" ht="17.25" hidden="1" customHeight="1" outlineLevel="1" x14ac:dyDescent="0.25">
      <c r="A492" s="696"/>
      <c r="B492" s="698"/>
      <c r="C492" s="608"/>
      <c r="D492" s="800"/>
      <c r="E492" s="588">
        <f>'01.11.2018'!Q510</f>
        <v>254</v>
      </c>
      <c r="F492" s="583"/>
    </row>
    <row r="493" spans="1:6" ht="18" hidden="1" customHeight="1" outlineLevel="1" thickBot="1" x14ac:dyDescent="0.3">
      <c r="A493" s="696"/>
      <c r="B493" s="698"/>
      <c r="C493" s="609"/>
      <c r="D493" s="801"/>
      <c r="E493" s="588">
        <f>'01.11.2018'!Q511</f>
        <v>289</v>
      </c>
      <c r="F493" s="583"/>
    </row>
    <row r="494" spans="1:6" ht="18" hidden="1" customHeight="1" outlineLevel="1" thickBot="1" x14ac:dyDescent="0.3">
      <c r="A494" s="696"/>
      <c r="B494" s="698"/>
      <c r="C494" s="607">
        <v>128</v>
      </c>
      <c r="D494" s="799" t="s">
        <v>318</v>
      </c>
      <c r="E494" s="588">
        <f>'01.11.2018'!Q512</f>
        <v>0</v>
      </c>
      <c r="F494" s="583"/>
    </row>
    <row r="495" spans="1:6" ht="17.25" hidden="1" customHeight="1" outlineLevel="1" x14ac:dyDescent="0.25">
      <c r="A495" s="696"/>
      <c r="B495" s="698"/>
      <c r="C495" s="608"/>
      <c r="D495" s="800"/>
      <c r="E495" s="588">
        <f>'01.11.2018'!Q513</f>
        <v>39</v>
      </c>
      <c r="F495" s="583"/>
    </row>
    <row r="496" spans="1:6" ht="18" hidden="1" customHeight="1" outlineLevel="1" thickBot="1" x14ac:dyDescent="0.3">
      <c r="A496" s="696"/>
      <c r="B496" s="698"/>
      <c r="C496" s="609"/>
      <c r="D496" s="801"/>
      <c r="E496" s="588">
        <f>'01.11.2018'!Q514</f>
        <v>39</v>
      </c>
      <c r="F496" s="583"/>
    </row>
    <row r="497" spans="1:6" ht="18" hidden="1" customHeight="1" outlineLevel="1" thickBot="1" x14ac:dyDescent="0.3">
      <c r="A497" s="696"/>
      <c r="B497" s="698"/>
      <c r="C497" s="607">
        <v>129</v>
      </c>
      <c r="D497" s="799" t="s">
        <v>97</v>
      </c>
      <c r="E497" s="588">
        <f>'01.11.2018'!Q515</f>
        <v>0</v>
      </c>
      <c r="F497" s="583"/>
    </row>
    <row r="498" spans="1:6" ht="17.25" hidden="1" customHeight="1" outlineLevel="1" x14ac:dyDescent="0.25">
      <c r="A498" s="696"/>
      <c r="B498" s="698"/>
      <c r="C498" s="608"/>
      <c r="D498" s="800"/>
      <c r="E498" s="588">
        <f>'01.11.2018'!Q516</f>
        <v>1</v>
      </c>
      <c r="F498" s="583"/>
    </row>
    <row r="499" spans="1:6" ht="18" hidden="1" customHeight="1" outlineLevel="1" thickBot="1" x14ac:dyDescent="0.3">
      <c r="A499" s="696"/>
      <c r="B499" s="698"/>
      <c r="C499" s="609"/>
      <c r="D499" s="800"/>
      <c r="E499" s="588">
        <f>'01.11.2018'!Q517</f>
        <v>1</v>
      </c>
      <c r="F499" s="583"/>
    </row>
    <row r="500" spans="1:6" ht="18" hidden="1" customHeight="1" outlineLevel="1" thickBot="1" x14ac:dyDescent="0.3">
      <c r="A500" s="696"/>
      <c r="B500" s="698"/>
      <c r="C500" s="607"/>
      <c r="D500" s="799" t="s">
        <v>321</v>
      </c>
      <c r="E500" s="588">
        <f>'01.11.2018'!Q518</f>
        <v>0</v>
      </c>
      <c r="F500" s="583"/>
    </row>
    <row r="501" spans="1:6" ht="17.25" hidden="1" customHeight="1" outlineLevel="1" x14ac:dyDescent="0.25">
      <c r="A501" s="696"/>
      <c r="B501" s="698"/>
      <c r="C501" s="608"/>
      <c r="D501" s="800"/>
      <c r="E501" s="588">
        <f>'01.11.2018'!Q519</f>
        <v>3</v>
      </c>
      <c r="F501" s="583"/>
    </row>
    <row r="502" spans="1:6" ht="18" hidden="1" customHeight="1" outlineLevel="1" thickBot="1" x14ac:dyDescent="0.3">
      <c r="A502" s="696"/>
      <c r="B502" s="698"/>
      <c r="C502" s="609"/>
      <c r="D502" s="800"/>
      <c r="E502" s="588">
        <f>'01.11.2018'!Q520</f>
        <v>3</v>
      </c>
      <c r="F502" s="583"/>
    </row>
    <row r="503" spans="1:6" ht="18" hidden="1" customHeight="1" outlineLevel="1" thickBot="1" x14ac:dyDescent="0.3">
      <c r="A503" s="696"/>
      <c r="B503" s="698"/>
      <c r="C503" s="607">
        <v>130</v>
      </c>
      <c r="D503" s="796" t="s">
        <v>174</v>
      </c>
      <c r="E503" s="588">
        <f>'01.11.2018'!Q521</f>
        <v>0</v>
      </c>
      <c r="F503" s="583"/>
    </row>
    <row r="504" spans="1:6" ht="17.25" hidden="1" customHeight="1" outlineLevel="1" x14ac:dyDescent="0.25">
      <c r="A504" s="696"/>
      <c r="B504" s="698"/>
      <c r="C504" s="608"/>
      <c r="D504" s="846"/>
      <c r="E504" s="588">
        <f>'01.11.2018'!Q522</f>
        <v>11</v>
      </c>
      <c r="F504" s="583"/>
    </row>
    <row r="505" spans="1:6" ht="18" hidden="1" customHeight="1" outlineLevel="1" thickBot="1" x14ac:dyDescent="0.3">
      <c r="A505" s="696"/>
      <c r="B505" s="698"/>
      <c r="C505" s="609"/>
      <c r="D505" s="847"/>
      <c r="E505" s="588">
        <f>'01.11.2018'!Q523</f>
        <v>11</v>
      </c>
      <c r="F505" s="583"/>
    </row>
    <row r="506" spans="1:6" ht="18" hidden="1" customHeight="1" outlineLevel="1" thickBot="1" x14ac:dyDescent="0.3">
      <c r="A506" s="696"/>
      <c r="B506" s="698"/>
      <c r="C506" s="607">
        <v>131</v>
      </c>
      <c r="D506" s="796" t="s">
        <v>175</v>
      </c>
      <c r="E506" s="588">
        <f>'01.11.2018'!Q524</f>
        <v>0</v>
      </c>
      <c r="F506" s="583"/>
    </row>
    <row r="507" spans="1:6" ht="17.25" hidden="1" customHeight="1" outlineLevel="1" x14ac:dyDescent="0.25">
      <c r="A507" s="696"/>
      <c r="B507" s="698"/>
      <c r="C507" s="608"/>
      <c r="D507" s="846"/>
      <c r="E507" s="588">
        <f>'01.11.2018'!Q525</f>
        <v>26</v>
      </c>
      <c r="F507" s="583"/>
    </row>
    <row r="508" spans="1:6" ht="18" hidden="1" customHeight="1" outlineLevel="1" thickBot="1" x14ac:dyDescent="0.3">
      <c r="A508" s="696"/>
      <c r="B508" s="698"/>
      <c r="C508" s="609"/>
      <c r="D508" s="847"/>
      <c r="E508" s="588">
        <f>'01.11.2018'!Q526</f>
        <v>26</v>
      </c>
      <c r="F508" s="583"/>
    </row>
    <row r="509" spans="1:6" ht="18" hidden="1" customHeight="1" outlineLevel="1" thickBot="1" x14ac:dyDescent="0.3">
      <c r="A509" s="696"/>
      <c r="B509" s="698"/>
      <c r="C509" s="607">
        <v>132</v>
      </c>
      <c r="D509" s="796" t="s">
        <v>209</v>
      </c>
      <c r="E509" s="588">
        <f>'01.11.2018'!Q527</f>
        <v>0</v>
      </c>
      <c r="F509" s="583"/>
    </row>
    <row r="510" spans="1:6" ht="17.25" hidden="1" customHeight="1" outlineLevel="1" x14ac:dyDescent="0.25">
      <c r="A510" s="696"/>
      <c r="B510" s="698"/>
      <c r="C510" s="608"/>
      <c r="D510" s="810"/>
      <c r="E510" s="588">
        <f>'01.11.2018'!Q528</f>
        <v>78</v>
      </c>
      <c r="F510" s="583"/>
    </row>
    <row r="511" spans="1:6" ht="18" hidden="1" customHeight="1" outlineLevel="1" thickBot="1" x14ac:dyDescent="0.3">
      <c r="A511" s="696"/>
      <c r="B511" s="698"/>
      <c r="C511" s="609"/>
      <c r="D511" s="811"/>
      <c r="E511" s="588">
        <f>'01.11.2018'!Q529</f>
        <v>78</v>
      </c>
      <c r="F511" s="583"/>
    </row>
    <row r="512" spans="1:6" ht="18" hidden="1" customHeight="1" outlineLevel="1" thickBot="1" x14ac:dyDescent="0.3">
      <c r="A512" s="696"/>
      <c r="B512" s="698"/>
      <c r="C512" s="607">
        <v>133</v>
      </c>
      <c r="D512" s="796" t="s">
        <v>216</v>
      </c>
      <c r="E512" s="588">
        <f>'01.11.2018'!Q530</f>
        <v>0</v>
      </c>
      <c r="F512" s="583"/>
    </row>
    <row r="513" spans="1:6" ht="17.25" hidden="1" customHeight="1" outlineLevel="1" x14ac:dyDescent="0.25">
      <c r="A513" s="696"/>
      <c r="B513" s="698"/>
      <c r="C513" s="608"/>
      <c r="D513" s="810"/>
      <c r="E513" s="588">
        <f>'01.11.2018'!Q531</f>
        <v>68</v>
      </c>
      <c r="F513" s="583"/>
    </row>
    <row r="514" spans="1:6" ht="18" hidden="1" customHeight="1" outlineLevel="1" thickBot="1" x14ac:dyDescent="0.3">
      <c r="A514" s="696"/>
      <c r="B514" s="698"/>
      <c r="C514" s="609"/>
      <c r="D514" s="811"/>
      <c r="E514" s="588">
        <f>'01.11.2018'!Q532</f>
        <v>68</v>
      </c>
      <c r="F514" s="583"/>
    </row>
    <row r="515" spans="1:6" ht="18" hidden="1" customHeight="1" outlineLevel="1" thickBot="1" x14ac:dyDescent="0.3">
      <c r="A515" s="696"/>
      <c r="B515" s="698"/>
      <c r="C515" s="607">
        <v>134</v>
      </c>
      <c r="D515" s="796" t="s">
        <v>237</v>
      </c>
      <c r="E515" s="588">
        <f>'01.11.2018'!Q533</f>
        <v>0</v>
      </c>
      <c r="F515" s="583"/>
    </row>
    <row r="516" spans="1:6" ht="17.25" hidden="1" customHeight="1" outlineLevel="1" x14ac:dyDescent="0.25">
      <c r="A516" s="696"/>
      <c r="B516" s="698"/>
      <c r="C516" s="608"/>
      <c r="D516" s="810"/>
      <c r="E516" s="588">
        <f>'01.11.2018'!Q534</f>
        <v>1</v>
      </c>
      <c r="F516" s="583"/>
    </row>
    <row r="517" spans="1:6" ht="18" hidden="1" customHeight="1" outlineLevel="1" thickBot="1" x14ac:dyDescent="0.3">
      <c r="A517" s="696"/>
      <c r="B517" s="698"/>
      <c r="C517" s="609"/>
      <c r="D517" s="811"/>
      <c r="E517" s="588">
        <f>'01.11.2018'!Q535</f>
        <v>1</v>
      </c>
      <c r="F517" s="583"/>
    </row>
    <row r="518" spans="1:6" ht="18" customHeight="1" collapsed="1" x14ac:dyDescent="0.25">
      <c r="A518" s="696"/>
      <c r="B518" s="698"/>
      <c r="C518" s="660" t="s">
        <v>145</v>
      </c>
      <c r="D518" s="833"/>
      <c r="E518" s="588">
        <f>'01.11.2018'!Q536</f>
        <v>35</v>
      </c>
      <c r="F518" s="583"/>
    </row>
    <row r="519" spans="1:6" x14ac:dyDescent="0.25">
      <c r="A519" s="696"/>
      <c r="B519" s="698"/>
      <c r="C519" s="660"/>
      <c r="D519" s="833"/>
      <c r="E519" s="588">
        <f>'01.11.2018'!Q537</f>
        <v>481</v>
      </c>
      <c r="F519" s="583"/>
    </row>
    <row r="520" spans="1:6" ht="18" thickBot="1" x14ac:dyDescent="0.3">
      <c r="A520" s="697"/>
      <c r="B520" s="700"/>
      <c r="C520" s="662"/>
      <c r="D520" s="834"/>
      <c r="E520" s="588">
        <f>'01.11.2018'!Q538</f>
        <v>516</v>
      </c>
      <c r="F520" s="583">
        <f>E520/[1]Лист1!$D$21</f>
        <v>0.53031860226104832</v>
      </c>
    </row>
    <row r="521" spans="1:6" ht="18" hidden="1" customHeight="1" outlineLevel="1" thickBot="1" x14ac:dyDescent="0.3">
      <c r="A521" s="706">
        <v>19</v>
      </c>
      <c r="B521" s="712" t="s">
        <v>98</v>
      </c>
      <c r="C521" s="607">
        <v>135</v>
      </c>
      <c r="D521" s="803" t="s">
        <v>99</v>
      </c>
      <c r="E521" s="588">
        <f>'01.11.2018'!Q539</f>
        <v>22</v>
      </c>
      <c r="F521" s="583"/>
    </row>
    <row r="522" spans="1:6" ht="17.25" hidden="1" customHeight="1" outlineLevel="1" x14ac:dyDescent="0.25">
      <c r="A522" s="696"/>
      <c r="B522" s="698"/>
      <c r="C522" s="608"/>
      <c r="D522" s="800"/>
      <c r="E522" s="588">
        <f>'01.11.2018'!Q540</f>
        <v>78</v>
      </c>
      <c r="F522" s="583"/>
    </row>
    <row r="523" spans="1:6" ht="18" hidden="1" customHeight="1" outlineLevel="1" thickBot="1" x14ac:dyDescent="0.3">
      <c r="A523" s="696"/>
      <c r="B523" s="698"/>
      <c r="C523" s="609"/>
      <c r="D523" s="801"/>
      <c r="E523" s="588">
        <f>'01.11.2018'!Q541</f>
        <v>100</v>
      </c>
      <c r="F523" s="583"/>
    </row>
    <row r="524" spans="1:6" ht="18" hidden="1" customHeight="1" outlineLevel="1" thickBot="1" x14ac:dyDescent="0.3">
      <c r="A524" s="696"/>
      <c r="B524" s="698"/>
      <c r="C524" s="607">
        <v>136</v>
      </c>
      <c r="D524" s="799" t="s">
        <v>100</v>
      </c>
      <c r="E524" s="588">
        <f>'01.11.2018'!Q542</f>
        <v>0</v>
      </c>
      <c r="F524" s="583"/>
    </row>
    <row r="525" spans="1:6" ht="17.25" hidden="1" customHeight="1" outlineLevel="1" x14ac:dyDescent="0.25">
      <c r="A525" s="696"/>
      <c r="B525" s="698"/>
      <c r="C525" s="608"/>
      <c r="D525" s="800"/>
      <c r="E525" s="588">
        <f>'01.11.2018'!Q543</f>
        <v>14</v>
      </c>
      <c r="F525" s="583"/>
    </row>
    <row r="526" spans="1:6" ht="18" hidden="1" customHeight="1" outlineLevel="1" thickBot="1" x14ac:dyDescent="0.3">
      <c r="A526" s="696"/>
      <c r="B526" s="698"/>
      <c r="C526" s="609"/>
      <c r="D526" s="801"/>
      <c r="E526" s="588">
        <f>'01.11.2018'!Q544</f>
        <v>14</v>
      </c>
      <c r="F526" s="583"/>
    </row>
    <row r="527" spans="1:6" ht="18" customHeight="1" collapsed="1" x14ac:dyDescent="0.25">
      <c r="A527" s="696"/>
      <c r="B527" s="699"/>
      <c r="C527" s="667" t="s">
        <v>146</v>
      </c>
      <c r="D527" s="815"/>
      <c r="E527" s="588">
        <f>'01.11.2018'!Q545</f>
        <v>22</v>
      </c>
      <c r="F527" s="583"/>
    </row>
    <row r="528" spans="1:6" x14ac:dyDescent="0.25">
      <c r="A528" s="696"/>
      <c r="B528" s="699"/>
      <c r="C528" s="669"/>
      <c r="D528" s="816"/>
      <c r="E528" s="588">
        <f>'01.11.2018'!Q546</f>
        <v>92</v>
      </c>
      <c r="F528" s="583"/>
    </row>
    <row r="529" spans="1:6" ht="18" thickBot="1" x14ac:dyDescent="0.3">
      <c r="A529" s="697"/>
      <c r="B529" s="719"/>
      <c r="C529" s="671"/>
      <c r="D529" s="817"/>
      <c r="E529" s="588">
        <f>'01.11.2018'!Q547</f>
        <v>114</v>
      </c>
      <c r="F529" s="583">
        <f>E529/[1]Лист1!$D$22</f>
        <v>0.2544642857142857</v>
      </c>
    </row>
    <row r="530" spans="1:6" ht="18" hidden="1" customHeight="1" outlineLevel="1" thickBot="1" x14ac:dyDescent="0.3">
      <c r="A530" s="706">
        <v>20</v>
      </c>
      <c r="B530" s="712" t="s">
        <v>107</v>
      </c>
      <c r="C530" s="607">
        <v>138</v>
      </c>
      <c r="D530" s="803" t="s">
        <v>108</v>
      </c>
      <c r="E530" s="588">
        <f>'01.11.2018'!Q548</f>
        <v>5</v>
      </c>
      <c r="F530" s="583"/>
    </row>
    <row r="531" spans="1:6" ht="17.25" hidden="1" customHeight="1" outlineLevel="1" x14ac:dyDescent="0.25">
      <c r="A531" s="696"/>
      <c r="B531" s="698"/>
      <c r="C531" s="608"/>
      <c r="D531" s="800"/>
      <c r="E531" s="588">
        <f>'01.11.2018'!Q549</f>
        <v>174</v>
      </c>
      <c r="F531" s="583"/>
    </row>
    <row r="532" spans="1:6" ht="18" hidden="1" customHeight="1" outlineLevel="1" thickBot="1" x14ac:dyDescent="0.3">
      <c r="A532" s="696"/>
      <c r="B532" s="698"/>
      <c r="C532" s="609"/>
      <c r="D532" s="801"/>
      <c r="E532" s="588">
        <f>'01.11.2018'!Q550</f>
        <v>179</v>
      </c>
      <c r="F532" s="583"/>
    </row>
    <row r="533" spans="1:6" ht="18" hidden="1" customHeight="1" outlineLevel="1" thickBot="1" x14ac:dyDescent="0.3">
      <c r="A533" s="696"/>
      <c r="B533" s="698"/>
      <c r="C533" s="607">
        <v>139</v>
      </c>
      <c r="D533" s="799" t="s">
        <v>109</v>
      </c>
      <c r="E533" s="588">
        <f>'01.11.2018'!Q551</f>
        <v>4</v>
      </c>
      <c r="F533" s="583"/>
    </row>
    <row r="534" spans="1:6" ht="17.25" hidden="1" customHeight="1" outlineLevel="1" x14ac:dyDescent="0.25">
      <c r="A534" s="696"/>
      <c r="B534" s="698"/>
      <c r="C534" s="608"/>
      <c r="D534" s="800"/>
      <c r="E534" s="588">
        <f>'01.11.2018'!Q552</f>
        <v>78</v>
      </c>
      <c r="F534" s="583"/>
    </row>
    <row r="535" spans="1:6" ht="18" hidden="1" customHeight="1" outlineLevel="1" thickBot="1" x14ac:dyDescent="0.3">
      <c r="A535" s="696"/>
      <c r="B535" s="698"/>
      <c r="C535" s="609"/>
      <c r="D535" s="801"/>
      <c r="E535" s="588">
        <f>'01.11.2018'!Q553</f>
        <v>82</v>
      </c>
      <c r="F535" s="583"/>
    </row>
    <row r="536" spans="1:6" ht="18" hidden="1" customHeight="1" outlineLevel="1" thickBot="1" x14ac:dyDescent="0.3">
      <c r="A536" s="696"/>
      <c r="B536" s="698"/>
      <c r="C536" s="607">
        <v>140</v>
      </c>
      <c r="D536" s="799" t="s">
        <v>159</v>
      </c>
      <c r="E536" s="588">
        <f>'01.11.2018'!Q554</f>
        <v>0</v>
      </c>
      <c r="F536" s="583"/>
    </row>
    <row r="537" spans="1:6" ht="17.25" hidden="1" customHeight="1" outlineLevel="1" x14ac:dyDescent="0.25">
      <c r="A537" s="696"/>
      <c r="B537" s="698"/>
      <c r="C537" s="608"/>
      <c r="D537" s="800"/>
      <c r="E537" s="588">
        <f>'01.11.2018'!Q555</f>
        <v>7</v>
      </c>
      <c r="F537" s="583"/>
    </row>
    <row r="538" spans="1:6" ht="18" hidden="1" customHeight="1" outlineLevel="1" thickBot="1" x14ac:dyDescent="0.3">
      <c r="A538" s="696"/>
      <c r="B538" s="698"/>
      <c r="C538" s="609"/>
      <c r="D538" s="801"/>
      <c r="E538" s="588">
        <f>'01.11.2018'!Q556</f>
        <v>7</v>
      </c>
      <c r="F538" s="583"/>
    </row>
    <row r="539" spans="1:6" ht="18" hidden="1" customHeight="1" outlineLevel="1" thickBot="1" x14ac:dyDescent="0.3">
      <c r="A539" s="696"/>
      <c r="B539" s="698"/>
      <c r="C539" s="607">
        <v>141</v>
      </c>
      <c r="D539" s="799" t="s">
        <v>213</v>
      </c>
      <c r="E539" s="588">
        <f>'01.11.2018'!Q557</f>
        <v>0</v>
      </c>
      <c r="F539" s="583"/>
    </row>
    <row r="540" spans="1:6" ht="17.25" hidden="1" customHeight="1" outlineLevel="1" x14ac:dyDescent="0.25">
      <c r="A540" s="696"/>
      <c r="B540" s="698"/>
      <c r="C540" s="608"/>
      <c r="D540" s="800"/>
      <c r="E540" s="588">
        <f>'01.11.2018'!Q558</f>
        <v>4</v>
      </c>
      <c r="F540" s="583"/>
    </row>
    <row r="541" spans="1:6" ht="18" hidden="1" customHeight="1" outlineLevel="1" thickBot="1" x14ac:dyDescent="0.3">
      <c r="A541" s="696"/>
      <c r="B541" s="698"/>
      <c r="C541" s="609"/>
      <c r="D541" s="800"/>
      <c r="E541" s="588">
        <f>'01.11.2018'!Q559</f>
        <v>4</v>
      </c>
      <c r="F541" s="583"/>
    </row>
    <row r="542" spans="1:6" ht="18" hidden="1" customHeight="1" outlineLevel="1" thickBot="1" x14ac:dyDescent="0.3">
      <c r="A542" s="696"/>
      <c r="B542" s="699"/>
      <c r="C542" s="607">
        <v>142</v>
      </c>
      <c r="D542" s="799" t="s">
        <v>212</v>
      </c>
      <c r="E542" s="588">
        <f>'01.11.2018'!Q560</f>
        <v>0</v>
      </c>
      <c r="F542" s="583"/>
    </row>
    <row r="543" spans="1:6" ht="17.25" hidden="1" customHeight="1" outlineLevel="1" x14ac:dyDescent="0.25">
      <c r="A543" s="696"/>
      <c r="B543" s="699"/>
      <c r="C543" s="608"/>
      <c r="D543" s="800"/>
      <c r="E543" s="588">
        <f>'01.11.2018'!Q561</f>
        <v>0</v>
      </c>
      <c r="F543" s="583"/>
    </row>
    <row r="544" spans="1:6" ht="18" hidden="1" customHeight="1" outlineLevel="1" thickBot="1" x14ac:dyDescent="0.3">
      <c r="A544" s="696"/>
      <c r="B544" s="699"/>
      <c r="C544" s="609"/>
      <c r="D544" s="800"/>
      <c r="E544" s="588">
        <f>'01.11.2018'!Q562</f>
        <v>0</v>
      </c>
      <c r="F544" s="583"/>
    </row>
    <row r="545" spans="1:6" ht="18" hidden="1" customHeight="1" outlineLevel="1" thickBot="1" x14ac:dyDescent="0.3">
      <c r="A545" s="696"/>
      <c r="B545" s="699"/>
      <c r="C545" s="607">
        <v>143</v>
      </c>
      <c r="D545" s="799" t="s">
        <v>176</v>
      </c>
      <c r="E545" s="588">
        <f>'01.11.2018'!Q563</f>
        <v>0</v>
      </c>
      <c r="F545" s="583"/>
    </row>
    <row r="546" spans="1:6" ht="17.25" hidden="1" customHeight="1" outlineLevel="1" x14ac:dyDescent="0.25">
      <c r="A546" s="696"/>
      <c r="B546" s="699"/>
      <c r="C546" s="608"/>
      <c r="D546" s="800"/>
      <c r="E546" s="588">
        <f>'01.11.2018'!Q564</f>
        <v>8</v>
      </c>
      <c r="F546" s="583"/>
    </row>
    <row r="547" spans="1:6" ht="18" hidden="1" customHeight="1" outlineLevel="1" thickBot="1" x14ac:dyDescent="0.3">
      <c r="A547" s="696"/>
      <c r="B547" s="699"/>
      <c r="C547" s="609"/>
      <c r="D547" s="800"/>
      <c r="E547" s="588">
        <f>'01.11.2018'!Q565</f>
        <v>8</v>
      </c>
      <c r="F547" s="583"/>
    </row>
    <row r="548" spans="1:6" ht="18" hidden="1" customHeight="1" outlineLevel="1" thickBot="1" x14ac:dyDescent="0.3">
      <c r="A548" s="696"/>
      <c r="B548" s="699"/>
      <c r="C548" s="607">
        <v>144</v>
      </c>
      <c r="D548" s="796" t="s">
        <v>177</v>
      </c>
      <c r="E548" s="588">
        <f>'01.11.2018'!Q566</f>
        <v>0</v>
      </c>
      <c r="F548" s="583"/>
    </row>
    <row r="549" spans="1:6" ht="17.25" hidden="1" customHeight="1" outlineLevel="1" x14ac:dyDescent="0.25">
      <c r="A549" s="696"/>
      <c r="B549" s="699"/>
      <c r="C549" s="608"/>
      <c r="D549" s="797"/>
      <c r="E549" s="588">
        <f>'01.11.2018'!Q567</f>
        <v>31</v>
      </c>
      <c r="F549" s="583"/>
    </row>
    <row r="550" spans="1:6" ht="18" hidden="1" customHeight="1" outlineLevel="1" thickBot="1" x14ac:dyDescent="0.3">
      <c r="A550" s="696"/>
      <c r="B550" s="699"/>
      <c r="C550" s="609"/>
      <c r="D550" s="798"/>
      <c r="E550" s="588">
        <f>'01.11.2018'!Q568</f>
        <v>31</v>
      </c>
      <c r="F550" s="583"/>
    </row>
    <row r="551" spans="1:6" ht="18" hidden="1" customHeight="1" outlineLevel="1" thickBot="1" x14ac:dyDescent="0.3">
      <c r="A551" s="696"/>
      <c r="B551" s="699"/>
      <c r="C551" s="607">
        <v>145</v>
      </c>
      <c r="D551" s="799" t="s">
        <v>221</v>
      </c>
      <c r="E551" s="588">
        <f>'01.11.2018'!Q569</f>
        <v>0</v>
      </c>
      <c r="F551" s="583"/>
    </row>
    <row r="552" spans="1:6" ht="17.25" hidden="1" customHeight="1" outlineLevel="1" x14ac:dyDescent="0.25">
      <c r="A552" s="696"/>
      <c r="B552" s="699"/>
      <c r="C552" s="608"/>
      <c r="D552" s="800"/>
      <c r="E552" s="588">
        <f>'01.11.2018'!Q570</f>
        <v>9</v>
      </c>
      <c r="F552" s="583"/>
    </row>
    <row r="553" spans="1:6" ht="18" hidden="1" customHeight="1" outlineLevel="1" thickBot="1" x14ac:dyDescent="0.3">
      <c r="A553" s="696"/>
      <c r="B553" s="699"/>
      <c r="C553" s="609"/>
      <c r="D553" s="800"/>
      <c r="E553" s="588">
        <f>'01.11.2018'!Q571</f>
        <v>9</v>
      </c>
      <c r="F553" s="583"/>
    </row>
    <row r="554" spans="1:6" ht="18" hidden="1" customHeight="1" outlineLevel="1" thickBot="1" x14ac:dyDescent="0.3">
      <c r="A554" s="696"/>
      <c r="B554" s="699"/>
      <c r="C554" s="607">
        <v>146</v>
      </c>
      <c r="D554" s="796" t="s">
        <v>250</v>
      </c>
      <c r="E554" s="588">
        <f>'01.11.2018'!Q572</f>
        <v>1</v>
      </c>
      <c r="F554" s="583"/>
    </row>
    <row r="555" spans="1:6" ht="17.25" hidden="1" customHeight="1" outlineLevel="1" x14ac:dyDescent="0.25">
      <c r="A555" s="696"/>
      <c r="B555" s="699"/>
      <c r="C555" s="608"/>
      <c r="D555" s="810"/>
      <c r="E555" s="588">
        <f>'01.11.2018'!Q573</f>
        <v>10</v>
      </c>
      <c r="F555" s="583"/>
    </row>
    <row r="556" spans="1:6" ht="18" hidden="1" customHeight="1" outlineLevel="1" thickBot="1" x14ac:dyDescent="0.3">
      <c r="A556" s="696"/>
      <c r="B556" s="699"/>
      <c r="C556" s="609"/>
      <c r="D556" s="811"/>
      <c r="E556" s="588">
        <f>'01.11.2018'!Q574</f>
        <v>11</v>
      </c>
      <c r="F556" s="583"/>
    </row>
    <row r="557" spans="1:6" ht="18" hidden="1" customHeight="1" outlineLevel="1" thickBot="1" x14ac:dyDescent="0.3">
      <c r="A557" s="696"/>
      <c r="B557" s="699"/>
      <c r="C557" s="607">
        <v>147</v>
      </c>
      <c r="D557" s="799" t="s">
        <v>222</v>
      </c>
      <c r="E557" s="588">
        <f>'01.11.2018'!Q575</f>
        <v>0</v>
      </c>
      <c r="F557" s="583"/>
    </row>
    <row r="558" spans="1:6" ht="17.25" hidden="1" customHeight="1" outlineLevel="1" x14ac:dyDescent="0.25">
      <c r="A558" s="696"/>
      <c r="B558" s="699"/>
      <c r="C558" s="608"/>
      <c r="D558" s="800"/>
      <c r="E558" s="588">
        <f>'01.11.2018'!Q576</f>
        <v>6</v>
      </c>
      <c r="F558" s="583"/>
    </row>
    <row r="559" spans="1:6" ht="18" hidden="1" customHeight="1" outlineLevel="1" thickBot="1" x14ac:dyDescent="0.3">
      <c r="A559" s="696"/>
      <c r="B559" s="699"/>
      <c r="C559" s="609"/>
      <c r="D559" s="800"/>
      <c r="E559" s="588">
        <f>'01.11.2018'!Q577</f>
        <v>6</v>
      </c>
      <c r="F559" s="583"/>
    </row>
    <row r="560" spans="1:6" ht="18" customHeight="1" collapsed="1" x14ac:dyDescent="0.25">
      <c r="A560" s="696"/>
      <c r="B560" s="699"/>
      <c r="C560" s="652" t="s">
        <v>147</v>
      </c>
      <c r="D560" s="822"/>
      <c r="E560" s="588">
        <f>'01.11.2018'!Q578</f>
        <v>10</v>
      </c>
      <c r="F560" s="583"/>
    </row>
    <row r="561" spans="1:6" x14ac:dyDescent="0.25">
      <c r="A561" s="696"/>
      <c r="B561" s="699"/>
      <c r="C561" s="654"/>
      <c r="D561" s="823"/>
      <c r="E561" s="588">
        <f>'01.11.2018'!Q579</f>
        <v>327</v>
      </c>
      <c r="F561" s="583"/>
    </row>
    <row r="562" spans="1:6" ht="18" thickBot="1" x14ac:dyDescent="0.3">
      <c r="A562" s="697"/>
      <c r="B562" s="719"/>
      <c r="C562" s="656"/>
      <c r="D562" s="824"/>
      <c r="E562" s="588">
        <f>'01.11.2018'!Q580</f>
        <v>337</v>
      </c>
      <c r="F562" s="583">
        <f>E562/[1]Лист1!$D$23</f>
        <v>0.27111826226870472</v>
      </c>
    </row>
    <row r="563" spans="1:6" ht="18" hidden="1" customHeight="1" outlineLevel="1" thickBot="1" x14ac:dyDescent="0.3">
      <c r="A563" s="578">
        <v>21</v>
      </c>
      <c r="B563" s="712" t="s">
        <v>55</v>
      </c>
      <c r="C563" s="649">
        <v>148</v>
      </c>
      <c r="D563" s="807" t="s">
        <v>56</v>
      </c>
      <c r="E563" s="588">
        <f>'01.11.2018'!Q581</f>
        <v>25</v>
      </c>
      <c r="F563" s="583"/>
    </row>
    <row r="564" spans="1:6" ht="17.25" hidden="1" customHeight="1" outlineLevel="1" x14ac:dyDescent="0.25">
      <c r="A564" s="578"/>
      <c r="B564" s="698"/>
      <c r="C564" s="650"/>
      <c r="D564" s="808"/>
      <c r="E564" s="588">
        <f>'01.11.2018'!Q582</f>
        <v>78</v>
      </c>
      <c r="F564" s="583"/>
    </row>
    <row r="565" spans="1:6" ht="18" hidden="1" customHeight="1" outlineLevel="1" thickBot="1" x14ac:dyDescent="0.3">
      <c r="A565" s="578"/>
      <c r="B565" s="698"/>
      <c r="C565" s="651"/>
      <c r="D565" s="809"/>
      <c r="E565" s="588">
        <f>'01.11.2018'!Q583</f>
        <v>103</v>
      </c>
      <c r="F565" s="583"/>
    </row>
    <row r="566" spans="1:6" ht="18" hidden="1" customHeight="1" outlineLevel="1" thickBot="1" x14ac:dyDescent="0.3">
      <c r="A566" s="578"/>
      <c r="B566" s="698"/>
      <c r="C566" s="649">
        <v>149</v>
      </c>
      <c r="D566" s="799" t="s">
        <v>201</v>
      </c>
      <c r="E566" s="588">
        <f>'01.11.2018'!Q584</f>
        <v>0</v>
      </c>
      <c r="F566" s="583"/>
    </row>
    <row r="567" spans="1:6" ht="17.25" hidden="1" customHeight="1" outlineLevel="1" x14ac:dyDescent="0.25">
      <c r="A567" s="578"/>
      <c r="B567" s="698"/>
      <c r="C567" s="650"/>
      <c r="D567" s="800"/>
      <c r="E567" s="588">
        <f>'01.11.2018'!Q585</f>
        <v>15</v>
      </c>
      <c r="F567" s="583"/>
    </row>
    <row r="568" spans="1:6" ht="18" hidden="1" customHeight="1" outlineLevel="1" thickBot="1" x14ac:dyDescent="0.3">
      <c r="A568" s="578"/>
      <c r="B568" s="698"/>
      <c r="C568" s="651"/>
      <c r="D568" s="801"/>
      <c r="E568" s="588">
        <f>'01.11.2018'!Q586</f>
        <v>15</v>
      </c>
      <c r="F568" s="583"/>
    </row>
    <row r="569" spans="1:6" ht="18" hidden="1" customHeight="1" outlineLevel="1" thickBot="1" x14ac:dyDescent="0.3">
      <c r="A569" s="578"/>
      <c r="B569" s="698"/>
      <c r="C569" s="649">
        <v>150</v>
      </c>
      <c r="D569" s="799" t="s">
        <v>158</v>
      </c>
      <c r="E569" s="588">
        <f>'01.11.2018'!Q587</f>
        <v>0</v>
      </c>
      <c r="F569" s="583"/>
    </row>
    <row r="570" spans="1:6" ht="17.25" hidden="1" customHeight="1" outlineLevel="1" x14ac:dyDescent="0.25">
      <c r="A570" s="578"/>
      <c r="B570" s="698"/>
      <c r="C570" s="650"/>
      <c r="D570" s="800"/>
      <c r="E570" s="588">
        <f>'01.11.2018'!Q588</f>
        <v>50</v>
      </c>
      <c r="F570" s="583"/>
    </row>
    <row r="571" spans="1:6" ht="18" hidden="1" customHeight="1" outlineLevel="1" thickBot="1" x14ac:dyDescent="0.3">
      <c r="A571" s="578"/>
      <c r="B571" s="698"/>
      <c r="C571" s="651"/>
      <c r="D571" s="801"/>
      <c r="E571" s="588">
        <f>'01.11.2018'!Q589</f>
        <v>50</v>
      </c>
      <c r="F571" s="583"/>
    </row>
    <row r="572" spans="1:6" ht="18" hidden="1" customHeight="1" outlineLevel="1" thickBot="1" x14ac:dyDescent="0.3">
      <c r="A572" s="578"/>
      <c r="B572" s="698"/>
      <c r="C572" s="649">
        <v>151</v>
      </c>
      <c r="D572" s="796" t="s">
        <v>57</v>
      </c>
      <c r="E572" s="588">
        <f>'01.11.2018'!Q590</f>
        <v>6</v>
      </c>
      <c r="F572" s="583"/>
    </row>
    <row r="573" spans="1:6" ht="17.25" hidden="1" customHeight="1" outlineLevel="1" x14ac:dyDescent="0.25">
      <c r="A573" s="578"/>
      <c r="B573" s="698"/>
      <c r="C573" s="650"/>
      <c r="D573" s="797"/>
      <c r="E573" s="588">
        <f>'01.11.2018'!Q591</f>
        <v>51</v>
      </c>
      <c r="F573" s="583"/>
    </row>
    <row r="574" spans="1:6" ht="18" hidden="1" customHeight="1" outlineLevel="1" thickBot="1" x14ac:dyDescent="0.3">
      <c r="A574" s="578"/>
      <c r="B574" s="698"/>
      <c r="C574" s="651"/>
      <c r="D574" s="798"/>
      <c r="E574" s="588">
        <f>'01.11.2018'!Q592</f>
        <v>57</v>
      </c>
      <c r="F574" s="583"/>
    </row>
    <row r="575" spans="1:6" ht="18" hidden="1" customHeight="1" outlineLevel="1" thickBot="1" x14ac:dyDescent="0.3">
      <c r="A575" s="578"/>
      <c r="B575" s="698"/>
      <c r="C575" s="649">
        <v>152</v>
      </c>
      <c r="D575" s="796" t="s">
        <v>128</v>
      </c>
      <c r="E575" s="588">
        <f>'01.11.2018'!Q593</f>
        <v>0</v>
      </c>
      <c r="F575" s="583"/>
    </row>
    <row r="576" spans="1:6" ht="17.25" hidden="1" customHeight="1" outlineLevel="1" x14ac:dyDescent="0.25">
      <c r="A576" s="578"/>
      <c r="B576" s="698"/>
      <c r="C576" s="650"/>
      <c r="D576" s="797"/>
      <c r="E576" s="588">
        <f>'01.11.2018'!Q594</f>
        <v>34</v>
      </c>
      <c r="F576" s="583"/>
    </row>
    <row r="577" spans="1:6" ht="18" hidden="1" customHeight="1" outlineLevel="1" thickBot="1" x14ac:dyDescent="0.3">
      <c r="A577" s="578"/>
      <c r="B577" s="698"/>
      <c r="C577" s="651"/>
      <c r="D577" s="798"/>
      <c r="E577" s="588">
        <f>'01.11.2018'!Q595</f>
        <v>34</v>
      </c>
      <c r="F577" s="583"/>
    </row>
    <row r="578" spans="1:6" ht="18" hidden="1" customHeight="1" outlineLevel="1" thickBot="1" x14ac:dyDescent="0.3">
      <c r="A578" s="578"/>
      <c r="B578" s="698"/>
      <c r="C578" s="649"/>
      <c r="D578" s="796" t="s">
        <v>333</v>
      </c>
      <c r="E578" s="588">
        <f>'01.11.2018'!Q596</f>
        <v>0</v>
      </c>
      <c r="F578" s="583"/>
    </row>
    <row r="579" spans="1:6" ht="17.25" hidden="1" customHeight="1" outlineLevel="1" x14ac:dyDescent="0.25">
      <c r="A579" s="578"/>
      <c r="B579" s="698"/>
      <c r="C579" s="650"/>
      <c r="D579" s="797"/>
      <c r="E579" s="588">
        <f>'01.11.2018'!Q597</f>
        <v>14</v>
      </c>
      <c r="F579" s="583"/>
    </row>
    <row r="580" spans="1:6" ht="18" hidden="1" customHeight="1" outlineLevel="1" thickBot="1" x14ac:dyDescent="0.3">
      <c r="A580" s="578"/>
      <c r="B580" s="698"/>
      <c r="C580" s="651"/>
      <c r="D580" s="798"/>
      <c r="E580" s="588">
        <f>'01.11.2018'!Q598</f>
        <v>14</v>
      </c>
      <c r="F580" s="583"/>
    </row>
    <row r="581" spans="1:6" ht="18" hidden="1" customHeight="1" outlineLevel="1" thickBot="1" x14ac:dyDescent="0.3">
      <c r="A581" s="578"/>
      <c r="B581" s="698"/>
      <c r="C581" s="649"/>
      <c r="D581" s="796" t="s">
        <v>334</v>
      </c>
      <c r="E581" s="588">
        <f>'01.11.2018'!Q599</f>
        <v>0</v>
      </c>
      <c r="F581" s="583"/>
    </row>
    <row r="582" spans="1:6" ht="17.25" hidden="1" customHeight="1" outlineLevel="1" x14ac:dyDescent="0.25">
      <c r="A582" s="578"/>
      <c r="B582" s="698"/>
      <c r="C582" s="650"/>
      <c r="D582" s="797"/>
      <c r="E582" s="588">
        <f>'01.11.2018'!Q600</f>
        <v>13</v>
      </c>
      <c r="F582" s="583"/>
    </row>
    <row r="583" spans="1:6" ht="18" hidden="1" customHeight="1" outlineLevel="1" thickBot="1" x14ac:dyDescent="0.3">
      <c r="A583" s="578"/>
      <c r="B583" s="698"/>
      <c r="C583" s="651"/>
      <c r="D583" s="798"/>
      <c r="E583" s="588">
        <f>'01.11.2018'!Q601</f>
        <v>13</v>
      </c>
      <c r="F583" s="583"/>
    </row>
    <row r="584" spans="1:6" ht="18" hidden="1" customHeight="1" outlineLevel="1" thickBot="1" x14ac:dyDescent="0.3">
      <c r="A584" s="578"/>
      <c r="B584" s="698"/>
      <c r="C584" s="649">
        <v>153</v>
      </c>
      <c r="D584" s="796" t="s">
        <v>211</v>
      </c>
      <c r="E584" s="588">
        <f>'01.11.2018'!Q602</f>
        <v>0</v>
      </c>
      <c r="F584" s="583"/>
    </row>
    <row r="585" spans="1:6" ht="17.25" hidden="1" customHeight="1" outlineLevel="1" x14ac:dyDescent="0.25">
      <c r="A585" s="578"/>
      <c r="B585" s="698"/>
      <c r="C585" s="650"/>
      <c r="D585" s="797"/>
      <c r="E585" s="588">
        <f>'01.11.2018'!Q603</f>
        <v>28</v>
      </c>
      <c r="F585" s="583"/>
    </row>
    <row r="586" spans="1:6" ht="18" hidden="1" customHeight="1" outlineLevel="1" thickBot="1" x14ac:dyDescent="0.3">
      <c r="A586" s="578"/>
      <c r="B586" s="698"/>
      <c r="C586" s="651"/>
      <c r="D586" s="797"/>
      <c r="E586" s="588">
        <f>'01.11.2018'!Q604</f>
        <v>28</v>
      </c>
      <c r="F586" s="583"/>
    </row>
    <row r="587" spans="1:6" ht="17.25" customHeight="1" collapsed="1" x14ac:dyDescent="0.25">
      <c r="A587" s="578"/>
      <c r="B587" s="699"/>
      <c r="C587" s="652" t="s">
        <v>148</v>
      </c>
      <c r="D587" s="822"/>
      <c r="E587" s="588">
        <f>'01.11.2018'!Q605</f>
        <v>31</v>
      </c>
      <c r="F587" s="583"/>
    </row>
    <row r="588" spans="1:6" x14ac:dyDescent="0.25">
      <c r="A588" s="578"/>
      <c r="B588" s="699"/>
      <c r="C588" s="654"/>
      <c r="D588" s="823"/>
      <c r="E588" s="588">
        <f>'01.11.2018'!Q606</f>
        <v>283</v>
      </c>
      <c r="F588" s="583"/>
    </row>
    <row r="589" spans="1:6" ht="18" thickBot="1" x14ac:dyDescent="0.3">
      <c r="A589" s="578"/>
      <c r="B589" s="719"/>
      <c r="C589" s="656"/>
      <c r="D589" s="824"/>
      <c r="E589" s="588">
        <f>'01.11.2018'!Q607</f>
        <v>314</v>
      </c>
      <c r="F589" s="583">
        <f>E589/[1]Лист1!$D$24</f>
        <v>0.22222222222222221</v>
      </c>
    </row>
    <row r="590" spans="1:6" ht="18" hidden="1" customHeight="1" outlineLevel="1" thickBot="1" x14ac:dyDescent="0.3">
      <c r="A590" s="706">
        <v>22</v>
      </c>
      <c r="B590" s="712" t="s">
        <v>110</v>
      </c>
      <c r="C590" s="607">
        <v>154</v>
      </c>
      <c r="D590" s="803" t="s">
        <v>111</v>
      </c>
      <c r="E590" s="588">
        <f>'01.11.2018'!Q608</f>
        <v>0</v>
      </c>
      <c r="F590" s="583"/>
    </row>
    <row r="591" spans="1:6" ht="17.25" hidden="1" customHeight="1" outlineLevel="1" x14ac:dyDescent="0.25">
      <c r="A591" s="696"/>
      <c r="B591" s="698"/>
      <c r="C591" s="608"/>
      <c r="D591" s="800"/>
      <c r="E591" s="588">
        <f>'01.11.2018'!Q609</f>
        <v>248</v>
      </c>
      <c r="F591" s="583"/>
    </row>
    <row r="592" spans="1:6" ht="18" hidden="1" customHeight="1" outlineLevel="1" thickBot="1" x14ac:dyDescent="0.3">
      <c r="A592" s="696"/>
      <c r="B592" s="698"/>
      <c r="C592" s="609"/>
      <c r="D592" s="801"/>
      <c r="E592" s="588">
        <f>'01.11.2018'!Q610</f>
        <v>248</v>
      </c>
      <c r="F592" s="583"/>
    </row>
    <row r="593" spans="1:6" ht="18" hidden="1" customHeight="1" outlineLevel="1" thickBot="1" x14ac:dyDescent="0.3">
      <c r="A593" s="696"/>
      <c r="B593" s="698"/>
      <c r="C593" s="607">
        <v>155</v>
      </c>
      <c r="D593" s="799" t="s">
        <v>112</v>
      </c>
      <c r="E593" s="588">
        <f>'01.11.2018'!Q611</f>
        <v>0</v>
      </c>
      <c r="F593" s="583"/>
    </row>
    <row r="594" spans="1:6" ht="17.25" hidden="1" customHeight="1" outlineLevel="1" x14ac:dyDescent="0.25">
      <c r="A594" s="696"/>
      <c r="B594" s="698"/>
      <c r="C594" s="608"/>
      <c r="D594" s="800"/>
      <c r="E594" s="588">
        <f>'01.11.2018'!Q612</f>
        <v>15</v>
      </c>
      <c r="F594" s="583"/>
    </row>
    <row r="595" spans="1:6" ht="18" hidden="1" customHeight="1" outlineLevel="1" thickBot="1" x14ac:dyDescent="0.3">
      <c r="A595" s="696"/>
      <c r="B595" s="698"/>
      <c r="C595" s="609"/>
      <c r="D595" s="801"/>
      <c r="E595" s="588">
        <f>'01.11.2018'!Q613</f>
        <v>15</v>
      </c>
      <c r="F595" s="583"/>
    </row>
    <row r="596" spans="1:6" ht="18" hidden="1" customHeight="1" outlineLevel="1" thickBot="1" x14ac:dyDescent="0.3">
      <c r="A596" s="696"/>
      <c r="B596" s="698"/>
      <c r="C596" s="607">
        <v>156</v>
      </c>
      <c r="D596" s="799" t="s">
        <v>113</v>
      </c>
      <c r="E596" s="588">
        <f>'01.11.2018'!Q614</f>
        <v>0</v>
      </c>
      <c r="F596" s="583"/>
    </row>
    <row r="597" spans="1:6" ht="17.25" hidden="1" customHeight="1" outlineLevel="1" x14ac:dyDescent="0.25">
      <c r="A597" s="696"/>
      <c r="B597" s="698"/>
      <c r="C597" s="608"/>
      <c r="D597" s="800"/>
      <c r="E597" s="588">
        <f>'01.11.2018'!Q615</f>
        <v>4</v>
      </c>
      <c r="F597" s="583"/>
    </row>
    <row r="598" spans="1:6" ht="18" hidden="1" customHeight="1" outlineLevel="1" thickBot="1" x14ac:dyDescent="0.3">
      <c r="A598" s="696"/>
      <c r="B598" s="698"/>
      <c r="C598" s="609"/>
      <c r="D598" s="801"/>
      <c r="E598" s="588">
        <f>'01.11.2018'!Q616</f>
        <v>4</v>
      </c>
      <c r="F598" s="583"/>
    </row>
    <row r="599" spans="1:6" ht="18" hidden="1" customHeight="1" outlineLevel="1" thickBot="1" x14ac:dyDescent="0.3">
      <c r="A599" s="696"/>
      <c r="B599" s="698"/>
      <c r="C599" s="607">
        <v>157</v>
      </c>
      <c r="D599" s="799" t="s">
        <v>163</v>
      </c>
      <c r="E599" s="588">
        <f>'01.11.2018'!Q617</f>
        <v>0</v>
      </c>
      <c r="F599" s="583"/>
    </row>
    <row r="600" spans="1:6" ht="17.25" hidden="1" customHeight="1" outlineLevel="1" x14ac:dyDescent="0.25">
      <c r="A600" s="696"/>
      <c r="B600" s="698"/>
      <c r="C600" s="608"/>
      <c r="D600" s="800"/>
      <c r="E600" s="588">
        <f>'01.11.2018'!Q618</f>
        <v>17</v>
      </c>
      <c r="F600" s="583"/>
    </row>
    <row r="601" spans="1:6" ht="17.25" hidden="1" customHeight="1" outlineLevel="1" thickBot="1" x14ac:dyDescent="0.3">
      <c r="A601" s="696"/>
      <c r="B601" s="698"/>
      <c r="C601" s="609"/>
      <c r="D601" s="801"/>
      <c r="E601" s="588">
        <f>'01.11.2018'!Q619</f>
        <v>17</v>
      </c>
      <c r="F601" s="583"/>
    </row>
    <row r="602" spans="1:6" ht="18" hidden="1" customHeight="1" outlineLevel="1" thickBot="1" x14ac:dyDescent="0.3">
      <c r="A602" s="696"/>
      <c r="B602" s="698"/>
      <c r="C602" s="607">
        <v>158</v>
      </c>
      <c r="D602" s="799" t="s">
        <v>114</v>
      </c>
      <c r="E602" s="588">
        <f>'01.11.2018'!Q620</f>
        <v>0</v>
      </c>
      <c r="F602" s="583"/>
    </row>
    <row r="603" spans="1:6" ht="17.25" hidden="1" customHeight="1" outlineLevel="1" x14ac:dyDescent="0.25">
      <c r="A603" s="696"/>
      <c r="B603" s="698"/>
      <c r="C603" s="608"/>
      <c r="D603" s="800"/>
      <c r="E603" s="588">
        <f>'01.11.2018'!Q621</f>
        <v>9</v>
      </c>
      <c r="F603" s="583"/>
    </row>
    <row r="604" spans="1:6" ht="18" hidden="1" customHeight="1" outlineLevel="1" thickBot="1" x14ac:dyDescent="0.3">
      <c r="A604" s="696"/>
      <c r="B604" s="698"/>
      <c r="C604" s="609"/>
      <c r="D604" s="801"/>
      <c r="E604" s="588">
        <f>'01.11.2018'!Q622</f>
        <v>9</v>
      </c>
      <c r="F604" s="583"/>
    </row>
    <row r="605" spans="1:6" ht="18" hidden="1" customHeight="1" outlineLevel="1" thickBot="1" x14ac:dyDescent="0.3">
      <c r="A605" s="696"/>
      <c r="B605" s="698"/>
      <c r="C605" s="607">
        <v>159</v>
      </c>
      <c r="D605" s="799" t="s">
        <v>115</v>
      </c>
      <c r="E605" s="588">
        <f>'01.11.2018'!Q623</f>
        <v>0</v>
      </c>
      <c r="F605" s="583"/>
    </row>
    <row r="606" spans="1:6" ht="17.25" hidden="1" customHeight="1" outlineLevel="1" x14ac:dyDescent="0.25">
      <c r="A606" s="696"/>
      <c r="B606" s="698"/>
      <c r="C606" s="608"/>
      <c r="D606" s="800"/>
      <c r="E606" s="588">
        <f>'01.11.2018'!Q624</f>
        <v>1</v>
      </c>
      <c r="F606" s="583"/>
    </row>
    <row r="607" spans="1:6" ht="18" hidden="1" customHeight="1" outlineLevel="1" thickBot="1" x14ac:dyDescent="0.3">
      <c r="A607" s="696"/>
      <c r="B607" s="698"/>
      <c r="C607" s="609"/>
      <c r="D607" s="801"/>
      <c r="E607" s="588">
        <f>'01.11.2018'!Q625</f>
        <v>1</v>
      </c>
      <c r="F607" s="583"/>
    </row>
    <row r="608" spans="1:6" ht="18" hidden="1" customHeight="1" outlineLevel="1" thickBot="1" x14ac:dyDescent="0.3">
      <c r="A608" s="696"/>
      <c r="B608" s="698"/>
      <c r="C608" s="607">
        <v>160</v>
      </c>
      <c r="D608" s="799" t="s">
        <v>122</v>
      </c>
      <c r="E608" s="588">
        <f>'01.11.2018'!Q626</f>
        <v>0</v>
      </c>
      <c r="F608" s="583"/>
    </row>
    <row r="609" spans="1:6" ht="17.25" hidden="1" customHeight="1" outlineLevel="1" x14ac:dyDescent="0.25">
      <c r="A609" s="696"/>
      <c r="B609" s="698"/>
      <c r="C609" s="608"/>
      <c r="D609" s="800"/>
      <c r="E609" s="588">
        <f>'01.11.2018'!Q627</f>
        <v>6</v>
      </c>
      <c r="F609" s="583"/>
    </row>
    <row r="610" spans="1:6" ht="18" hidden="1" customHeight="1" outlineLevel="1" thickBot="1" x14ac:dyDescent="0.3">
      <c r="A610" s="696"/>
      <c r="B610" s="698"/>
      <c r="C610" s="609"/>
      <c r="D610" s="801"/>
      <c r="E610" s="588">
        <f>'01.11.2018'!Q628</f>
        <v>6</v>
      </c>
      <c r="F610" s="583"/>
    </row>
    <row r="611" spans="1:6" ht="18" hidden="1" customHeight="1" outlineLevel="1" thickBot="1" x14ac:dyDescent="0.3">
      <c r="A611" s="696"/>
      <c r="B611" s="698"/>
      <c r="C611" s="607">
        <v>161</v>
      </c>
      <c r="D611" s="848" t="s">
        <v>215</v>
      </c>
      <c r="E611" s="588">
        <f>'01.11.2018'!Q629</f>
        <v>0</v>
      </c>
      <c r="F611" s="583"/>
    </row>
    <row r="612" spans="1:6" ht="17.25" hidden="1" customHeight="1" outlineLevel="1" x14ac:dyDescent="0.25">
      <c r="A612" s="696"/>
      <c r="B612" s="698"/>
      <c r="C612" s="608"/>
      <c r="D612" s="849"/>
      <c r="E612" s="588">
        <f>'01.11.2018'!Q630</f>
        <v>14</v>
      </c>
      <c r="F612" s="583"/>
    </row>
    <row r="613" spans="1:6" ht="18" hidden="1" customHeight="1" outlineLevel="1" thickBot="1" x14ac:dyDescent="0.3">
      <c r="A613" s="696"/>
      <c r="B613" s="698"/>
      <c r="C613" s="609"/>
      <c r="D613" s="850"/>
      <c r="E613" s="588">
        <f>'01.11.2018'!Q631</f>
        <v>14</v>
      </c>
      <c r="F613" s="583"/>
    </row>
    <row r="614" spans="1:6" ht="18" hidden="1" customHeight="1" outlineLevel="1" thickBot="1" x14ac:dyDescent="0.3">
      <c r="A614" s="696"/>
      <c r="B614" s="698"/>
      <c r="C614" s="607">
        <v>162</v>
      </c>
      <c r="D614" s="799" t="s">
        <v>194</v>
      </c>
      <c r="E614" s="588">
        <f>'01.11.2018'!Q632</f>
        <v>0</v>
      </c>
      <c r="F614" s="583"/>
    </row>
    <row r="615" spans="1:6" ht="17.25" hidden="1" customHeight="1" outlineLevel="1" x14ac:dyDescent="0.25">
      <c r="A615" s="696"/>
      <c r="B615" s="698"/>
      <c r="C615" s="608"/>
      <c r="D615" s="800"/>
      <c r="E615" s="588">
        <f>'01.11.2018'!Q633</f>
        <v>8</v>
      </c>
      <c r="F615" s="583"/>
    </row>
    <row r="616" spans="1:6" ht="18" hidden="1" customHeight="1" outlineLevel="1" thickBot="1" x14ac:dyDescent="0.3">
      <c r="A616" s="696"/>
      <c r="B616" s="698"/>
      <c r="C616" s="609"/>
      <c r="D616" s="801"/>
      <c r="E616" s="588">
        <f>'01.11.2018'!Q634</f>
        <v>8</v>
      </c>
      <c r="F616" s="583"/>
    </row>
    <row r="617" spans="1:6" ht="18" hidden="1" customHeight="1" outlineLevel="1" thickBot="1" x14ac:dyDescent="0.3">
      <c r="A617" s="696"/>
      <c r="B617" s="698"/>
      <c r="C617" s="607">
        <v>163</v>
      </c>
      <c r="D617" s="799" t="s">
        <v>116</v>
      </c>
      <c r="E617" s="588">
        <f>'01.11.2018'!Q635</f>
        <v>0</v>
      </c>
      <c r="F617" s="583"/>
    </row>
    <row r="618" spans="1:6" ht="17.25" hidden="1" customHeight="1" outlineLevel="1" x14ac:dyDescent="0.25">
      <c r="A618" s="696"/>
      <c r="B618" s="698"/>
      <c r="C618" s="608"/>
      <c r="D618" s="800"/>
      <c r="E618" s="588">
        <f>'01.11.2018'!Q636</f>
        <v>6</v>
      </c>
      <c r="F618" s="583"/>
    </row>
    <row r="619" spans="1:6" ht="18" hidden="1" customHeight="1" outlineLevel="1" thickBot="1" x14ac:dyDescent="0.3">
      <c r="A619" s="696"/>
      <c r="B619" s="698"/>
      <c r="C619" s="609"/>
      <c r="D619" s="801"/>
      <c r="E619" s="588">
        <f>'01.11.2018'!Q637</f>
        <v>6</v>
      </c>
      <c r="F619" s="583"/>
    </row>
    <row r="620" spans="1:6" ht="18" hidden="1" customHeight="1" outlineLevel="1" thickBot="1" x14ac:dyDescent="0.3">
      <c r="A620" s="696"/>
      <c r="B620" s="698"/>
      <c r="C620" s="607">
        <v>164</v>
      </c>
      <c r="D620" s="804" t="s">
        <v>305</v>
      </c>
      <c r="E620" s="588">
        <f>'01.11.2018'!Q638</f>
        <v>0</v>
      </c>
      <c r="F620" s="583"/>
    </row>
    <row r="621" spans="1:6" ht="17.25" hidden="1" customHeight="1" outlineLevel="1" x14ac:dyDescent="0.25">
      <c r="A621" s="696"/>
      <c r="B621" s="698"/>
      <c r="C621" s="608"/>
      <c r="D621" s="805"/>
      <c r="E621" s="588">
        <f>'01.11.2018'!Q639</f>
        <v>0</v>
      </c>
      <c r="F621" s="583"/>
    </row>
    <row r="622" spans="1:6" ht="18" hidden="1" customHeight="1" outlineLevel="1" thickBot="1" x14ac:dyDescent="0.3">
      <c r="A622" s="696"/>
      <c r="B622" s="698"/>
      <c r="C622" s="609"/>
      <c r="D622" s="806"/>
      <c r="E622" s="588">
        <f>'01.11.2018'!Q640</f>
        <v>0</v>
      </c>
      <c r="F622" s="583"/>
    </row>
    <row r="623" spans="1:6" ht="18" hidden="1" customHeight="1" outlineLevel="1" thickBot="1" x14ac:dyDescent="0.3">
      <c r="A623" s="696"/>
      <c r="B623" s="698"/>
      <c r="C623" s="607">
        <v>165</v>
      </c>
      <c r="D623" s="796" t="s">
        <v>343</v>
      </c>
      <c r="E623" s="588">
        <f>'01.11.2018'!Q641</f>
        <v>0</v>
      </c>
      <c r="F623" s="583"/>
    </row>
    <row r="624" spans="1:6" ht="17.25" hidden="1" customHeight="1" outlineLevel="1" x14ac:dyDescent="0.25">
      <c r="A624" s="696"/>
      <c r="B624" s="698"/>
      <c r="C624" s="608"/>
      <c r="D624" s="797"/>
      <c r="E624" s="588">
        <f>'01.11.2018'!Q642</f>
        <v>11</v>
      </c>
      <c r="F624" s="583"/>
    </row>
    <row r="625" spans="1:6" ht="18" hidden="1" customHeight="1" outlineLevel="1" thickBot="1" x14ac:dyDescent="0.3">
      <c r="A625" s="696"/>
      <c r="B625" s="698"/>
      <c r="C625" s="609"/>
      <c r="D625" s="798"/>
      <c r="E625" s="588">
        <f>'01.11.2018'!Q643</f>
        <v>11</v>
      </c>
      <c r="F625" s="583"/>
    </row>
    <row r="626" spans="1:6" ht="18" customHeight="1" collapsed="1" x14ac:dyDescent="0.25">
      <c r="A626" s="696"/>
      <c r="B626" s="699"/>
      <c r="C626" s="652" t="s">
        <v>149</v>
      </c>
      <c r="D626" s="822"/>
      <c r="E626" s="588">
        <f>'01.11.2018'!Q644</f>
        <v>0</v>
      </c>
      <c r="F626" s="583"/>
    </row>
    <row r="627" spans="1:6" x14ac:dyDescent="0.25">
      <c r="A627" s="696"/>
      <c r="B627" s="699"/>
      <c r="C627" s="654"/>
      <c r="D627" s="823"/>
      <c r="E627" s="588">
        <f>'01.11.2018'!Q645</f>
        <v>339</v>
      </c>
      <c r="F627" s="583"/>
    </row>
    <row r="628" spans="1:6" ht="18" thickBot="1" x14ac:dyDescent="0.3">
      <c r="A628" s="697"/>
      <c r="B628" s="719"/>
      <c r="C628" s="656"/>
      <c r="D628" s="824"/>
      <c r="E628" s="588">
        <f>'01.11.2018'!Q646</f>
        <v>339</v>
      </c>
      <c r="F628" s="583">
        <f>E628/[1]Лист1!$D$25</f>
        <v>0.2347645429362881</v>
      </c>
    </row>
    <row r="629" spans="1:6" ht="18" hidden="1" customHeight="1" outlineLevel="1" thickBot="1" x14ac:dyDescent="0.3">
      <c r="A629" s="706">
        <v>23</v>
      </c>
      <c r="B629" s="712" t="s">
        <v>22</v>
      </c>
      <c r="C629" s="607">
        <v>166</v>
      </c>
      <c r="D629" s="802" t="s">
        <v>23</v>
      </c>
      <c r="E629" s="588">
        <f>'01.11.2018'!Q647</f>
        <v>19</v>
      </c>
      <c r="F629" s="583"/>
    </row>
    <row r="630" spans="1:6" ht="17.25" hidden="1" customHeight="1" outlineLevel="1" x14ac:dyDescent="0.25">
      <c r="A630" s="696"/>
      <c r="B630" s="698"/>
      <c r="C630" s="608"/>
      <c r="D630" s="797"/>
      <c r="E630" s="588">
        <f>'01.11.2018'!Q648</f>
        <v>85</v>
      </c>
      <c r="F630" s="583"/>
    </row>
    <row r="631" spans="1:6" ht="18" hidden="1" customHeight="1" outlineLevel="1" thickBot="1" x14ac:dyDescent="0.3">
      <c r="A631" s="696"/>
      <c r="B631" s="698"/>
      <c r="C631" s="609"/>
      <c r="D631" s="798"/>
      <c r="E631" s="588">
        <f>'01.11.2018'!Q649</f>
        <v>104</v>
      </c>
      <c r="F631" s="583"/>
    </row>
    <row r="632" spans="1:6" ht="18" hidden="1" customHeight="1" outlineLevel="1" thickBot="1" x14ac:dyDescent="0.3">
      <c r="A632" s="696"/>
      <c r="B632" s="698"/>
      <c r="C632" s="607">
        <v>167</v>
      </c>
      <c r="D632" s="799" t="s">
        <v>24</v>
      </c>
      <c r="E632" s="588">
        <f>'01.11.2018'!Q650</f>
        <v>0</v>
      </c>
      <c r="F632" s="583"/>
    </row>
    <row r="633" spans="1:6" ht="17.25" hidden="1" customHeight="1" outlineLevel="1" x14ac:dyDescent="0.25">
      <c r="A633" s="696"/>
      <c r="B633" s="698"/>
      <c r="C633" s="608"/>
      <c r="D633" s="800"/>
      <c r="E633" s="588">
        <f>'01.11.2018'!Q651</f>
        <v>40</v>
      </c>
      <c r="F633" s="583"/>
    </row>
    <row r="634" spans="1:6" ht="18" hidden="1" customHeight="1" outlineLevel="1" thickBot="1" x14ac:dyDescent="0.3">
      <c r="A634" s="696"/>
      <c r="B634" s="698"/>
      <c r="C634" s="609"/>
      <c r="D634" s="801"/>
      <c r="E634" s="588">
        <f>'01.11.2018'!Q652</f>
        <v>40</v>
      </c>
      <c r="F634" s="583"/>
    </row>
    <row r="635" spans="1:6" ht="18" hidden="1" customHeight="1" outlineLevel="1" thickBot="1" x14ac:dyDescent="0.3">
      <c r="A635" s="696"/>
      <c r="B635" s="698"/>
      <c r="C635" s="607">
        <v>168</v>
      </c>
      <c r="D635" s="799" t="s">
        <v>25</v>
      </c>
      <c r="E635" s="588">
        <f>'01.11.2018'!Q653</f>
        <v>0</v>
      </c>
      <c r="F635" s="583"/>
    </row>
    <row r="636" spans="1:6" ht="17.25" hidden="1" customHeight="1" outlineLevel="1" x14ac:dyDescent="0.25">
      <c r="A636" s="696"/>
      <c r="B636" s="698"/>
      <c r="C636" s="608"/>
      <c r="D636" s="800"/>
      <c r="E636" s="588">
        <f>'01.11.2018'!Q654</f>
        <v>23</v>
      </c>
      <c r="F636" s="583"/>
    </row>
    <row r="637" spans="1:6" ht="18" hidden="1" customHeight="1" outlineLevel="1" thickBot="1" x14ac:dyDescent="0.3">
      <c r="A637" s="696"/>
      <c r="B637" s="698"/>
      <c r="C637" s="609"/>
      <c r="D637" s="801"/>
      <c r="E637" s="588">
        <f>'01.11.2018'!Q655</f>
        <v>23</v>
      </c>
      <c r="F637" s="583"/>
    </row>
    <row r="638" spans="1:6" ht="18" hidden="1" customHeight="1" outlineLevel="1" thickBot="1" x14ac:dyDescent="0.3">
      <c r="A638" s="696"/>
      <c r="B638" s="698"/>
      <c r="C638" s="607">
        <v>169</v>
      </c>
      <c r="D638" s="799" t="s">
        <v>204</v>
      </c>
      <c r="E638" s="588">
        <f>'01.11.2018'!Q656</f>
        <v>3</v>
      </c>
      <c r="F638" s="583"/>
    </row>
    <row r="639" spans="1:6" ht="17.25" hidden="1" customHeight="1" outlineLevel="1" x14ac:dyDescent="0.25">
      <c r="A639" s="696"/>
      <c r="B639" s="698"/>
      <c r="C639" s="608"/>
      <c r="D639" s="800"/>
      <c r="E639" s="588">
        <f>'01.11.2018'!Q657</f>
        <v>8</v>
      </c>
      <c r="F639" s="583"/>
    </row>
    <row r="640" spans="1:6" ht="18" hidden="1" customHeight="1" outlineLevel="1" thickBot="1" x14ac:dyDescent="0.3">
      <c r="A640" s="696"/>
      <c r="B640" s="698"/>
      <c r="C640" s="609"/>
      <c r="D640" s="801"/>
      <c r="E640" s="588">
        <f>'01.11.2018'!Q658</f>
        <v>11</v>
      </c>
      <c r="F640" s="583"/>
    </row>
    <row r="641" spans="1:6" ht="18" hidden="1" customHeight="1" outlineLevel="1" thickBot="1" x14ac:dyDescent="0.3">
      <c r="A641" s="696"/>
      <c r="B641" s="698"/>
      <c r="C641" s="607">
        <v>170</v>
      </c>
      <c r="D641" s="799" t="s">
        <v>26</v>
      </c>
      <c r="E641" s="588">
        <f>'01.11.2018'!Q659</f>
        <v>0</v>
      </c>
      <c r="F641" s="583"/>
    </row>
    <row r="642" spans="1:6" ht="17.25" hidden="1" customHeight="1" outlineLevel="1" x14ac:dyDescent="0.25">
      <c r="A642" s="696"/>
      <c r="B642" s="698"/>
      <c r="C642" s="608"/>
      <c r="D642" s="800"/>
      <c r="E642" s="588">
        <f>'01.11.2018'!Q660</f>
        <v>9</v>
      </c>
      <c r="F642" s="583"/>
    </row>
    <row r="643" spans="1:6" ht="18" hidden="1" customHeight="1" outlineLevel="1" thickBot="1" x14ac:dyDescent="0.3">
      <c r="A643" s="696"/>
      <c r="B643" s="698"/>
      <c r="C643" s="609"/>
      <c r="D643" s="801"/>
      <c r="E643" s="588">
        <f>'01.11.2018'!Q661</f>
        <v>9</v>
      </c>
      <c r="F643" s="583"/>
    </row>
    <row r="644" spans="1:6" ht="18" hidden="1" customHeight="1" outlineLevel="1" thickBot="1" x14ac:dyDescent="0.3">
      <c r="A644" s="696"/>
      <c r="B644" s="698"/>
      <c r="C644" s="607">
        <v>171</v>
      </c>
      <c r="D644" s="799" t="s">
        <v>310</v>
      </c>
      <c r="E644" s="588">
        <f>'01.11.2018'!Q662</f>
        <v>0</v>
      </c>
      <c r="F644" s="583"/>
    </row>
    <row r="645" spans="1:6" ht="17.25" hidden="1" customHeight="1" outlineLevel="1" x14ac:dyDescent="0.25">
      <c r="A645" s="696"/>
      <c r="B645" s="698"/>
      <c r="C645" s="608"/>
      <c r="D645" s="800"/>
      <c r="E645" s="588">
        <f>'01.11.2018'!Q663</f>
        <v>17</v>
      </c>
      <c r="F645" s="583"/>
    </row>
    <row r="646" spans="1:6" ht="18" hidden="1" customHeight="1" outlineLevel="1" thickBot="1" x14ac:dyDescent="0.3">
      <c r="A646" s="696"/>
      <c r="B646" s="698"/>
      <c r="C646" s="609"/>
      <c r="D646" s="801"/>
      <c r="E646" s="588">
        <f>'01.11.2018'!Q664</f>
        <v>17</v>
      </c>
      <c r="F646" s="583"/>
    </row>
    <row r="647" spans="1:6" ht="18" hidden="1" customHeight="1" outlineLevel="1" thickBot="1" x14ac:dyDescent="0.3">
      <c r="A647" s="696"/>
      <c r="B647" s="698"/>
      <c r="C647" s="607">
        <v>172</v>
      </c>
      <c r="D647" s="799" t="s">
        <v>311</v>
      </c>
      <c r="E647" s="588">
        <f>'01.11.2018'!Q665</f>
        <v>0</v>
      </c>
      <c r="F647" s="583"/>
    </row>
    <row r="648" spans="1:6" ht="17.25" hidden="1" customHeight="1" outlineLevel="1" x14ac:dyDescent="0.25">
      <c r="A648" s="696"/>
      <c r="B648" s="698"/>
      <c r="C648" s="608"/>
      <c r="D648" s="800"/>
      <c r="E648" s="588">
        <f>'01.11.2018'!Q666</f>
        <v>8</v>
      </c>
      <c r="F648" s="583"/>
    </row>
    <row r="649" spans="1:6" ht="18" hidden="1" customHeight="1" outlineLevel="1" thickBot="1" x14ac:dyDescent="0.3">
      <c r="A649" s="696"/>
      <c r="B649" s="698"/>
      <c r="C649" s="609"/>
      <c r="D649" s="801"/>
      <c r="E649" s="588">
        <f>'01.11.2018'!Q667</f>
        <v>8</v>
      </c>
      <c r="F649" s="583"/>
    </row>
    <row r="650" spans="1:6" ht="18" hidden="1" customHeight="1" outlineLevel="1" thickBot="1" x14ac:dyDescent="0.3">
      <c r="A650" s="696"/>
      <c r="B650" s="698"/>
      <c r="C650" s="607"/>
      <c r="D650" s="799" t="s">
        <v>335</v>
      </c>
      <c r="E650" s="588">
        <f>'01.11.2018'!Q668</f>
        <v>39</v>
      </c>
      <c r="F650" s="583"/>
    </row>
    <row r="651" spans="1:6" ht="17.25" hidden="1" customHeight="1" outlineLevel="1" x14ac:dyDescent="0.25">
      <c r="A651" s="696"/>
      <c r="B651" s="698"/>
      <c r="C651" s="608"/>
      <c r="D651" s="800"/>
      <c r="E651" s="588">
        <f>'01.11.2018'!Q669</f>
        <v>40</v>
      </c>
      <c r="F651" s="583"/>
    </row>
    <row r="652" spans="1:6" ht="18" hidden="1" customHeight="1" outlineLevel="1" thickBot="1" x14ac:dyDescent="0.3">
      <c r="A652" s="696"/>
      <c r="B652" s="698"/>
      <c r="C652" s="609"/>
      <c r="D652" s="801"/>
      <c r="E652" s="588">
        <f>'01.11.2018'!Q670</f>
        <v>79</v>
      </c>
      <c r="F652" s="583"/>
    </row>
    <row r="653" spans="1:6" ht="18" hidden="1" customHeight="1" outlineLevel="1" thickBot="1" x14ac:dyDescent="0.3">
      <c r="A653" s="696"/>
      <c r="B653" s="698"/>
      <c r="C653" s="607"/>
      <c r="D653" s="799" t="s">
        <v>336</v>
      </c>
      <c r="E653" s="588">
        <f>'01.11.2018'!Q671</f>
        <v>0</v>
      </c>
      <c r="F653" s="583"/>
    </row>
    <row r="654" spans="1:6" ht="17.25" hidden="1" customHeight="1" outlineLevel="1" x14ac:dyDescent="0.25">
      <c r="A654" s="696"/>
      <c r="B654" s="698"/>
      <c r="C654" s="608"/>
      <c r="D654" s="800"/>
      <c r="E654" s="588">
        <f>'01.11.2018'!Q672</f>
        <v>10</v>
      </c>
      <c r="F654" s="583"/>
    </row>
    <row r="655" spans="1:6" ht="18" hidden="1" customHeight="1" outlineLevel="1" thickBot="1" x14ac:dyDescent="0.3">
      <c r="A655" s="696"/>
      <c r="B655" s="698"/>
      <c r="C655" s="609"/>
      <c r="D655" s="801"/>
      <c r="E655" s="588">
        <f>'01.11.2018'!Q673</f>
        <v>10</v>
      </c>
      <c r="F655" s="583"/>
    </row>
    <row r="656" spans="1:6" ht="18" hidden="1" customHeight="1" outlineLevel="1" thickBot="1" x14ac:dyDescent="0.3">
      <c r="A656" s="696"/>
      <c r="B656" s="698"/>
      <c r="C656" s="607">
        <v>173</v>
      </c>
      <c r="D656" s="799" t="s">
        <v>125</v>
      </c>
      <c r="E656" s="588">
        <f>'01.11.2018'!Q692</f>
        <v>0</v>
      </c>
      <c r="F656" s="583"/>
    </row>
    <row r="657" spans="1:6" ht="17.25" hidden="1" customHeight="1" outlineLevel="1" x14ac:dyDescent="0.25">
      <c r="A657" s="696"/>
      <c r="B657" s="698"/>
      <c r="C657" s="608"/>
      <c r="D657" s="800"/>
      <c r="E657" s="588">
        <f>'01.11.2018'!Q693</f>
        <v>7</v>
      </c>
      <c r="F657" s="583"/>
    </row>
    <row r="658" spans="1:6" ht="18" hidden="1" customHeight="1" outlineLevel="1" thickBot="1" x14ac:dyDescent="0.3">
      <c r="A658" s="696"/>
      <c r="B658" s="698"/>
      <c r="C658" s="609"/>
      <c r="D658" s="801"/>
      <c r="E658" s="588">
        <f>'01.11.2018'!Q694</f>
        <v>7</v>
      </c>
      <c r="F658" s="583"/>
    </row>
    <row r="659" spans="1:6" ht="17.25" customHeight="1" collapsed="1" x14ac:dyDescent="0.25">
      <c r="A659" s="696"/>
      <c r="B659" s="698"/>
      <c r="C659" s="652" t="s">
        <v>150</v>
      </c>
      <c r="D659" s="822"/>
      <c r="E659" s="588">
        <f>'01.11.2018'!Q698</f>
        <v>61</v>
      </c>
      <c r="F659" s="583"/>
    </row>
    <row r="660" spans="1:6" x14ac:dyDescent="0.25">
      <c r="A660" s="696"/>
      <c r="B660" s="698"/>
      <c r="C660" s="654"/>
      <c r="D660" s="823"/>
      <c r="E660" s="588">
        <f>'01.11.2018'!Q699</f>
        <v>313</v>
      </c>
      <c r="F660" s="583"/>
    </row>
    <row r="661" spans="1:6" ht="18" thickBot="1" x14ac:dyDescent="0.3">
      <c r="A661" s="697"/>
      <c r="B661" s="700"/>
      <c r="C661" s="656"/>
      <c r="D661" s="824"/>
      <c r="E661" s="588">
        <f>'01.11.2018'!Q700</f>
        <v>374</v>
      </c>
      <c r="F661" s="583">
        <f>E661/[1]Лист1!$D$26</f>
        <v>0.24412532637075718</v>
      </c>
    </row>
    <row r="662" spans="1:6" ht="18" hidden="1" customHeight="1" outlineLevel="1" thickBot="1" x14ac:dyDescent="0.3">
      <c r="A662" s="706">
        <v>24</v>
      </c>
      <c r="B662" s="712" t="s">
        <v>101</v>
      </c>
      <c r="C662" s="607">
        <v>174</v>
      </c>
      <c r="D662" s="803" t="s">
        <v>102</v>
      </c>
      <c r="E662" s="588">
        <f>'01.11.2018'!Q701</f>
        <v>19</v>
      </c>
      <c r="F662" s="583"/>
    </row>
    <row r="663" spans="1:6" s="7" customFormat="1" ht="17.25" hidden="1" customHeight="1" outlineLevel="1" x14ac:dyDescent="0.25">
      <c r="A663" s="696"/>
      <c r="B663" s="698"/>
      <c r="C663" s="608"/>
      <c r="D663" s="800"/>
      <c r="E663" s="588">
        <f>'01.11.2018'!Q702</f>
        <v>69</v>
      </c>
      <c r="F663" s="583"/>
    </row>
    <row r="664" spans="1:6" s="60" customFormat="1" ht="18" hidden="1" customHeight="1" outlineLevel="1" thickBot="1" x14ac:dyDescent="0.3">
      <c r="A664" s="696"/>
      <c r="B664" s="698"/>
      <c r="C664" s="608"/>
      <c r="D664" s="800"/>
      <c r="E664" s="588">
        <f>'01.11.2018'!Q703</f>
        <v>88</v>
      </c>
      <c r="F664" s="583"/>
    </row>
    <row r="665" spans="1:6" s="60" customFormat="1" ht="17.25" customHeight="1" collapsed="1" x14ac:dyDescent="0.25">
      <c r="A665" s="696"/>
      <c r="B665" s="699"/>
      <c r="C665" s="652" t="s">
        <v>151</v>
      </c>
      <c r="D665" s="822"/>
      <c r="E665" s="588">
        <f>'01.11.2018'!Q704</f>
        <v>19</v>
      </c>
      <c r="F665" s="583"/>
    </row>
    <row r="666" spans="1:6" s="60" customFormat="1" x14ac:dyDescent="0.25">
      <c r="A666" s="696"/>
      <c r="B666" s="699"/>
      <c r="C666" s="654"/>
      <c r="D666" s="823"/>
      <c r="E666" s="588">
        <f>'01.11.2018'!Q705</f>
        <v>69</v>
      </c>
      <c r="F666" s="583"/>
    </row>
    <row r="667" spans="1:6" s="60" customFormat="1" ht="18" thickBot="1" x14ac:dyDescent="0.3">
      <c r="A667" s="697"/>
      <c r="B667" s="719"/>
      <c r="C667" s="656"/>
      <c r="D667" s="824"/>
      <c r="E667" s="588">
        <f>'01.11.2018'!Q706</f>
        <v>88</v>
      </c>
      <c r="F667" s="583">
        <f>E667/[1]Лист1!$D$27</f>
        <v>0.23280423280423279</v>
      </c>
    </row>
    <row r="668" spans="1:6" s="60" customFormat="1" ht="18" hidden="1" customHeight="1" outlineLevel="1" thickBot="1" x14ac:dyDescent="0.3">
      <c r="A668" s="706">
        <v>25</v>
      </c>
      <c r="B668" s="712" t="s">
        <v>103</v>
      </c>
      <c r="C668" s="607">
        <v>175</v>
      </c>
      <c r="D668" s="803" t="s">
        <v>104</v>
      </c>
      <c r="E668" s="588">
        <f>'01.11.2018'!Q707</f>
        <v>14</v>
      </c>
      <c r="F668" s="583"/>
    </row>
    <row r="669" spans="1:6" s="60" customFormat="1" ht="17.25" hidden="1" customHeight="1" outlineLevel="1" x14ac:dyDescent="0.25">
      <c r="A669" s="696"/>
      <c r="B669" s="698"/>
      <c r="C669" s="608"/>
      <c r="D669" s="800"/>
      <c r="E669" s="588">
        <f>'01.11.2018'!Q708</f>
        <v>143</v>
      </c>
      <c r="F669" s="583"/>
    </row>
    <row r="670" spans="1:6" s="60" customFormat="1" ht="18" hidden="1" customHeight="1" outlineLevel="1" thickBot="1" x14ac:dyDescent="0.3">
      <c r="A670" s="696"/>
      <c r="B670" s="698"/>
      <c r="C670" s="609"/>
      <c r="D670" s="801"/>
      <c r="E670" s="588">
        <f>'01.11.2018'!Q709</f>
        <v>157</v>
      </c>
      <c r="F670" s="583"/>
    </row>
    <row r="671" spans="1:6" s="60" customFormat="1" ht="18" hidden="1" customHeight="1" outlineLevel="1" thickBot="1" x14ac:dyDescent="0.3">
      <c r="A671" s="696"/>
      <c r="B671" s="698"/>
      <c r="C671" s="607">
        <v>176</v>
      </c>
      <c r="D671" s="799" t="s">
        <v>105</v>
      </c>
      <c r="E671" s="588">
        <f>'01.11.2018'!Q710</f>
        <v>0</v>
      </c>
      <c r="F671" s="583"/>
    </row>
    <row r="672" spans="1:6" s="60" customFormat="1" ht="17.25" hidden="1" customHeight="1" outlineLevel="1" x14ac:dyDescent="0.25">
      <c r="A672" s="696"/>
      <c r="B672" s="698"/>
      <c r="C672" s="608"/>
      <c r="D672" s="800"/>
      <c r="E672" s="588">
        <f>'01.11.2018'!Q711</f>
        <v>61</v>
      </c>
      <c r="F672" s="583"/>
    </row>
    <row r="673" spans="1:6" s="60" customFormat="1" ht="18" hidden="1" customHeight="1" outlineLevel="1" thickBot="1" x14ac:dyDescent="0.3">
      <c r="A673" s="696"/>
      <c r="B673" s="698"/>
      <c r="C673" s="609"/>
      <c r="D673" s="800"/>
      <c r="E673" s="588">
        <f>'01.11.2018'!Q712</f>
        <v>61</v>
      </c>
      <c r="F673" s="583"/>
    </row>
    <row r="674" spans="1:6" s="60" customFormat="1" ht="18" hidden="1" customHeight="1" outlineLevel="1" thickBot="1" x14ac:dyDescent="0.3">
      <c r="A674" s="696"/>
      <c r="B674" s="698"/>
      <c r="C674" s="607">
        <v>177</v>
      </c>
      <c r="D674" s="802" t="s">
        <v>106</v>
      </c>
      <c r="E674" s="588">
        <f>'01.11.2018'!Q713</f>
        <v>0</v>
      </c>
      <c r="F674" s="583"/>
    </row>
    <row r="675" spans="1:6" s="60" customFormat="1" ht="17.25" hidden="1" customHeight="1" outlineLevel="1" x14ac:dyDescent="0.25">
      <c r="A675" s="696"/>
      <c r="B675" s="698"/>
      <c r="C675" s="608"/>
      <c r="D675" s="797"/>
      <c r="E675" s="588">
        <f>'01.11.2018'!Q714</f>
        <v>18</v>
      </c>
      <c r="F675" s="583"/>
    </row>
    <row r="676" spans="1:6" s="60" customFormat="1" ht="18" hidden="1" customHeight="1" outlineLevel="1" thickBot="1" x14ac:dyDescent="0.3">
      <c r="A676" s="696"/>
      <c r="B676" s="698"/>
      <c r="C676" s="609"/>
      <c r="D676" s="798"/>
      <c r="E676" s="588">
        <f>'01.11.2018'!Q715</f>
        <v>18</v>
      </c>
      <c r="F676" s="583"/>
    </row>
    <row r="677" spans="1:6" s="60" customFormat="1" ht="18" hidden="1" customHeight="1" outlineLevel="1" thickBot="1" x14ac:dyDescent="0.3">
      <c r="A677" s="696"/>
      <c r="B677" s="699"/>
      <c r="C677" s="607">
        <v>178</v>
      </c>
      <c r="D677" s="799" t="s">
        <v>157</v>
      </c>
      <c r="E677" s="588">
        <f>'01.11.2018'!Q716</f>
        <v>0</v>
      </c>
      <c r="F677" s="583"/>
    </row>
    <row r="678" spans="1:6" s="60" customFormat="1" ht="17.25" hidden="1" customHeight="1" outlineLevel="1" x14ac:dyDescent="0.25">
      <c r="A678" s="696"/>
      <c r="B678" s="699"/>
      <c r="C678" s="608"/>
      <c r="D678" s="800"/>
      <c r="E678" s="588">
        <f>'01.11.2018'!Q717</f>
        <v>24</v>
      </c>
      <c r="F678" s="583"/>
    </row>
    <row r="679" spans="1:6" s="60" customFormat="1" ht="18" hidden="1" customHeight="1" outlineLevel="1" thickBot="1" x14ac:dyDescent="0.3">
      <c r="A679" s="696"/>
      <c r="B679" s="699"/>
      <c r="C679" s="609"/>
      <c r="D679" s="801"/>
      <c r="E679" s="588">
        <f>'01.11.2018'!Q718</f>
        <v>24</v>
      </c>
      <c r="F679" s="583"/>
    </row>
    <row r="680" spans="1:6" s="60" customFormat="1" ht="17.25" customHeight="1" collapsed="1" x14ac:dyDescent="0.25">
      <c r="A680" s="696"/>
      <c r="B680" s="699"/>
      <c r="C680" s="674" t="s">
        <v>152</v>
      </c>
      <c r="D680" s="822"/>
      <c r="E680" s="588">
        <f>'01.11.2018'!Q719</f>
        <v>14</v>
      </c>
      <c r="F680" s="583"/>
    </row>
    <row r="681" spans="1:6" s="60" customFormat="1" x14ac:dyDescent="0.25">
      <c r="A681" s="696"/>
      <c r="B681" s="699"/>
      <c r="C681" s="654"/>
      <c r="D681" s="823"/>
      <c r="E681" s="588">
        <f>'01.11.2018'!Q720</f>
        <v>246</v>
      </c>
      <c r="F681" s="583"/>
    </row>
    <row r="682" spans="1:6" s="60" customFormat="1" ht="18" thickBot="1" x14ac:dyDescent="0.3">
      <c r="A682" s="697"/>
      <c r="B682" s="719"/>
      <c r="C682" s="656"/>
      <c r="D682" s="824"/>
      <c r="E682" s="588">
        <f>'01.11.2018'!Q721</f>
        <v>260</v>
      </c>
      <c r="F682" s="583">
        <f>E682/[1]Лист1!$D$28</f>
        <v>0.18909090909090909</v>
      </c>
    </row>
    <row r="683" spans="1:6" s="60" customFormat="1" ht="17.25" customHeight="1" x14ac:dyDescent="0.25">
      <c r="A683" s="736" t="s">
        <v>18</v>
      </c>
      <c r="B683" s="737"/>
      <c r="C683" s="737"/>
      <c r="D683" s="738"/>
      <c r="E683" s="579"/>
      <c r="F683" s="580"/>
    </row>
    <row r="684" spans="1:6" s="60" customFormat="1" x14ac:dyDescent="0.25">
      <c r="A684" s="739"/>
      <c r="B684" s="740"/>
      <c r="C684" s="740"/>
      <c r="D684" s="741"/>
      <c r="E684" s="579"/>
      <c r="F684" s="580"/>
    </row>
    <row r="685" spans="1:6" s="60" customFormat="1" x14ac:dyDescent="0.25">
      <c r="A685" s="739"/>
      <c r="B685" s="740"/>
      <c r="C685" s="740"/>
      <c r="D685" s="741"/>
      <c r="E685" s="579"/>
      <c r="F685" s="580"/>
    </row>
    <row r="686" spans="1:6" s="60" customFormat="1" ht="18" thickBot="1" x14ac:dyDescent="0.3">
      <c r="A686" s="742"/>
      <c r="B686" s="743"/>
      <c r="C686" s="743"/>
      <c r="D686" s="744"/>
      <c r="E686" s="579"/>
    </row>
    <row r="687" spans="1:6" s="60" customFormat="1" x14ac:dyDescent="0.25">
      <c r="A687" s="105"/>
      <c r="B687" s="105"/>
      <c r="C687" s="105"/>
      <c r="D687" s="105"/>
    </row>
    <row r="688" spans="1:6" s="60" customFormat="1" x14ac:dyDescent="0.25"/>
    <row r="689" s="60" customFormat="1" x14ac:dyDescent="0.25"/>
    <row r="690" s="60" customFormat="1" x14ac:dyDescent="0.25"/>
    <row r="691" s="60" customFormat="1" x14ac:dyDescent="0.25"/>
    <row r="692" s="60" customFormat="1" x14ac:dyDescent="0.25"/>
    <row r="693" s="60" customFormat="1" x14ac:dyDescent="0.25"/>
    <row r="694" s="60" customFormat="1" x14ac:dyDescent="0.25"/>
    <row r="695" s="60" customFormat="1" x14ac:dyDescent="0.25"/>
    <row r="696" s="60" customFormat="1" x14ac:dyDescent="0.25"/>
    <row r="697" s="60" customFormat="1" x14ac:dyDescent="0.25"/>
    <row r="698" s="60" customFormat="1" x14ac:dyDescent="0.25"/>
    <row r="699" s="60" customFormat="1" x14ac:dyDescent="0.25"/>
    <row r="700" s="60" customFormat="1" x14ac:dyDescent="0.25"/>
    <row r="701" s="60" customFormat="1" x14ac:dyDescent="0.25"/>
    <row r="702" s="60" customFormat="1" x14ac:dyDescent="0.25"/>
    <row r="703" s="60" customFormat="1" x14ac:dyDescent="0.25"/>
    <row r="704" s="60" customFormat="1" x14ac:dyDescent="0.25"/>
    <row r="705" s="60" customFormat="1" x14ac:dyDescent="0.25"/>
    <row r="706" s="60" customFormat="1" x14ac:dyDescent="0.25"/>
    <row r="707" s="60" customFormat="1" x14ac:dyDescent="0.25"/>
    <row r="708" s="60" customFormat="1" x14ac:dyDescent="0.25"/>
    <row r="709" s="60" customFormat="1" x14ac:dyDescent="0.25"/>
    <row r="710" s="60" customFormat="1" x14ac:dyDescent="0.25"/>
    <row r="711" s="60" customFormat="1" x14ac:dyDescent="0.25"/>
    <row r="712" s="60" customFormat="1" x14ac:dyDescent="0.25"/>
    <row r="713" s="60" customFormat="1" x14ac:dyDescent="0.25"/>
    <row r="714" s="60" customFormat="1" x14ac:dyDescent="0.25"/>
    <row r="715" s="60" customFormat="1" x14ac:dyDescent="0.25"/>
    <row r="716" s="60" customFormat="1" x14ac:dyDescent="0.25"/>
    <row r="717" s="60" customFormat="1" x14ac:dyDescent="0.25"/>
    <row r="718" s="60" customFormat="1" x14ac:dyDescent="0.25"/>
    <row r="719" s="60" customFormat="1" x14ac:dyDescent="0.25"/>
    <row r="720" s="60" customFormat="1" x14ac:dyDescent="0.25"/>
    <row r="721" s="60" customFormat="1" x14ac:dyDescent="0.25"/>
    <row r="722" s="60" customFormat="1" x14ac:dyDescent="0.25"/>
    <row r="723" s="60" customFormat="1" x14ac:dyDescent="0.25"/>
    <row r="724" s="60" customFormat="1" x14ac:dyDescent="0.25"/>
    <row r="725" s="60" customFormat="1" x14ac:dyDescent="0.25"/>
    <row r="726" s="60" customFormat="1" x14ac:dyDescent="0.25"/>
    <row r="727" s="60" customFormat="1" x14ac:dyDescent="0.25"/>
    <row r="728" s="60" customFormat="1" x14ac:dyDescent="0.25"/>
    <row r="729" s="60" customFormat="1" x14ac:dyDescent="0.25"/>
    <row r="730" s="60" customFormat="1" x14ac:dyDescent="0.25"/>
    <row r="731" s="60" customFormat="1" x14ac:dyDescent="0.25"/>
    <row r="732" s="60" customFormat="1" x14ac:dyDescent="0.25"/>
    <row r="733" s="60" customFormat="1" x14ac:dyDescent="0.25"/>
    <row r="734" s="60" customFormat="1" x14ac:dyDescent="0.25"/>
    <row r="735" s="60" customFormat="1" x14ac:dyDescent="0.25"/>
    <row r="736" s="60" customFormat="1" x14ac:dyDescent="0.25"/>
    <row r="737" s="60" customFormat="1" x14ac:dyDescent="0.25"/>
    <row r="738" s="60" customFormat="1" x14ac:dyDescent="0.25"/>
    <row r="739" s="60" customFormat="1" x14ac:dyDescent="0.25"/>
    <row r="740" s="60" customFormat="1" x14ac:dyDescent="0.25"/>
    <row r="741" s="60" customFormat="1" x14ac:dyDescent="0.25"/>
    <row r="742" s="60" customFormat="1" x14ac:dyDescent="0.25"/>
    <row r="743" s="60" customFormat="1" x14ac:dyDescent="0.25"/>
    <row r="744" s="60" customFormat="1" x14ac:dyDescent="0.25"/>
    <row r="745" s="60" customFormat="1" x14ac:dyDescent="0.25"/>
    <row r="746" s="60" customFormat="1" x14ac:dyDescent="0.25"/>
    <row r="747" s="60" customFormat="1" x14ac:dyDescent="0.25"/>
    <row r="748" s="60" customFormat="1" x14ac:dyDescent="0.25"/>
    <row r="749" s="60" customFormat="1" x14ac:dyDescent="0.25"/>
    <row r="750" s="60" customFormat="1" x14ac:dyDescent="0.25"/>
    <row r="751" s="60" customFormat="1" x14ac:dyDescent="0.25"/>
    <row r="752" s="60" customFormat="1" x14ac:dyDescent="0.25"/>
    <row r="753" s="60" customFormat="1" x14ac:dyDescent="0.25"/>
    <row r="754" s="60" customFormat="1" x14ac:dyDescent="0.25"/>
    <row r="755" s="60" customFormat="1" x14ac:dyDescent="0.25"/>
    <row r="756" s="60" customFormat="1" x14ac:dyDescent="0.25"/>
    <row r="757" s="60" customFormat="1" x14ac:dyDescent="0.25"/>
    <row r="758" s="60" customFormat="1" x14ac:dyDescent="0.25"/>
    <row r="759" s="60" customFormat="1" x14ac:dyDescent="0.25"/>
    <row r="760" s="60" customFormat="1" x14ac:dyDescent="0.25"/>
    <row r="761" s="60" customFormat="1" x14ac:dyDescent="0.25"/>
    <row r="762" s="60" customFormat="1" x14ac:dyDescent="0.25"/>
    <row r="763" s="60" customFormat="1" x14ac:dyDescent="0.25"/>
    <row r="764" s="60" customFormat="1" x14ac:dyDescent="0.25"/>
    <row r="765" s="60" customFormat="1" x14ac:dyDescent="0.25"/>
    <row r="766" s="60" customFormat="1" x14ac:dyDescent="0.25"/>
    <row r="767" s="60" customFormat="1" x14ac:dyDescent="0.25"/>
    <row r="768" s="60" customFormat="1" x14ac:dyDescent="0.25"/>
    <row r="769" s="60" customFormat="1" x14ac:dyDescent="0.25"/>
    <row r="770" s="60" customFormat="1" x14ac:dyDescent="0.25"/>
    <row r="771" s="60" customFormat="1" x14ac:dyDescent="0.25"/>
    <row r="772" s="60" customFormat="1" x14ac:dyDescent="0.25"/>
    <row r="773" s="60" customFormat="1" x14ac:dyDescent="0.25"/>
    <row r="774" s="60" customFormat="1" x14ac:dyDescent="0.25"/>
    <row r="775" s="60" customFormat="1" x14ac:dyDescent="0.25"/>
    <row r="776" s="60" customFormat="1" x14ac:dyDescent="0.25"/>
    <row r="777" s="60" customFormat="1" x14ac:dyDescent="0.25"/>
    <row r="778" s="60" customFormat="1" x14ac:dyDescent="0.25"/>
    <row r="779" s="60" customFormat="1" x14ac:dyDescent="0.25"/>
    <row r="780" s="60" customFormat="1" x14ac:dyDescent="0.25"/>
    <row r="781" s="60" customFormat="1" x14ac:dyDescent="0.25"/>
    <row r="782" s="60" customFormat="1" x14ac:dyDescent="0.25"/>
    <row r="783" s="60" customFormat="1" x14ac:dyDescent="0.25"/>
    <row r="784" s="60" customFormat="1" x14ac:dyDescent="0.25"/>
    <row r="785" s="60" customFormat="1" x14ac:dyDescent="0.25"/>
    <row r="786" s="60" customFormat="1" x14ac:dyDescent="0.25"/>
    <row r="787" s="60" customFormat="1" x14ac:dyDescent="0.25"/>
    <row r="788" s="60" customFormat="1" x14ac:dyDescent="0.25"/>
    <row r="789" s="60" customFormat="1" x14ac:dyDescent="0.25"/>
    <row r="790" s="60" customFormat="1" x14ac:dyDescent="0.25"/>
    <row r="791" s="60" customFormat="1" x14ac:dyDescent="0.25"/>
    <row r="792" s="60" customFormat="1" x14ac:dyDescent="0.25"/>
    <row r="793" s="60" customFormat="1" x14ac:dyDescent="0.25"/>
    <row r="794" s="60" customFormat="1" x14ac:dyDescent="0.25"/>
    <row r="795" s="60" customFormat="1" x14ac:dyDescent="0.25"/>
    <row r="796" s="60" customFormat="1" x14ac:dyDescent="0.25"/>
    <row r="797" s="60" customFormat="1" x14ac:dyDescent="0.25"/>
    <row r="798" s="60" customFormat="1" x14ac:dyDescent="0.25"/>
    <row r="799" s="60" customFormat="1" x14ac:dyDescent="0.25"/>
    <row r="800" s="60" customFormat="1" x14ac:dyDescent="0.25"/>
    <row r="801" s="60" customFormat="1" x14ac:dyDescent="0.25"/>
    <row r="802" s="60" customFormat="1" x14ac:dyDescent="0.25"/>
    <row r="803" s="60" customFormat="1" x14ac:dyDescent="0.25"/>
    <row r="804" s="60" customFormat="1" x14ac:dyDescent="0.25"/>
    <row r="805" s="60" customFormat="1" x14ac:dyDescent="0.25"/>
    <row r="806" s="60" customFormat="1" x14ac:dyDescent="0.25"/>
    <row r="807" s="60" customFormat="1" x14ac:dyDescent="0.25"/>
    <row r="808" s="60" customFormat="1" x14ac:dyDescent="0.25"/>
    <row r="809" s="60" customFormat="1" x14ac:dyDescent="0.25"/>
    <row r="810" s="60" customFormat="1" x14ac:dyDescent="0.25"/>
    <row r="811" s="60" customFormat="1" x14ac:dyDescent="0.25"/>
    <row r="812" s="60" customFormat="1" x14ac:dyDescent="0.25"/>
    <row r="813" s="60" customFormat="1" x14ac:dyDescent="0.25"/>
    <row r="814" s="60" customFormat="1" x14ac:dyDescent="0.25"/>
    <row r="815" s="60" customFormat="1" x14ac:dyDescent="0.25"/>
    <row r="816" s="60" customFormat="1" x14ac:dyDescent="0.25"/>
    <row r="817" spans="1:4" s="60" customFormat="1" x14ac:dyDescent="0.25"/>
    <row r="818" spans="1:4" s="60" customFormat="1" x14ac:dyDescent="0.25"/>
    <row r="819" spans="1:4" s="60" customFormat="1" x14ac:dyDescent="0.25"/>
    <row r="820" spans="1:4" s="60" customFormat="1" x14ac:dyDescent="0.25"/>
    <row r="821" spans="1:4" s="60" customFormat="1" x14ac:dyDescent="0.25"/>
    <row r="822" spans="1:4" s="60" customFormat="1" x14ac:dyDescent="0.25"/>
    <row r="823" spans="1:4" s="60" customFormat="1" x14ac:dyDescent="0.25"/>
    <row r="824" spans="1:4" s="60" customFormat="1" x14ac:dyDescent="0.25"/>
    <row r="825" spans="1:4" s="60" customFormat="1" x14ac:dyDescent="0.25"/>
    <row r="826" spans="1:4" s="60" customFormat="1" x14ac:dyDescent="0.25"/>
    <row r="827" spans="1:4" x14ac:dyDescent="0.25">
      <c r="A827" s="60"/>
      <c r="B827" s="60"/>
      <c r="C827" s="60"/>
      <c r="D827" s="60"/>
    </row>
    <row r="828" spans="1:4" x14ac:dyDescent="0.25">
      <c r="A828" s="60"/>
      <c r="B828" s="60"/>
      <c r="C828" s="60"/>
      <c r="D828" s="60"/>
    </row>
    <row r="829" spans="1:4" x14ac:dyDescent="0.25">
      <c r="A829" s="60"/>
      <c r="B829" s="60"/>
      <c r="C829" s="60"/>
      <c r="D829" s="60"/>
    </row>
    <row r="830" spans="1:4" x14ac:dyDescent="0.25">
      <c r="A830" s="60"/>
      <c r="B830" s="60"/>
      <c r="C830" s="60"/>
      <c r="D830" s="60"/>
    </row>
    <row r="831" spans="1:4" x14ac:dyDescent="0.25">
      <c r="A831" s="60"/>
      <c r="B831" s="60"/>
      <c r="C831" s="60"/>
      <c r="D831" s="60"/>
    </row>
    <row r="832" spans="1:4" x14ac:dyDescent="0.25">
      <c r="A832" s="60"/>
      <c r="B832" s="60"/>
      <c r="C832" s="60"/>
      <c r="D832" s="60"/>
    </row>
    <row r="833" spans="1:4" x14ac:dyDescent="0.25">
      <c r="A833" s="60"/>
      <c r="B833" s="60"/>
      <c r="C833" s="60"/>
      <c r="D833" s="60"/>
    </row>
    <row r="834" spans="1:4" x14ac:dyDescent="0.25">
      <c r="A834" s="60"/>
      <c r="B834" s="60"/>
      <c r="C834" s="60"/>
      <c r="D834" s="60"/>
    </row>
    <row r="835" spans="1:4" x14ac:dyDescent="0.25">
      <c r="A835" s="60"/>
      <c r="B835" s="60"/>
      <c r="C835" s="60"/>
      <c r="D835" s="60"/>
    </row>
    <row r="836" spans="1:4" x14ac:dyDescent="0.25">
      <c r="A836" s="60"/>
      <c r="B836" s="60"/>
      <c r="C836" s="60"/>
      <c r="D836" s="60"/>
    </row>
    <row r="837" spans="1:4" x14ac:dyDescent="0.25">
      <c r="A837" s="60"/>
      <c r="B837" s="60"/>
      <c r="C837" s="60"/>
      <c r="D837" s="60"/>
    </row>
    <row r="838" spans="1:4" x14ac:dyDescent="0.25">
      <c r="A838" s="60"/>
      <c r="B838" s="60"/>
      <c r="C838" s="60"/>
      <c r="D838" s="60"/>
    </row>
    <row r="839" spans="1:4" x14ac:dyDescent="0.25">
      <c r="A839" s="60"/>
      <c r="B839" s="60"/>
      <c r="C839" s="60"/>
      <c r="D839" s="60"/>
    </row>
    <row r="840" spans="1:4" x14ac:dyDescent="0.25">
      <c r="A840" s="60"/>
      <c r="B840" s="60"/>
      <c r="C840" s="60"/>
      <c r="D840" s="60"/>
    </row>
    <row r="841" spans="1:4" x14ac:dyDescent="0.25">
      <c r="A841" s="60"/>
      <c r="B841" s="60"/>
      <c r="C841" s="60"/>
      <c r="D841" s="60"/>
    </row>
    <row r="842" spans="1:4" x14ac:dyDescent="0.25">
      <c r="A842" s="60"/>
      <c r="B842" s="60"/>
      <c r="C842" s="60"/>
      <c r="D842" s="60"/>
    </row>
    <row r="843" spans="1:4" x14ac:dyDescent="0.25">
      <c r="A843" s="60"/>
      <c r="B843" s="60"/>
      <c r="C843" s="60"/>
      <c r="D843" s="60"/>
    </row>
    <row r="844" spans="1:4" x14ac:dyDescent="0.25">
      <c r="A844" s="60"/>
      <c r="B844" s="60"/>
      <c r="C844" s="60"/>
      <c r="D844" s="60"/>
    </row>
    <row r="845" spans="1:4" x14ac:dyDescent="0.25">
      <c r="A845" s="60"/>
      <c r="B845" s="60"/>
      <c r="C845" s="60"/>
      <c r="D845" s="60"/>
    </row>
    <row r="846" spans="1:4" x14ac:dyDescent="0.25">
      <c r="A846" s="60"/>
      <c r="B846" s="60"/>
      <c r="C846" s="60"/>
      <c r="D846" s="60"/>
    </row>
    <row r="847" spans="1:4" x14ac:dyDescent="0.25">
      <c r="A847" s="60"/>
      <c r="B847" s="60"/>
      <c r="C847" s="60"/>
      <c r="D847" s="60"/>
    </row>
    <row r="848" spans="1:4" x14ac:dyDescent="0.25">
      <c r="A848" s="60"/>
      <c r="B848" s="60"/>
      <c r="C848" s="60"/>
      <c r="D848" s="60"/>
    </row>
    <row r="849" spans="1:4" x14ac:dyDescent="0.25">
      <c r="A849" s="60"/>
      <c r="B849" s="60"/>
      <c r="C849" s="60"/>
      <c r="D849" s="60"/>
    </row>
    <row r="850" spans="1:4" x14ac:dyDescent="0.25">
      <c r="A850" s="60"/>
      <c r="B850" s="60"/>
      <c r="C850" s="60"/>
      <c r="D850" s="60"/>
    </row>
    <row r="851" spans="1:4" x14ac:dyDescent="0.25">
      <c r="A851" s="60"/>
      <c r="B851" s="60"/>
      <c r="C851" s="60"/>
      <c r="D851" s="60"/>
    </row>
  </sheetData>
  <autoFilter ref="F2:F682"/>
  <mergeCells count="475">
    <mergeCell ref="A683:D686"/>
    <mergeCell ref="A662:A667"/>
    <mergeCell ref="B662:B667"/>
    <mergeCell ref="C662:C664"/>
    <mergeCell ref="D662:D664"/>
    <mergeCell ref="C665:D667"/>
    <mergeCell ref="A668:A682"/>
    <mergeCell ref="B668:B682"/>
    <mergeCell ref="C668:C670"/>
    <mergeCell ref="D668:D670"/>
    <mergeCell ref="C671:C673"/>
    <mergeCell ref="D671:D673"/>
    <mergeCell ref="C674:C676"/>
    <mergeCell ref="D674:D676"/>
    <mergeCell ref="C677:C679"/>
    <mergeCell ref="D677:D679"/>
    <mergeCell ref="C680:D682"/>
    <mergeCell ref="B590:B628"/>
    <mergeCell ref="C608:C610"/>
    <mergeCell ref="D608:D610"/>
    <mergeCell ref="C626:D628"/>
    <mergeCell ref="A629:A661"/>
    <mergeCell ref="B629:B661"/>
    <mergeCell ref="C635:C637"/>
    <mergeCell ref="D635:D637"/>
    <mergeCell ref="C641:C643"/>
    <mergeCell ref="D641:D643"/>
    <mergeCell ref="C656:C658"/>
    <mergeCell ref="D656:D658"/>
    <mergeCell ref="C659:D661"/>
    <mergeCell ref="A590:A628"/>
    <mergeCell ref="C596:C598"/>
    <mergeCell ref="D596:D598"/>
    <mergeCell ref="C599:C601"/>
    <mergeCell ref="D599:D601"/>
    <mergeCell ref="C602:C604"/>
    <mergeCell ref="D602:D604"/>
    <mergeCell ref="C605:C607"/>
    <mergeCell ref="D605:D607"/>
    <mergeCell ref="C611:C613"/>
    <mergeCell ref="D611:D613"/>
    <mergeCell ref="B521:B529"/>
    <mergeCell ref="C527:D529"/>
    <mergeCell ref="A530:A562"/>
    <mergeCell ref="B530:B562"/>
    <mergeCell ref="C548:C550"/>
    <mergeCell ref="D548:D550"/>
    <mergeCell ref="C560:D562"/>
    <mergeCell ref="B563:B589"/>
    <mergeCell ref="C569:C571"/>
    <mergeCell ref="D569:D571"/>
    <mergeCell ref="C587:D589"/>
    <mergeCell ref="A521:A529"/>
    <mergeCell ref="C536:C538"/>
    <mergeCell ref="D536:D538"/>
    <mergeCell ref="C539:C541"/>
    <mergeCell ref="D539:D541"/>
    <mergeCell ref="C542:C544"/>
    <mergeCell ref="D542:D544"/>
    <mergeCell ref="C545:C547"/>
    <mergeCell ref="D545:D547"/>
    <mergeCell ref="C551:C553"/>
    <mergeCell ref="D551:D553"/>
    <mergeCell ref="C554:C556"/>
    <mergeCell ref="D554:D556"/>
    <mergeCell ref="B476:B490"/>
    <mergeCell ref="C476:C478"/>
    <mergeCell ref="D476:D478"/>
    <mergeCell ref="C488:D490"/>
    <mergeCell ref="A491:A520"/>
    <mergeCell ref="B491:B520"/>
    <mergeCell ref="C506:C508"/>
    <mergeCell ref="D506:D508"/>
    <mergeCell ref="C515:C517"/>
    <mergeCell ref="D515:D517"/>
    <mergeCell ref="C518:D520"/>
    <mergeCell ref="A476:A490"/>
    <mergeCell ref="C491:C493"/>
    <mergeCell ref="D491:D493"/>
    <mergeCell ref="C494:C496"/>
    <mergeCell ref="D494:D496"/>
    <mergeCell ref="C497:C499"/>
    <mergeCell ref="D497:D499"/>
    <mergeCell ref="C500:C502"/>
    <mergeCell ref="D500:D502"/>
    <mergeCell ref="C503:C505"/>
    <mergeCell ref="D503:D505"/>
    <mergeCell ref="C509:C511"/>
    <mergeCell ref="D509:D511"/>
    <mergeCell ref="A413:A433"/>
    <mergeCell ref="B413:B433"/>
    <mergeCell ref="C422:C424"/>
    <mergeCell ref="D422:D424"/>
    <mergeCell ref="C431:D433"/>
    <mergeCell ref="A434:A475"/>
    <mergeCell ref="B434:B475"/>
    <mergeCell ref="C461:C463"/>
    <mergeCell ref="D461:D463"/>
    <mergeCell ref="C473:D475"/>
    <mergeCell ref="C413:C415"/>
    <mergeCell ref="D413:D415"/>
    <mergeCell ref="C416:C418"/>
    <mergeCell ref="D416:D418"/>
    <mergeCell ref="C419:C421"/>
    <mergeCell ref="D419:D421"/>
    <mergeCell ref="C425:C427"/>
    <mergeCell ref="D425:D427"/>
    <mergeCell ref="C428:C430"/>
    <mergeCell ref="D428:D430"/>
    <mergeCell ref="C437:C439"/>
    <mergeCell ref="D437:D439"/>
    <mergeCell ref="C440:C442"/>
    <mergeCell ref="D440:D442"/>
    <mergeCell ref="B194:B202"/>
    <mergeCell ref="B203:B223"/>
    <mergeCell ref="B308:B316"/>
    <mergeCell ref="B317:B331"/>
    <mergeCell ref="B344:B364"/>
    <mergeCell ref="A365:A412"/>
    <mergeCell ref="B365:B412"/>
    <mergeCell ref="C404:C406"/>
    <mergeCell ref="A308:A316"/>
    <mergeCell ref="A317:A331"/>
    <mergeCell ref="A203:A223"/>
    <mergeCell ref="A194:A202"/>
    <mergeCell ref="A344:A364"/>
    <mergeCell ref="C194:C196"/>
    <mergeCell ref="C212:C214"/>
    <mergeCell ref="C248:C250"/>
    <mergeCell ref="C308:C310"/>
    <mergeCell ref="C326:C328"/>
    <mergeCell ref="C344:C346"/>
    <mergeCell ref="C359:C361"/>
    <mergeCell ref="C377:C379"/>
    <mergeCell ref="C392:C394"/>
    <mergeCell ref="C301:C303"/>
    <mergeCell ref="C410:D412"/>
    <mergeCell ref="D3:D5"/>
    <mergeCell ref="C6:C8"/>
    <mergeCell ref="D6:D8"/>
    <mergeCell ref="C9:C11"/>
    <mergeCell ref="D9:D11"/>
    <mergeCell ref="C12:C14"/>
    <mergeCell ref="D12:D14"/>
    <mergeCell ref="C15:C17"/>
    <mergeCell ref="D15:D17"/>
    <mergeCell ref="C3:C5"/>
    <mergeCell ref="D36:D38"/>
    <mergeCell ref="C39:C41"/>
    <mergeCell ref="D39:D41"/>
    <mergeCell ref="C42:C44"/>
    <mergeCell ref="D42:D44"/>
    <mergeCell ref="C45:C47"/>
    <mergeCell ref="D45:D47"/>
    <mergeCell ref="C33:C35"/>
    <mergeCell ref="D18:D20"/>
    <mergeCell ref="C21:C23"/>
    <mergeCell ref="D21:D23"/>
    <mergeCell ref="C24:C26"/>
    <mergeCell ref="D24:D26"/>
    <mergeCell ref="C27:C29"/>
    <mergeCell ref="D27:D29"/>
    <mergeCell ref="C30:C32"/>
    <mergeCell ref="D30:D32"/>
    <mergeCell ref="C18:C20"/>
    <mergeCell ref="D48:D50"/>
    <mergeCell ref="C51:D53"/>
    <mergeCell ref="A54:A77"/>
    <mergeCell ref="B54:B77"/>
    <mergeCell ref="C54:C56"/>
    <mergeCell ref="D54:D56"/>
    <mergeCell ref="C57:C59"/>
    <mergeCell ref="D57:D59"/>
    <mergeCell ref="C60:C62"/>
    <mergeCell ref="D60:D62"/>
    <mergeCell ref="C63:C65"/>
    <mergeCell ref="D63:D65"/>
    <mergeCell ref="C66:C68"/>
    <mergeCell ref="D66:D68"/>
    <mergeCell ref="C69:C71"/>
    <mergeCell ref="D69:D71"/>
    <mergeCell ref="C72:C74"/>
    <mergeCell ref="D72:D74"/>
    <mergeCell ref="C75:D77"/>
    <mergeCell ref="B3:B53"/>
    <mergeCell ref="A3:A53"/>
    <mergeCell ref="C48:C50"/>
    <mergeCell ref="D33:D35"/>
    <mergeCell ref="C36:C38"/>
    <mergeCell ref="D78:D81"/>
    <mergeCell ref="C82:C84"/>
    <mergeCell ref="D82:D84"/>
    <mergeCell ref="C85:C87"/>
    <mergeCell ref="D85:D87"/>
    <mergeCell ref="C88:C90"/>
    <mergeCell ref="D88:D90"/>
    <mergeCell ref="C91:C93"/>
    <mergeCell ref="D91:D93"/>
    <mergeCell ref="C78:C81"/>
    <mergeCell ref="D94:D96"/>
    <mergeCell ref="C97:C99"/>
    <mergeCell ref="D97:D99"/>
    <mergeCell ref="C100:C102"/>
    <mergeCell ref="D100:D102"/>
    <mergeCell ref="C103:C105"/>
    <mergeCell ref="D103:D105"/>
    <mergeCell ref="C106:C108"/>
    <mergeCell ref="D106:D108"/>
    <mergeCell ref="C94:C96"/>
    <mergeCell ref="D109:D111"/>
    <mergeCell ref="C112:C114"/>
    <mergeCell ref="D112:D114"/>
    <mergeCell ref="C115:C117"/>
    <mergeCell ref="D115:D117"/>
    <mergeCell ref="C118:C120"/>
    <mergeCell ref="D118:D120"/>
    <mergeCell ref="C121:C123"/>
    <mergeCell ref="D121:D123"/>
    <mergeCell ref="C109:C111"/>
    <mergeCell ref="C151:C153"/>
    <mergeCell ref="D151:D153"/>
    <mergeCell ref="C124:C126"/>
    <mergeCell ref="D124:D126"/>
    <mergeCell ref="C127:C129"/>
    <mergeCell ref="D127:D129"/>
    <mergeCell ref="C130:C132"/>
    <mergeCell ref="D130:D132"/>
    <mergeCell ref="C133:C135"/>
    <mergeCell ref="D133:D135"/>
    <mergeCell ref="C136:C138"/>
    <mergeCell ref="D136:D138"/>
    <mergeCell ref="C154:D157"/>
    <mergeCell ref="A158:A175"/>
    <mergeCell ref="B158:B175"/>
    <mergeCell ref="C158:C160"/>
    <mergeCell ref="D158:D160"/>
    <mergeCell ref="C161:C163"/>
    <mergeCell ref="D161:D163"/>
    <mergeCell ref="C164:C166"/>
    <mergeCell ref="D164:D166"/>
    <mergeCell ref="C167:C169"/>
    <mergeCell ref="D167:D169"/>
    <mergeCell ref="C170:C172"/>
    <mergeCell ref="D170:D172"/>
    <mergeCell ref="C173:D175"/>
    <mergeCell ref="A78:A157"/>
    <mergeCell ref="B78:B157"/>
    <mergeCell ref="C139:C141"/>
    <mergeCell ref="D139:D141"/>
    <mergeCell ref="C142:C144"/>
    <mergeCell ref="D142:D144"/>
    <mergeCell ref="C145:C147"/>
    <mergeCell ref="D145:D147"/>
    <mergeCell ref="C148:C150"/>
    <mergeCell ref="D148:D150"/>
    <mergeCell ref="A176:A193"/>
    <mergeCell ref="B176:B193"/>
    <mergeCell ref="C176:C178"/>
    <mergeCell ref="D176:D178"/>
    <mergeCell ref="C179:C181"/>
    <mergeCell ref="D179:D181"/>
    <mergeCell ref="C182:C184"/>
    <mergeCell ref="D182:D184"/>
    <mergeCell ref="C185:C187"/>
    <mergeCell ref="D185:D187"/>
    <mergeCell ref="C188:C190"/>
    <mergeCell ref="D188:D190"/>
    <mergeCell ref="C191:D193"/>
    <mergeCell ref="D194:D196"/>
    <mergeCell ref="C197:C199"/>
    <mergeCell ref="D197:D199"/>
    <mergeCell ref="C200:D202"/>
    <mergeCell ref="C203:C205"/>
    <mergeCell ref="D203:D205"/>
    <mergeCell ref="C206:C208"/>
    <mergeCell ref="D206:D208"/>
    <mergeCell ref="C209:C211"/>
    <mergeCell ref="D209:D211"/>
    <mergeCell ref="D212:D214"/>
    <mergeCell ref="C215:C217"/>
    <mergeCell ref="D215:D217"/>
    <mergeCell ref="C218:C220"/>
    <mergeCell ref="D218:D220"/>
    <mergeCell ref="C221:D223"/>
    <mergeCell ref="C242:C244"/>
    <mergeCell ref="D242:D244"/>
    <mergeCell ref="C245:C247"/>
    <mergeCell ref="D245:D247"/>
    <mergeCell ref="D233:D235"/>
    <mergeCell ref="C236:C238"/>
    <mergeCell ref="D236:D238"/>
    <mergeCell ref="C239:C241"/>
    <mergeCell ref="D239:D241"/>
    <mergeCell ref="D248:D250"/>
    <mergeCell ref="C251:C253"/>
    <mergeCell ref="D251:D253"/>
    <mergeCell ref="C254:C256"/>
    <mergeCell ref="D254:D256"/>
    <mergeCell ref="C257:D259"/>
    <mergeCell ref="A260:A307"/>
    <mergeCell ref="B260:B307"/>
    <mergeCell ref="C260:C263"/>
    <mergeCell ref="D260:D263"/>
    <mergeCell ref="C264:C267"/>
    <mergeCell ref="D264:D267"/>
    <mergeCell ref="C268:C270"/>
    <mergeCell ref="D268:D270"/>
    <mergeCell ref="C304:D307"/>
    <mergeCell ref="A224:A259"/>
    <mergeCell ref="B224:B259"/>
    <mergeCell ref="C224:C226"/>
    <mergeCell ref="D224:D226"/>
    <mergeCell ref="C227:C229"/>
    <mergeCell ref="D227:D229"/>
    <mergeCell ref="C230:C232"/>
    <mergeCell ref="D230:D232"/>
    <mergeCell ref="C233:C235"/>
    <mergeCell ref="D308:D310"/>
    <mergeCell ref="C311:C313"/>
    <mergeCell ref="D311:D313"/>
    <mergeCell ref="C314:D316"/>
    <mergeCell ref="C317:C319"/>
    <mergeCell ref="D317:D319"/>
    <mergeCell ref="C320:C322"/>
    <mergeCell ref="D320:D322"/>
    <mergeCell ref="C323:C325"/>
    <mergeCell ref="D323:D325"/>
    <mergeCell ref="D326:D328"/>
    <mergeCell ref="C329:D331"/>
    <mergeCell ref="A332:A343"/>
    <mergeCell ref="B332:B343"/>
    <mergeCell ref="C332:C334"/>
    <mergeCell ref="D332:D334"/>
    <mergeCell ref="C335:C337"/>
    <mergeCell ref="D335:D337"/>
    <mergeCell ref="C338:C340"/>
    <mergeCell ref="D338:D340"/>
    <mergeCell ref="C341:D343"/>
    <mergeCell ref="D344:D346"/>
    <mergeCell ref="C347:C349"/>
    <mergeCell ref="D347:D349"/>
    <mergeCell ref="C350:C352"/>
    <mergeCell ref="D350:D352"/>
    <mergeCell ref="C353:C355"/>
    <mergeCell ref="D353:D355"/>
    <mergeCell ref="C356:C358"/>
    <mergeCell ref="D356:D358"/>
    <mergeCell ref="D359:D361"/>
    <mergeCell ref="C362:D364"/>
    <mergeCell ref="C365:C367"/>
    <mergeCell ref="D365:D367"/>
    <mergeCell ref="C368:C370"/>
    <mergeCell ref="D368:D370"/>
    <mergeCell ref="C371:C373"/>
    <mergeCell ref="D371:D373"/>
    <mergeCell ref="C374:C376"/>
    <mergeCell ref="D374:D376"/>
    <mergeCell ref="D377:D379"/>
    <mergeCell ref="C380:C382"/>
    <mergeCell ref="D380:D382"/>
    <mergeCell ref="C383:C385"/>
    <mergeCell ref="D383:D385"/>
    <mergeCell ref="C386:C388"/>
    <mergeCell ref="D386:D388"/>
    <mergeCell ref="C389:C391"/>
    <mergeCell ref="D389:D391"/>
    <mergeCell ref="D392:D394"/>
    <mergeCell ref="C395:C397"/>
    <mergeCell ref="D395:D397"/>
    <mergeCell ref="C398:C400"/>
    <mergeCell ref="D398:D400"/>
    <mergeCell ref="C401:C403"/>
    <mergeCell ref="D401:D403"/>
    <mergeCell ref="C434:C436"/>
    <mergeCell ref="D434:D436"/>
    <mergeCell ref="D404:D406"/>
    <mergeCell ref="C407:C409"/>
    <mergeCell ref="D407:D409"/>
    <mergeCell ref="C443:C445"/>
    <mergeCell ref="D443:D445"/>
    <mergeCell ref="C446:C448"/>
    <mergeCell ref="D446:D448"/>
    <mergeCell ref="C449:C451"/>
    <mergeCell ref="D449:D451"/>
    <mergeCell ref="C452:C454"/>
    <mergeCell ref="D452:D454"/>
    <mergeCell ref="C455:C457"/>
    <mergeCell ref="D455:D457"/>
    <mergeCell ref="C458:C460"/>
    <mergeCell ref="D458:D460"/>
    <mergeCell ref="C464:C466"/>
    <mergeCell ref="D464:D466"/>
    <mergeCell ref="C467:C469"/>
    <mergeCell ref="D467:D469"/>
    <mergeCell ref="C470:C472"/>
    <mergeCell ref="D470:D472"/>
    <mergeCell ref="C479:C481"/>
    <mergeCell ref="D479:D481"/>
    <mergeCell ref="C482:C484"/>
    <mergeCell ref="D482:D484"/>
    <mergeCell ref="C485:C487"/>
    <mergeCell ref="D485:D487"/>
    <mergeCell ref="C512:C514"/>
    <mergeCell ref="D512:D514"/>
    <mergeCell ref="C521:C523"/>
    <mergeCell ref="D521:D523"/>
    <mergeCell ref="C524:C526"/>
    <mergeCell ref="D524:D526"/>
    <mergeCell ref="C530:C532"/>
    <mergeCell ref="D530:D532"/>
    <mergeCell ref="C533:C535"/>
    <mergeCell ref="D533:D535"/>
    <mergeCell ref="C557:C559"/>
    <mergeCell ref="D557:D559"/>
    <mergeCell ref="C563:C565"/>
    <mergeCell ref="D563:D565"/>
    <mergeCell ref="C566:C568"/>
    <mergeCell ref="D566:D568"/>
    <mergeCell ref="C572:C574"/>
    <mergeCell ref="D572:D574"/>
    <mergeCell ref="C575:C577"/>
    <mergeCell ref="D575:D577"/>
    <mergeCell ref="C578:C580"/>
    <mergeCell ref="D578:D580"/>
    <mergeCell ref="C581:C583"/>
    <mergeCell ref="D581:D583"/>
    <mergeCell ref="C584:C586"/>
    <mergeCell ref="D584:D586"/>
    <mergeCell ref="C590:C592"/>
    <mergeCell ref="D590:D592"/>
    <mergeCell ref="C593:C595"/>
    <mergeCell ref="D593:D595"/>
    <mergeCell ref="C614:C616"/>
    <mergeCell ref="D614:D616"/>
    <mergeCell ref="C617:C619"/>
    <mergeCell ref="D617:D619"/>
    <mergeCell ref="C620:C622"/>
    <mergeCell ref="D620:D622"/>
    <mergeCell ref="C623:C625"/>
    <mergeCell ref="D623:D625"/>
    <mergeCell ref="D650:D652"/>
    <mergeCell ref="C653:C655"/>
    <mergeCell ref="D653:D655"/>
    <mergeCell ref="C629:C631"/>
    <mergeCell ref="D629:D631"/>
    <mergeCell ref="C632:C634"/>
    <mergeCell ref="D632:D634"/>
    <mergeCell ref="C638:C640"/>
    <mergeCell ref="D638:D640"/>
    <mergeCell ref="C644:C646"/>
    <mergeCell ref="D644:D646"/>
    <mergeCell ref="C647:C649"/>
    <mergeCell ref="D647:D649"/>
    <mergeCell ref="C650:C652"/>
    <mergeCell ref="D301:D303"/>
    <mergeCell ref="C271:C273"/>
    <mergeCell ref="D271:D273"/>
    <mergeCell ref="C274:C276"/>
    <mergeCell ref="D274:D276"/>
    <mergeCell ref="C277:C279"/>
    <mergeCell ref="D277:D279"/>
    <mergeCell ref="C280:C282"/>
    <mergeCell ref="D280:D282"/>
    <mergeCell ref="C283:C285"/>
    <mergeCell ref="D283:D285"/>
    <mergeCell ref="C286:C288"/>
    <mergeCell ref="D286:D288"/>
    <mergeCell ref="C289:C291"/>
    <mergeCell ref="D289:D291"/>
    <mergeCell ref="C292:C294"/>
    <mergeCell ref="D292:D294"/>
    <mergeCell ref="C295:C297"/>
    <mergeCell ref="D295:D297"/>
    <mergeCell ref="C298:C300"/>
    <mergeCell ref="D298:D30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Z1:AK28"/>
  <sheetViews>
    <sheetView showZeros="0" topLeftCell="AA1" workbookViewId="0">
      <selection activeCell="AE4" sqref="AE4"/>
    </sheetView>
  </sheetViews>
  <sheetFormatPr defaultRowHeight="15" x14ac:dyDescent="0.25"/>
  <cols>
    <col min="1" max="1" width="13.5703125" customWidth="1"/>
    <col min="27" max="27" width="28" customWidth="1"/>
    <col min="28" max="28" width="15.5703125" customWidth="1"/>
    <col min="29" max="29" width="13.42578125" customWidth="1"/>
    <col min="36" max="36" width="11.5703125" hidden="1" customWidth="1"/>
    <col min="40" max="41" width="9.42578125" customWidth="1"/>
  </cols>
  <sheetData>
    <row r="1" spans="26:37" ht="15.75" thickBot="1" x14ac:dyDescent="0.3">
      <c r="AA1" s="518"/>
      <c r="AB1" s="851" t="s">
        <v>299</v>
      </c>
      <c r="AC1" s="852"/>
      <c r="AD1" s="852"/>
      <c r="AE1" s="853"/>
      <c r="AF1" s="851" t="s">
        <v>274</v>
      </c>
      <c r="AG1" s="852"/>
      <c r="AH1" s="852"/>
      <c r="AI1" s="853"/>
    </row>
    <row r="2" spans="26:37" ht="30.75" thickBot="1" x14ac:dyDescent="0.3">
      <c r="AA2" s="519"/>
      <c r="AB2" s="523" t="s">
        <v>18</v>
      </c>
      <c r="AC2" s="524" t="s">
        <v>300</v>
      </c>
      <c r="AD2" s="524" t="s">
        <v>301</v>
      </c>
      <c r="AE2" s="517" t="s">
        <v>329</v>
      </c>
      <c r="AF2" s="523" t="s">
        <v>18</v>
      </c>
      <c r="AG2" s="524" t="s">
        <v>300</v>
      </c>
      <c r="AH2" s="524" t="s">
        <v>301</v>
      </c>
      <c r="AI2" s="517" t="s">
        <v>329</v>
      </c>
      <c r="AJ2" s="524"/>
    </row>
    <row r="3" spans="26:37" x14ac:dyDescent="0.25">
      <c r="Z3">
        <v>1</v>
      </c>
      <c r="AA3" s="516" t="s">
        <v>298</v>
      </c>
      <c r="AB3" s="525">
        <f>'01.11.2018'!L51</f>
        <v>0</v>
      </c>
      <c r="AC3" s="526">
        <f>'01.11.2018'!M51</f>
        <v>27</v>
      </c>
      <c r="AD3" s="526">
        <f>'01.11.2018'!N51</f>
        <v>1</v>
      </c>
      <c r="AE3" s="528">
        <f>'01.11.2018'!O51</f>
        <v>32</v>
      </c>
      <c r="AF3" s="525">
        <f>'01.11.2018'!L52</f>
        <v>0</v>
      </c>
      <c r="AG3" s="526">
        <f>'01.11.2018'!M52</f>
        <v>0</v>
      </c>
      <c r="AH3" s="526">
        <f>'01.11.2018'!N52</f>
        <v>0</v>
      </c>
      <c r="AI3" s="528">
        <f>'01.11.2018'!O52</f>
        <v>356</v>
      </c>
      <c r="AJ3" s="539">
        <f>AB3</f>
        <v>0</v>
      </c>
      <c r="AK3" s="539"/>
    </row>
    <row r="4" spans="26:37" x14ac:dyDescent="0.25">
      <c r="Z4">
        <v>2</v>
      </c>
      <c r="AA4" s="516" t="s">
        <v>275</v>
      </c>
      <c r="AB4" s="520">
        <f>'01.11.2018'!L75</f>
        <v>0</v>
      </c>
      <c r="AC4" s="515">
        <f>'01.11.2018'!M75</f>
        <v>0</v>
      </c>
      <c r="AD4" s="515">
        <f>'01.11.2018'!N75</f>
        <v>0</v>
      </c>
      <c r="AE4" s="529">
        <f>'01.11.2018'!O75</f>
        <v>22</v>
      </c>
      <c r="AF4" s="520">
        <f>'01.11.2018'!L76</f>
        <v>0</v>
      </c>
      <c r="AG4" s="515">
        <f>'01.11.2018'!M76</f>
        <v>0</v>
      </c>
      <c r="AH4" s="515">
        <f>'01.11.2018'!N76</f>
        <v>0</v>
      </c>
      <c r="AI4" s="529">
        <f>'01.11.2018'!O76</f>
        <v>177</v>
      </c>
      <c r="AJ4" s="539">
        <f t="shared" ref="AJ4:AJ27" si="0">AB4</f>
        <v>0</v>
      </c>
      <c r="AK4" s="539"/>
    </row>
    <row r="5" spans="26:37" x14ac:dyDescent="0.25">
      <c r="Z5">
        <v>3</v>
      </c>
      <c r="AA5" s="516" t="s">
        <v>276</v>
      </c>
      <c r="AB5" s="520">
        <f>'01.11.2018'!L163</f>
        <v>56</v>
      </c>
      <c r="AC5" s="515">
        <f>'01.11.2018'!M163</f>
        <v>0</v>
      </c>
      <c r="AD5" s="515">
        <f>'01.11.2018'!N163</f>
        <v>0</v>
      </c>
      <c r="AE5" s="529">
        <f>'01.11.2018'!O163</f>
        <v>43</v>
      </c>
      <c r="AF5" s="520">
        <f>SUM('01.11.2018'!L164:L165)</f>
        <v>724</v>
      </c>
      <c r="AG5" s="515">
        <f>SUM('01.11.2018'!M164:M165)</f>
        <v>20</v>
      </c>
      <c r="AH5" s="515">
        <f>SUM('01.11.2018'!N164:N165)</f>
        <v>0</v>
      </c>
      <c r="AI5" s="529">
        <f>SUM('01.11.2018'!O164:O165)</f>
        <v>997</v>
      </c>
      <c r="AJ5" s="539">
        <f t="shared" si="0"/>
        <v>56</v>
      </c>
      <c r="AK5" s="539"/>
    </row>
    <row r="6" spans="26:37" x14ac:dyDescent="0.25">
      <c r="Z6">
        <v>4</v>
      </c>
      <c r="AA6" s="516" t="s">
        <v>277</v>
      </c>
      <c r="AB6" s="520">
        <f>'01.11.2018'!L182</f>
        <v>0</v>
      </c>
      <c r="AC6" s="515">
        <f>'01.11.2018'!M182</f>
        <v>0</v>
      </c>
      <c r="AD6" s="515">
        <f>'01.11.2018'!N182</f>
        <v>0</v>
      </c>
      <c r="AE6" s="529">
        <f>'01.11.2018'!O182</f>
        <v>42</v>
      </c>
      <c r="AF6" s="520">
        <f>'01.11.2018'!L183</f>
        <v>0</v>
      </c>
      <c r="AG6" s="515">
        <f>'01.11.2018'!M183</f>
        <v>0</v>
      </c>
      <c r="AH6" s="515">
        <f>'01.11.2018'!N183</f>
        <v>0</v>
      </c>
      <c r="AI6" s="529">
        <f>'01.11.2018'!O183</f>
        <v>352</v>
      </c>
      <c r="AJ6" s="539">
        <f t="shared" si="0"/>
        <v>0</v>
      </c>
      <c r="AK6" s="539"/>
    </row>
    <row r="7" spans="26:37" x14ac:dyDescent="0.25">
      <c r="Z7">
        <v>5</v>
      </c>
      <c r="AA7" s="516" t="s">
        <v>278</v>
      </c>
      <c r="AB7" s="520">
        <f>'01.11.2018'!L203</f>
        <v>0</v>
      </c>
      <c r="AC7" s="515">
        <f>'01.11.2018'!M203</f>
        <v>18</v>
      </c>
      <c r="AD7" s="515">
        <f>'01.11.2018'!N203</f>
        <v>0</v>
      </c>
      <c r="AE7" s="529">
        <f>'01.11.2018'!O203</f>
        <v>21</v>
      </c>
      <c r="AF7" s="520">
        <f>'01.11.2018'!L204</f>
        <v>0</v>
      </c>
      <c r="AG7" s="515">
        <f>'01.11.2018'!M204</f>
        <v>0</v>
      </c>
      <c r="AH7" s="515">
        <f>'01.11.2018'!N204</f>
        <v>0</v>
      </c>
      <c r="AI7" s="529">
        <f>'01.11.2018'!O204</f>
        <v>324</v>
      </c>
      <c r="AJ7" s="539">
        <f t="shared" si="0"/>
        <v>0</v>
      </c>
      <c r="AK7" s="539"/>
    </row>
    <row r="8" spans="26:37" x14ac:dyDescent="0.25">
      <c r="Z8">
        <v>6</v>
      </c>
      <c r="AA8" s="516" t="s">
        <v>279</v>
      </c>
      <c r="AB8" s="520">
        <f>'01.11.2018'!L212</f>
        <v>13</v>
      </c>
      <c r="AC8" s="515">
        <f>'01.11.2018'!M212</f>
        <v>2</v>
      </c>
      <c r="AD8" s="515">
        <f>'01.11.2018'!N212</f>
        <v>0</v>
      </c>
      <c r="AE8" s="529">
        <f>'01.11.2018'!O212</f>
        <v>0</v>
      </c>
      <c r="AF8" s="520">
        <f>'01.11.2018'!L213</f>
        <v>26</v>
      </c>
      <c r="AG8" s="515">
        <f>'01.11.2018'!M213</f>
        <v>0</v>
      </c>
      <c r="AH8" s="515">
        <f>'01.11.2018'!N213</f>
        <v>0</v>
      </c>
      <c r="AI8" s="529">
        <f>'01.11.2018'!O213</f>
        <v>0</v>
      </c>
      <c r="AJ8" s="539">
        <f t="shared" si="0"/>
        <v>13</v>
      </c>
      <c r="AK8" s="539"/>
    </row>
    <row r="9" spans="26:37" x14ac:dyDescent="0.25">
      <c r="Z9">
        <v>7</v>
      </c>
      <c r="AA9" s="516" t="s">
        <v>280</v>
      </c>
      <c r="AB9" s="520">
        <f>'01.11.2018'!L233</f>
        <v>0</v>
      </c>
      <c r="AC9" s="515">
        <f>'01.11.2018'!M233</f>
        <v>0</v>
      </c>
      <c r="AD9" s="515">
        <f>'01.11.2018'!N233</f>
        <v>0</v>
      </c>
      <c r="AE9" s="529">
        <f>'01.11.2018'!O233</f>
        <v>48</v>
      </c>
      <c r="AF9" s="520">
        <f>'01.11.2018'!L234</f>
        <v>0</v>
      </c>
      <c r="AG9" s="515">
        <f>'01.11.2018'!M234</f>
        <v>0</v>
      </c>
      <c r="AH9" s="515">
        <f>'01.11.2018'!N234</f>
        <v>0</v>
      </c>
      <c r="AI9" s="529">
        <f>'01.11.2018'!O234</f>
        <v>317</v>
      </c>
      <c r="AJ9" s="539">
        <f t="shared" si="0"/>
        <v>0</v>
      </c>
      <c r="AK9" s="539"/>
    </row>
    <row r="10" spans="26:37" x14ac:dyDescent="0.25">
      <c r="Z10">
        <v>8</v>
      </c>
      <c r="AA10" s="516" t="s">
        <v>281</v>
      </c>
      <c r="AB10" s="520">
        <f>'01.11.2018'!L269</f>
        <v>0</v>
      </c>
      <c r="AC10" s="515">
        <f>'01.11.2018'!M269</f>
        <v>27</v>
      </c>
      <c r="AD10" s="515">
        <f>'01.11.2018'!N269</f>
        <v>0</v>
      </c>
      <c r="AE10" s="529">
        <f>'01.11.2018'!O269</f>
        <v>36</v>
      </c>
      <c r="AF10" s="520">
        <f>'01.11.2018'!L270</f>
        <v>0</v>
      </c>
      <c r="AG10" s="515">
        <f>'01.11.2018'!M270</f>
        <v>0</v>
      </c>
      <c r="AH10" s="515">
        <f>'01.11.2018'!N270</f>
        <v>0</v>
      </c>
      <c r="AI10" s="529">
        <f>'01.11.2018'!O270</f>
        <v>278</v>
      </c>
      <c r="AJ10" s="539">
        <f t="shared" si="0"/>
        <v>0</v>
      </c>
      <c r="AK10" s="539"/>
    </row>
    <row r="11" spans="26:37" x14ac:dyDescent="0.25">
      <c r="Z11">
        <v>9</v>
      </c>
      <c r="AA11" s="516" t="s">
        <v>282</v>
      </c>
      <c r="AB11" s="520">
        <f>'01.11.2018'!L316</f>
        <v>0</v>
      </c>
      <c r="AC11" s="515">
        <f>'01.11.2018'!M316</f>
        <v>52</v>
      </c>
      <c r="AD11" s="515">
        <f>'01.11.2018'!N316</f>
        <v>0</v>
      </c>
      <c r="AE11" s="529">
        <f>'01.11.2018'!O316</f>
        <v>168</v>
      </c>
      <c r="AF11" s="520">
        <f>SUM('01.11.2018'!L317:L318)</f>
        <v>192</v>
      </c>
      <c r="AG11" s="515">
        <f>SUM('01.11.2018'!M317:M318)</f>
        <v>114</v>
      </c>
      <c r="AH11" s="515">
        <f>SUM('01.11.2018'!N317:N318)</f>
        <v>192</v>
      </c>
      <c r="AI11" s="529">
        <f>SUM('01.11.2018'!O317:O318)</f>
        <v>299</v>
      </c>
      <c r="AJ11" s="539">
        <f t="shared" si="0"/>
        <v>0</v>
      </c>
      <c r="AK11" s="539"/>
    </row>
    <row r="12" spans="26:37" x14ac:dyDescent="0.25">
      <c r="Z12">
        <v>10</v>
      </c>
      <c r="AA12" s="516" t="s">
        <v>283</v>
      </c>
      <c r="AB12" s="520">
        <f>'01.11.2018'!L326</f>
        <v>0</v>
      </c>
      <c r="AC12" s="515">
        <f>'01.11.2018'!M326</f>
        <v>0</v>
      </c>
      <c r="AD12" s="515">
        <f>'01.11.2018'!N326</f>
        <v>0</v>
      </c>
      <c r="AE12" s="529">
        <f>'01.11.2018'!O326</f>
        <v>14</v>
      </c>
      <c r="AF12" s="520">
        <f>'01.11.2018'!L327</f>
        <v>0</v>
      </c>
      <c r="AG12" s="515">
        <f>'01.11.2018'!M327</f>
        <v>0</v>
      </c>
      <c r="AH12" s="515">
        <f>'01.11.2018'!N327</f>
        <v>0</v>
      </c>
      <c r="AI12" s="529">
        <f>'01.11.2018'!O327</f>
        <v>161</v>
      </c>
      <c r="AJ12" s="539">
        <f t="shared" si="0"/>
        <v>0</v>
      </c>
      <c r="AK12" s="539"/>
    </row>
    <row r="13" spans="26:37" x14ac:dyDescent="0.25">
      <c r="Z13">
        <v>11</v>
      </c>
      <c r="AA13" s="516" t="s">
        <v>284</v>
      </c>
      <c r="AB13" s="520">
        <f>'01.11.2018'!L347</f>
        <v>0</v>
      </c>
      <c r="AC13" s="515">
        <f>'01.11.2018'!M347</f>
        <v>3</v>
      </c>
      <c r="AD13" s="515">
        <f>'01.11.2018'!N347</f>
        <v>0</v>
      </c>
      <c r="AE13" s="529">
        <f>'01.11.2018'!O347</f>
        <v>19</v>
      </c>
      <c r="AF13" s="520">
        <f>'01.11.2018'!L348</f>
        <v>0</v>
      </c>
      <c r="AG13" s="515">
        <f>'01.11.2018'!M348</f>
        <v>9</v>
      </c>
      <c r="AH13" s="515">
        <f>'01.11.2018'!N348</f>
        <v>0</v>
      </c>
      <c r="AI13" s="529">
        <f>'01.11.2018'!O348</f>
        <v>305</v>
      </c>
      <c r="AJ13" s="539">
        <f t="shared" si="0"/>
        <v>0</v>
      </c>
      <c r="AK13" s="539"/>
    </row>
    <row r="14" spans="26:37" x14ac:dyDescent="0.25">
      <c r="Z14">
        <v>12</v>
      </c>
      <c r="AA14" s="516" t="s">
        <v>285</v>
      </c>
      <c r="AB14" s="520">
        <f>'01.11.2018'!L359</f>
        <v>0</v>
      </c>
      <c r="AC14" s="515">
        <f>'01.11.2018'!M359</f>
        <v>0</v>
      </c>
      <c r="AD14" s="515">
        <f>'01.11.2018'!N359</f>
        <v>0</v>
      </c>
      <c r="AE14" s="529">
        <f>'01.11.2018'!O359</f>
        <v>15</v>
      </c>
      <c r="AF14" s="520">
        <f>'01.11.2018'!L360</f>
        <v>0</v>
      </c>
      <c r="AG14" s="515">
        <f>'01.11.2018'!M360</f>
        <v>0</v>
      </c>
      <c r="AH14" s="515">
        <f>'01.11.2018'!N360</f>
        <v>0</v>
      </c>
      <c r="AI14" s="529">
        <f>'01.11.2018'!O360</f>
        <v>293</v>
      </c>
      <c r="AJ14" s="539">
        <f t="shared" si="0"/>
        <v>0</v>
      </c>
      <c r="AK14" s="539"/>
    </row>
    <row r="15" spans="26:37" x14ac:dyDescent="0.25">
      <c r="Z15">
        <v>13</v>
      </c>
      <c r="AA15" s="516" t="s">
        <v>286</v>
      </c>
      <c r="AB15" s="520">
        <f>'01.11.2018'!L380</f>
        <v>0</v>
      </c>
      <c r="AC15" s="515">
        <f>'01.11.2018'!M380</f>
        <v>9</v>
      </c>
      <c r="AD15" s="515">
        <f>'01.11.2018'!N380</f>
        <v>0</v>
      </c>
      <c r="AE15" s="529">
        <f>'01.11.2018'!O380</f>
        <v>14</v>
      </c>
      <c r="AF15" s="520">
        <f>'01.11.2018'!L381</f>
        <v>0</v>
      </c>
      <c r="AG15" s="515">
        <f>'01.11.2018'!M381</f>
        <v>0</v>
      </c>
      <c r="AH15" s="515">
        <f>'01.11.2018'!N381</f>
        <v>0</v>
      </c>
      <c r="AI15" s="529">
        <f>'01.11.2018'!O381</f>
        <v>302</v>
      </c>
      <c r="AJ15" s="539">
        <f t="shared" si="0"/>
        <v>0</v>
      </c>
      <c r="AK15" s="539"/>
    </row>
    <row r="16" spans="26:37" x14ac:dyDescent="0.25">
      <c r="Z16">
        <v>14</v>
      </c>
      <c r="AA16" s="516" t="s">
        <v>287</v>
      </c>
      <c r="AB16" s="520">
        <f>'01.11.2018'!L428</f>
        <v>0</v>
      </c>
      <c r="AC16" s="515">
        <f>'01.11.2018'!M428</f>
        <v>4</v>
      </c>
      <c r="AD16" s="515">
        <f>'01.11.2018'!N428</f>
        <v>0</v>
      </c>
      <c r="AE16" s="529">
        <f>'01.11.2018'!O428</f>
        <v>59</v>
      </c>
      <c r="AF16" s="520">
        <f>'01.11.2018'!L429</f>
        <v>88</v>
      </c>
      <c r="AG16" s="515">
        <f>'01.11.2018'!M429</f>
        <v>238</v>
      </c>
      <c r="AH16" s="515">
        <f>'01.11.2018'!N429</f>
        <v>0</v>
      </c>
      <c r="AI16" s="529">
        <f>'01.11.2018'!O429</f>
        <v>507</v>
      </c>
      <c r="AJ16" s="539">
        <f t="shared" si="0"/>
        <v>0</v>
      </c>
      <c r="AK16" s="539"/>
    </row>
    <row r="17" spans="26:37" x14ac:dyDescent="0.25">
      <c r="Z17">
        <v>15</v>
      </c>
      <c r="AA17" s="516" t="s">
        <v>288</v>
      </c>
      <c r="AB17" s="520">
        <f>'01.11.2018'!L449</f>
        <v>0</v>
      </c>
      <c r="AC17" s="515">
        <f>'01.11.2018'!M449</f>
        <v>35</v>
      </c>
      <c r="AD17" s="515">
        <f>'01.11.2018'!N449</f>
        <v>0</v>
      </c>
      <c r="AE17" s="529">
        <f>'01.11.2018'!O449</f>
        <v>49</v>
      </c>
      <c r="AF17" s="520">
        <f>'01.11.2018'!L450</f>
        <v>16</v>
      </c>
      <c r="AG17" s="515">
        <f>'01.11.2018'!M450</f>
        <v>87</v>
      </c>
      <c r="AH17" s="515">
        <f>'01.11.2018'!N450</f>
        <v>0</v>
      </c>
      <c r="AI17" s="529">
        <f>'01.11.2018'!O450</f>
        <v>317</v>
      </c>
      <c r="AJ17" s="539">
        <f t="shared" si="0"/>
        <v>0</v>
      </c>
      <c r="AK17" s="539"/>
    </row>
    <row r="18" spans="26:37" x14ac:dyDescent="0.25">
      <c r="Z18">
        <v>16</v>
      </c>
      <c r="AA18" s="516" t="s">
        <v>289</v>
      </c>
      <c r="AB18" s="520">
        <f>'01.11.2018'!L491</f>
        <v>0</v>
      </c>
      <c r="AC18" s="515">
        <f>'01.11.2018'!M491</f>
        <v>0</v>
      </c>
      <c r="AD18" s="515">
        <f>'01.11.2018'!N491</f>
        <v>0</v>
      </c>
      <c r="AE18" s="529">
        <f>'01.11.2018'!O491</f>
        <v>35</v>
      </c>
      <c r="AF18" s="520">
        <f>'01.11.2018'!L492</f>
        <v>108</v>
      </c>
      <c r="AG18" s="515">
        <f>'01.11.2018'!M492</f>
        <v>3</v>
      </c>
      <c r="AH18" s="515">
        <f>'01.11.2018'!N492</f>
        <v>0</v>
      </c>
      <c r="AI18" s="529">
        <f>'01.11.2018'!O492</f>
        <v>523</v>
      </c>
      <c r="AJ18" s="539">
        <f t="shared" si="0"/>
        <v>0</v>
      </c>
      <c r="AK18" s="539"/>
    </row>
    <row r="19" spans="26:37" x14ac:dyDescent="0.25">
      <c r="Z19">
        <v>17</v>
      </c>
      <c r="AA19" s="516" t="s">
        <v>306</v>
      </c>
      <c r="AB19" s="520"/>
      <c r="AC19" s="515"/>
      <c r="AD19" s="515"/>
      <c r="AE19" s="529"/>
      <c r="AF19" s="520"/>
      <c r="AG19" s="515"/>
      <c r="AH19" s="515"/>
      <c r="AI19" s="529"/>
      <c r="AJ19" s="539"/>
      <c r="AK19" s="539"/>
    </row>
    <row r="20" spans="26:37" x14ac:dyDescent="0.25">
      <c r="Z20">
        <v>18</v>
      </c>
      <c r="AA20" s="516" t="s">
        <v>290</v>
      </c>
      <c r="AB20" s="520">
        <f>'01.11.2018'!L536</f>
        <v>0</v>
      </c>
      <c r="AC20" s="515">
        <f>'01.11.2018'!M536</f>
        <v>2</v>
      </c>
      <c r="AD20" s="515">
        <f>'01.11.2018'!N536</f>
        <v>0</v>
      </c>
      <c r="AE20" s="529">
        <f>'01.11.2018'!O536</f>
        <v>33</v>
      </c>
      <c r="AF20" s="520">
        <f>'01.11.2018'!L537</f>
        <v>1</v>
      </c>
      <c r="AG20" s="515">
        <f>'01.11.2018'!M537</f>
        <v>75</v>
      </c>
      <c r="AH20" s="515">
        <f>'01.11.2018'!N537</f>
        <v>0</v>
      </c>
      <c r="AI20" s="529">
        <f>'01.11.2018'!O537</f>
        <v>405</v>
      </c>
      <c r="AJ20" s="539">
        <f t="shared" si="0"/>
        <v>0</v>
      </c>
      <c r="AK20" s="539"/>
    </row>
    <row r="21" spans="26:37" x14ac:dyDescent="0.25">
      <c r="Z21">
        <v>19</v>
      </c>
      <c r="AA21" s="516" t="s">
        <v>291</v>
      </c>
      <c r="AB21" s="520">
        <f>'01.11.2018'!L545</f>
        <v>17</v>
      </c>
      <c r="AC21" s="515">
        <f>'01.11.2018'!M545</f>
        <v>0</v>
      </c>
      <c r="AD21" s="515">
        <f>'01.11.2018'!N545</f>
        <v>0</v>
      </c>
      <c r="AE21" s="529">
        <f>'01.11.2018'!O545</f>
        <v>5</v>
      </c>
      <c r="AF21" s="520">
        <f>'01.11.2018'!L546</f>
        <v>0</v>
      </c>
      <c r="AG21" s="515">
        <f>'01.11.2018'!M546</f>
        <v>0</v>
      </c>
      <c r="AH21" s="515">
        <f>'01.11.2018'!N546</f>
        <v>0</v>
      </c>
      <c r="AI21" s="529">
        <f>'01.11.2018'!O546</f>
        <v>92</v>
      </c>
      <c r="AJ21" s="539">
        <f t="shared" si="0"/>
        <v>17</v>
      </c>
      <c r="AK21" s="539"/>
    </row>
    <row r="22" spans="26:37" x14ac:dyDescent="0.25">
      <c r="Z22">
        <v>20</v>
      </c>
      <c r="AA22" s="516" t="s">
        <v>292</v>
      </c>
      <c r="AB22" s="520">
        <f>'01.11.2018'!L578</f>
        <v>0</v>
      </c>
      <c r="AC22" s="515">
        <f>'01.11.2018'!M578</f>
        <v>0</v>
      </c>
      <c r="AD22" s="515">
        <f>'01.11.2018'!N578</f>
        <v>0</v>
      </c>
      <c r="AE22" s="529">
        <f>'01.11.2018'!O578</f>
        <v>10</v>
      </c>
      <c r="AF22" s="520">
        <f>'01.11.2018'!L579</f>
        <v>0</v>
      </c>
      <c r="AG22" s="515">
        <f>'01.11.2018'!M579</f>
        <v>7</v>
      </c>
      <c r="AH22" s="515">
        <f>'01.11.2018'!N579</f>
        <v>0</v>
      </c>
      <c r="AI22" s="529">
        <f>'01.11.2018'!O579</f>
        <v>320</v>
      </c>
      <c r="AJ22" s="539">
        <f t="shared" si="0"/>
        <v>0</v>
      </c>
      <c r="AK22" s="539"/>
    </row>
    <row r="23" spans="26:37" x14ac:dyDescent="0.25">
      <c r="Z23">
        <v>21</v>
      </c>
      <c r="AA23" s="516" t="s">
        <v>293</v>
      </c>
      <c r="AB23" s="520">
        <f>'01.11.2018'!L605</f>
        <v>0</v>
      </c>
      <c r="AC23" s="515">
        <f>'01.11.2018'!M605</f>
        <v>0</v>
      </c>
      <c r="AD23" s="515">
        <f>'01.11.2018'!N605</f>
        <v>0</v>
      </c>
      <c r="AE23" s="529">
        <f>'01.11.2018'!O605</f>
        <v>31</v>
      </c>
      <c r="AF23" s="520">
        <f>'01.11.2018'!L606</f>
        <v>28</v>
      </c>
      <c r="AG23" s="515">
        <f>'01.11.2018'!M606</f>
        <v>0</v>
      </c>
      <c r="AH23" s="515">
        <f>'01.11.2018'!N606</f>
        <v>0</v>
      </c>
      <c r="AI23" s="529">
        <f>'01.11.2018'!O606</f>
        <v>255</v>
      </c>
      <c r="AJ23" s="539">
        <f t="shared" si="0"/>
        <v>0</v>
      </c>
      <c r="AK23" s="539"/>
    </row>
    <row r="24" spans="26:37" x14ac:dyDescent="0.25">
      <c r="Z24">
        <v>22</v>
      </c>
      <c r="AA24" s="516" t="s">
        <v>294</v>
      </c>
      <c r="AB24" s="520">
        <f>'01.11.2018'!L644</f>
        <v>0</v>
      </c>
      <c r="AC24" s="515">
        <f>'01.11.2018'!M644</f>
        <v>0</v>
      </c>
      <c r="AD24" s="515">
        <f>'01.11.2018'!N644</f>
        <v>0</v>
      </c>
      <c r="AE24" s="529">
        <f>'01.11.2018'!O644</f>
        <v>0</v>
      </c>
      <c r="AF24" s="520">
        <f>'01.11.2018'!L645</f>
        <v>0</v>
      </c>
      <c r="AG24" s="515">
        <f>'01.11.2018'!M645</f>
        <v>0</v>
      </c>
      <c r="AH24" s="515">
        <f>'01.11.2018'!N645</f>
        <v>0</v>
      </c>
      <c r="AI24" s="529">
        <f>'01.11.2018'!O645</f>
        <v>339</v>
      </c>
      <c r="AJ24" s="539">
        <f t="shared" si="0"/>
        <v>0</v>
      </c>
      <c r="AK24" s="539"/>
    </row>
    <row r="25" spans="26:37" x14ac:dyDescent="0.25">
      <c r="Z25">
        <v>23</v>
      </c>
      <c r="AA25" s="516" t="s">
        <v>295</v>
      </c>
      <c r="AB25" s="520">
        <f>'01.11.2018'!L698</f>
        <v>0</v>
      </c>
      <c r="AC25" s="515">
        <f>'01.11.2018'!M698</f>
        <v>42</v>
      </c>
      <c r="AD25" s="515">
        <f>'01.11.2018'!N698</f>
        <v>0</v>
      </c>
      <c r="AE25" s="529">
        <f>'01.11.2018'!O698</f>
        <v>19</v>
      </c>
      <c r="AF25" s="520">
        <f>'01.11.2018'!L699</f>
        <v>13</v>
      </c>
      <c r="AG25" s="515">
        <f>'01.11.2018'!M699</f>
        <v>4</v>
      </c>
      <c r="AH25" s="515">
        <f>'01.11.2018'!N699</f>
        <v>2</v>
      </c>
      <c r="AI25" s="529">
        <f>'01.11.2018'!O699</f>
        <v>276</v>
      </c>
      <c r="AJ25" s="539">
        <f t="shared" si="0"/>
        <v>0</v>
      </c>
      <c r="AK25" s="539"/>
    </row>
    <row r="26" spans="26:37" x14ac:dyDescent="0.25">
      <c r="Z26">
        <v>24</v>
      </c>
      <c r="AA26" s="516" t="s">
        <v>296</v>
      </c>
      <c r="AB26" s="520">
        <f>'01.11.2018'!L704</f>
        <v>19</v>
      </c>
      <c r="AC26" s="515">
        <f>'01.11.2018'!M704</f>
        <v>0</v>
      </c>
      <c r="AD26" s="515">
        <f>'01.11.2018'!N704</f>
        <v>0</v>
      </c>
      <c r="AE26" s="529">
        <f>'01.11.2018'!O704</f>
        <v>0</v>
      </c>
      <c r="AF26" s="520">
        <f>'01.11.2018'!L705</f>
        <v>69</v>
      </c>
      <c r="AG26" s="515">
        <f>'01.11.2018'!M705</f>
        <v>0</v>
      </c>
      <c r="AH26" s="515">
        <f>'01.11.2018'!N705</f>
        <v>0</v>
      </c>
      <c r="AI26" s="529">
        <f>'01.11.2018'!O705</f>
        <v>0</v>
      </c>
      <c r="AJ26" s="539">
        <f t="shared" si="0"/>
        <v>19</v>
      </c>
      <c r="AK26" s="539"/>
    </row>
    <row r="27" spans="26:37" ht="15.75" thickBot="1" x14ac:dyDescent="0.3">
      <c r="Z27">
        <v>25</v>
      </c>
      <c r="AA27" s="516" t="s">
        <v>297</v>
      </c>
      <c r="AB27" s="521">
        <f>'01.11.2018'!L719</f>
        <v>0</v>
      </c>
      <c r="AC27" s="527">
        <f>'01.11.2018'!M719</f>
        <v>0</v>
      </c>
      <c r="AD27" s="527">
        <f>'01.11.2018'!N719</f>
        <v>0</v>
      </c>
      <c r="AE27" s="530">
        <f>'01.11.2018'!O719</f>
        <v>14</v>
      </c>
      <c r="AF27" s="521">
        <f>'01.11.2018'!L720</f>
        <v>0</v>
      </c>
      <c r="AG27" s="527">
        <f>'01.11.2018'!M720</f>
        <v>0</v>
      </c>
      <c r="AH27" s="527">
        <f>'01.11.2018'!N720</f>
        <v>0</v>
      </c>
      <c r="AI27" s="530">
        <f>'01.11.2018'!O720</f>
        <v>220</v>
      </c>
      <c r="AJ27" s="539">
        <f t="shared" si="0"/>
        <v>0</v>
      </c>
      <c r="AK27" s="539"/>
    </row>
    <row r="28" spans="26:37" x14ac:dyDescent="0.25">
      <c r="AA28" s="538" t="s">
        <v>266</v>
      </c>
      <c r="AB28" s="522">
        <f>SUM(AB3:AB27)</f>
        <v>105</v>
      </c>
      <c r="AC28" s="522">
        <f t="shared" ref="AC28:AI28" si="1">SUM(AC3:AC27)</f>
        <v>221</v>
      </c>
      <c r="AD28" s="522">
        <f t="shared" si="1"/>
        <v>1</v>
      </c>
      <c r="AE28" s="522">
        <f t="shared" si="1"/>
        <v>729</v>
      </c>
      <c r="AF28" s="522">
        <f t="shared" si="1"/>
        <v>1265</v>
      </c>
      <c r="AG28" s="522">
        <f t="shared" si="1"/>
        <v>557</v>
      </c>
      <c r="AH28" s="522">
        <f t="shared" si="1"/>
        <v>194</v>
      </c>
      <c r="AI28" s="522">
        <f t="shared" si="1"/>
        <v>7415</v>
      </c>
      <c r="AJ28" s="539"/>
      <c r="AK28" s="539"/>
    </row>
  </sheetData>
  <autoFilter ref="AB2:AI27"/>
  <mergeCells count="2">
    <mergeCell ref="AB1:AE1"/>
    <mergeCell ref="AF1:A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N1066"/>
  <sheetViews>
    <sheetView workbookViewId="0">
      <selection activeCell="B7" sqref="B7:N1066"/>
    </sheetView>
  </sheetViews>
  <sheetFormatPr defaultRowHeight="15" x14ac:dyDescent="0.25"/>
  <cols>
    <col min="9" max="9" width="12.85546875" customWidth="1"/>
    <col min="10" max="10" width="13.5703125" customWidth="1"/>
    <col min="11" max="11" width="14.42578125" customWidth="1"/>
  </cols>
  <sheetData>
    <row r="2" spans="2:14" ht="15" customHeight="1" x14ac:dyDescent="0.25">
      <c r="B2" s="858" t="s">
        <v>260</v>
      </c>
      <c r="C2" s="854" t="s">
        <v>261</v>
      </c>
      <c r="D2" s="858" t="s">
        <v>262</v>
      </c>
      <c r="E2" s="858" t="s">
        <v>263</v>
      </c>
      <c r="F2" s="854" t="s">
        <v>264</v>
      </c>
      <c r="G2" s="854" t="s">
        <v>265</v>
      </c>
      <c r="I2" s="858" t="s">
        <v>260</v>
      </c>
      <c r="J2" s="854" t="s">
        <v>261</v>
      </c>
      <c r="K2" s="858" t="s">
        <v>262</v>
      </c>
      <c r="L2" s="858" t="s">
        <v>263</v>
      </c>
      <c r="M2" s="854" t="s">
        <v>264</v>
      </c>
      <c r="N2" s="854" t="s">
        <v>265</v>
      </c>
    </row>
    <row r="3" spans="2:14" ht="15" customHeight="1" x14ac:dyDescent="0.25">
      <c r="B3" s="858"/>
      <c r="C3" s="855"/>
      <c r="D3" s="858"/>
      <c r="E3" s="858"/>
      <c r="F3" s="855"/>
      <c r="G3" s="855"/>
      <c r="I3" s="858"/>
      <c r="J3" s="855"/>
      <c r="K3" s="858"/>
      <c r="L3" s="858"/>
      <c r="M3" s="855"/>
      <c r="N3" s="855"/>
    </row>
    <row r="4" spans="2:14" x14ac:dyDescent="0.25">
      <c r="B4" s="859"/>
      <c r="C4" s="856"/>
      <c r="D4" s="859"/>
      <c r="E4" s="859"/>
      <c r="F4" s="856"/>
      <c r="G4" s="856"/>
      <c r="I4" s="859"/>
      <c r="J4" s="856"/>
      <c r="K4" s="859"/>
      <c r="L4" s="859"/>
      <c r="M4" s="856"/>
      <c r="N4" s="856"/>
    </row>
    <row r="5" spans="2:14" x14ac:dyDescent="0.25">
      <c r="B5" s="859"/>
      <c r="C5" s="857"/>
      <c r="D5" s="859"/>
      <c r="E5" s="859"/>
      <c r="F5" s="857"/>
      <c r="G5" s="857"/>
      <c r="I5" s="859"/>
      <c r="J5" s="857"/>
      <c r="K5" s="859"/>
      <c r="L5" s="859"/>
      <c r="M5" s="857"/>
      <c r="N5" s="857"/>
    </row>
    <row r="6" spans="2:14" x14ac:dyDescent="0.25">
      <c r="B6">
        <f>IF('01.11.2018'!F3="НД",1,0)</f>
        <v>1</v>
      </c>
      <c r="C6">
        <f>IF('01.11.2018'!F3="СНІДцентр",1,0)</f>
        <v>0</v>
      </c>
      <c r="D6">
        <f>IF('01.11.2018'!F3="ПТБ",1,0)</f>
        <v>0</v>
      </c>
      <c r="E6" t="b">
        <f>OR('01.11.2018'!F3="ПМСД",'01.11.2018'!F3="поліклініка")</f>
        <v>0</v>
      </c>
      <c r="F6">
        <f>IF('01.11.2018'!F3="Психоневрол.",1,0)</f>
        <v>0</v>
      </c>
      <c r="G6" t="b">
        <f>OR('01.11.2018'!F3="Інше",'01.11.2018'!F3="ЦРЛ",'01.11.2018'!F3="МЛ",'01.11.2018'!F3="Інфекційна")</f>
        <v>0</v>
      </c>
      <c r="I6">
        <f>SUM(B6:B3317)</f>
        <v>33</v>
      </c>
      <c r="J6">
        <f>SUM(C6:C3317)</f>
        <v>9</v>
      </c>
      <c r="K6">
        <f>SUM(D6:D3317)</f>
        <v>23</v>
      </c>
      <c r="L6">
        <f>N(E6)</f>
        <v>0</v>
      </c>
      <c r="N6">
        <f>N(G6)</f>
        <v>0</v>
      </c>
    </row>
    <row r="7" spans="2:14" x14ac:dyDescent="0.25">
      <c r="B7">
        <f>IF('01.11.2018'!F4="НД",1,0)</f>
        <v>0</v>
      </c>
      <c r="C7">
        <f>IF('01.11.2018'!F4="СНІДцентр",1,0)</f>
        <v>0</v>
      </c>
      <c r="D7">
        <f>IF('01.11.2018'!F4="ПТБ",1,0)</f>
        <v>0</v>
      </c>
      <c r="E7" t="b">
        <f>OR('01.11.2018'!F4="ПМСД",'01.11.2018'!F4="поліклініка")</f>
        <v>0</v>
      </c>
      <c r="F7">
        <f>IF('01.11.2018'!F4="Психоневрол.",1,0)</f>
        <v>0</v>
      </c>
      <c r="G7" t="b">
        <f>OR('01.11.2018'!F4="Інше",'01.11.2018'!F4="ЦРЛ",'01.11.2018'!F4="МЛ",'01.11.2018'!F4="Інфекційна")</f>
        <v>0</v>
      </c>
      <c r="I7">
        <f t="shared" ref="I7:K7" si="0">SUM(B7:B3318)</f>
        <v>32</v>
      </c>
      <c r="J7">
        <f t="shared" si="0"/>
        <v>9</v>
      </c>
      <c r="K7">
        <f t="shared" si="0"/>
        <v>23</v>
      </c>
      <c r="L7">
        <f t="shared" ref="L7:L70" si="1">N(E7)</f>
        <v>0</v>
      </c>
      <c r="N7">
        <f t="shared" ref="N7:N70" si="2">N(G7)</f>
        <v>0</v>
      </c>
    </row>
    <row r="8" spans="2:14" x14ac:dyDescent="0.25">
      <c r="B8">
        <f>IF('01.11.2018'!F5="НД",1,0)</f>
        <v>0</v>
      </c>
      <c r="C8">
        <f>IF('01.11.2018'!F5="СНІДцентр",1,0)</f>
        <v>0</v>
      </c>
      <c r="D8">
        <f>IF('01.11.2018'!F5="ПТБ",1,0)</f>
        <v>0</v>
      </c>
      <c r="E8" t="b">
        <f>OR('01.11.2018'!F5="ПМСД",'01.11.2018'!F5="поліклініка")</f>
        <v>0</v>
      </c>
      <c r="F8">
        <f>IF('01.11.2018'!F5="Психоневрол.",1,0)</f>
        <v>0</v>
      </c>
      <c r="G8" t="b">
        <f>OR('01.11.2018'!F5="Інше",'01.11.2018'!F5="ЦРЛ",'01.11.2018'!F5="МЛ",'01.11.2018'!F5="Інфекційна")</f>
        <v>0</v>
      </c>
      <c r="I8">
        <f t="shared" ref="I8:K8" si="3">SUM(B8:B3319)</f>
        <v>32</v>
      </c>
      <c r="J8">
        <f t="shared" si="3"/>
        <v>9</v>
      </c>
      <c r="K8">
        <f t="shared" si="3"/>
        <v>23</v>
      </c>
      <c r="L8">
        <f t="shared" si="1"/>
        <v>0</v>
      </c>
      <c r="N8">
        <f t="shared" si="2"/>
        <v>0</v>
      </c>
    </row>
    <row r="9" spans="2:14" x14ac:dyDescent="0.25">
      <c r="B9">
        <f>IF('01.11.2018'!F6="НД",1,0)</f>
        <v>0</v>
      </c>
      <c r="C9">
        <f>IF('01.11.2018'!F6="СНІДцентр",1,0)</f>
        <v>0</v>
      </c>
      <c r="D9">
        <f>IF('01.11.2018'!F6="ПТБ",1,0)</f>
        <v>0</v>
      </c>
      <c r="E9" t="b">
        <f>OR('01.11.2018'!F6="ПМСД",'01.11.2018'!F6="поліклініка")</f>
        <v>0</v>
      </c>
      <c r="F9">
        <f>IF('01.11.2018'!F6="Психоневрол.",1,0)</f>
        <v>0</v>
      </c>
      <c r="G9" t="b">
        <f>OR('01.11.2018'!F6="Інше",'01.11.2018'!F6="ЦРЛ",'01.11.2018'!F6="МЛ",'01.11.2018'!F6="Інфекційна")</f>
        <v>1</v>
      </c>
      <c r="I9">
        <f t="shared" ref="I9:K9" si="4">SUM(B9:B3320)</f>
        <v>32</v>
      </c>
      <c r="J9">
        <f t="shared" si="4"/>
        <v>9</v>
      </c>
      <c r="K9">
        <f t="shared" si="4"/>
        <v>23</v>
      </c>
      <c r="L9">
        <f t="shared" si="1"/>
        <v>0</v>
      </c>
      <c r="N9">
        <f t="shared" si="2"/>
        <v>1</v>
      </c>
    </row>
    <row r="10" spans="2:14" x14ac:dyDescent="0.25">
      <c r="B10">
        <f>IF('01.11.2018'!F7="НД",1,0)</f>
        <v>0</v>
      </c>
      <c r="C10">
        <f>IF('01.11.2018'!F7="СНІДцентр",1,0)</f>
        <v>0</v>
      </c>
      <c r="D10">
        <f>IF('01.11.2018'!F7="ПТБ",1,0)</f>
        <v>0</v>
      </c>
      <c r="E10" t="b">
        <f>OR('01.11.2018'!F7="ПМСД",'01.11.2018'!F7="поліклініка")</f>
        <v>0</v>
      </c>
      <c r="F10">
        <f>IF('01.11.2018'!F7="Психоневрол.",1,0)</f>
        <v>0</v>
      </c>
      <c r="G10" t="b">
        <f>OR('01.11.2018'!F7="Інше",'01.11.2018'!F7="ЦРЛ",'01.11.2018'!F7="МЛ",'01.11.2018'!F7="Інфекційна")</f>
        <v>0</v>
      </c>
      <c r="I10">
        <f t="shared" ref="I10:K10" si="5">SUM(B10:B3321)</f>
        <v>32</v>
      </c>
      <c r="J10">
        <f t="shared" si="5"/>
        <v>9</v>
      </c>
      <c r="K10">
        <f t="shared" si="5"/>
        <v>23</v>
      </c>
      <c r="L10">
        <f t="shared" si="1"/>
        <v>0</v>
      </c>
      <c r="N10">
        <f t="shared" si="2"/>
        <v>0</v>
      </c>
    </row>
    <row r="11" spans="2:14" x14ac:dyDescent="0.25">
      <c r="B11">
        <f>IF('01.11.2018'!F8="НД",1,0)</f>
        <v>0</v>
      </c>
      <c r="C11">
        <f>IF('01.11.2018'!F8="СНІДцентр",1,0)</f>
        <v>0</v>
      </c>
      <c r="D11">
        <f>IF('01.11.2018'!F8="ПТБ",1,0)</f>
        <v>0</v>
      </c>
      <c r="E11" t="b">
        <f>OR('01.11.2018'!F8="ПМСД",'01.11.2018'!F8="поліклініка")</f>
        <v>0</v>
      </c>
      <c r="F11">
        <f>IF('01.11.2018'!F8="Психоневрол.",1,0)</f>
        <v>0</v>
      </c>
      <c r="G11" t="b">
        <f>OR('01.11.2018'!F8="Інше",'01.11.2018'!F8="ЦРЛ",'01.11.2018'!F8="МЛ",'01.11.2018'!F8="Інфекційна")</f>
        <v>0</v>
      </c>
      <c r="I11">
        <f t="shared" ref="I11:K11" si="6">SUM(B11:B3322)</f>
        <v>32</v>
      </c>
      <c r="J11">
        <f t="shared" si="6"/>
        <v>9</v>
      </c>
      <c r="K11">
        <f t="shared" si="6"/>
        <v>23</v>
      </c>
      <c r="L11">
        <f t="shared" si="1"/>
        <v>0</v>
      </c>
      <c r="N11">
        <f t="shared" si="2"/>
        <v>0</v>
      </c>
    </row>
    <row r="12" spans="2:14" x14ac:dyDescent="0.25">
      <c r="B12">
        <f>IF('01.11.2018'!F9="НД",1,0)</f>
        <v>0</v>
      </c>
      <c r="C12">
        <f>IF('01.11.2018'!F9="СНІДцентр",1,0)</f>
        <v>0</v>
      </c>
      <c r="D12">
        <f>IF('01.11.2018'!F9="ПТБ",1,0)</f>
        <v>0</v>
      </c>
      <c r="E12" t="b">
        <f>OR('01.11.2018'!F9="ПМСД",'01.11.2018'!F9="поліклініка")</f>
        <v>0</v>
      </c>
      <c r="F12">
        <f>IF('01.11.2018'!F9="Психоневрол.",1,0)</f>
        <v>0</v>
      </c>
      <c r="G12" t="b">
        <f>OR('01.11.2018'!F9="Інше",'01.11.2018'!F9="ЦРЛ",'01.11.2018'!F9="МЛ",'01.11.2018'!F9="Інфекційна")</f>
        <v>1</v>
      </c>
      <c r="I12">
        <f t="shared" ref="I12:K12" si="7">SUM(B12:B3323)</f>
        <v>32</v>
      </c>
      <c r="J12">
        <f t="shared" si="7"/>
        <v>9</v>
      </c>
      <c r="K12">
        <f t="shared" si="7"/>
        <v>23</v>
      </c>
      <c r="L12">
        <f t="shared" si="1"/>
        <v>0</v>
      </c>
      <c r="N12">
        <f t="shared" si="2"/>
        <v>1</v>
      </c>
    </row>
    <row r="13" spans="2:14" x14ac:dyDescent="0.25">
      <c r="B13">
        <f>IF('01.11.2018'!F10="НД",1,0)</f>
        <v>0</v>
      </c>
      <c r="C13">
        <f>IF('01.11.2018'!F10="СНІДцентр",1,0)</f>
        <v>0</v>
      </c>
      <c r="D13">
        <f>IF('01.11.2018'!F10="ПТБ",1,0)</f>
        <v>0</v>
      </c>
      <c r="E13" t="b">
        <f>OR('01.11.2018'!F10="ПМСД",'01.11.2018'!F10="поліклініка")</f>
        <v>0</v>
      </c>
      <c r="F13">
        <f>IF('01.11.2018'!F10="Психоневрол.",1,0)</f>
        <v>0</v>
      </c>
      <c r="G13" t="b">
        <f>OR('01.11.2018'!F10="Інше",'01.11.2018'!F10="ЦРЛ",'01.11.2018'!F10="МЛ",'01.11.2018'!F10="Інфекційна")</f>
        <v>0</v>
      </c>
      <c r="I13">
        <f t="shared" ref="I13:K13" si="8">SUM(B13:B3324)</f>
        <v>32</v>
      </c>
      <c r="J13">
        <f t="shared" si="8"/>
        <v>9</v>
      </c>
      <c r="K13">
        <f t="shared" si="8"/>
        <v>23</v>
      </c>
      <c r="L13">
        <f t="shared" si="1"/>
        <v>0</v>
      </c>
      <c r="N13">
        <f t="shared" si="2"/>
        <v>0</v>
      </c>
    </row>
    <row r="14" spans="2:14" x14ac:dyDescent="0.25">
      <c r="B14">
        <f>IF('01.11.2018'!F11="НД",1,0)</f>
        <v>0</v>
      </c>
      <c r="C14">
        <f>IF('01.11.2018'!F11="СНІДцентр",1,0)</f>
        <v>0</v>
      </c>
      <c r="D14">
        <f>IF('01.11.2018'!F11="ПТБ",1,0)</f>
        <v>0</v>
      </c>
      <c r="E14" t="b">
        <f>OR('01.11.2018'!F11="ПМСД",'01.11.2018'!F11="поліклініка")</f>
        <v>0</v>
      </c>
      <c r="F14">
        <f>IF('01.11.2018'!F11="Психоневрол.",1,0)</f>
        <v>0</v>
      </c>
      <c r="G14" t="b">
        <f>OR('01.11.2018'!F11="Інше",'01.11.2018'!F11="ЦРЛ",'01.11.2018'!F11="МЛ",'01.11.2018'!F11="Інфекційна")</f>
        <v>0</v>
      </c>
      <c r="I14">
        <f t="shared" ref="I14:K14" si="9">SUM(B14:B3325)</f>
        <v>32</v>
      </c>
      <c r="J14">
        <f t="shared" si="9"/>
        <v>9</v>
      </c>
      <c r="K14">
        <f t="shared" si="9"/>
        <v>23</v>
      </c>
      <c r="L14">
        <f t="shared" si="1"/>
        <v>0</v>
      </c>
      <c r="N14">
        <f t="shared" si="2"/>
        <v>0</v>
      </c>
    </row>
    <row r="15" spans="2:14" x14ac:dyDescent="0.25">
      <c r="B15">
        <f>IF('01.11.2018'!F12="НД",1,0)</f>
        <v>0</v>
      </c>
      <c r="C15">
        <f>IF('01.11.2018'!F12="СНІДцентр",1,0)</f>
        <v>0</v>
      </c>
      <c r="D15">
        <f>IF('01.11.2018'!F12="ПТБ",1,0)</f>
        <v>0</v>
      </c>
      <c r="E15" t="b">
        <f>OR('01.11.2018'!F12="ПМСД",'01.11.2018'!F12="поліклініка")</f>
        <v>0</v>
      </c>
      <c r="F15">
        <f>IF('01.11.2018'!F12="Психоневрол.",1,0)</f>
        <v>0</v>
      </c>
      <c r="G15" t="b">
        <f>OR('01.11.2018'!F12="Інше",'01.11.2018'!F12="ЦРЛ",'01.11.2018'!F12="МЛ",'01.11.2018'!F12="Інфекційна")</f>
        <v>1</v>
      </c>
      <c r="I15">
        <f t="shared" ref="I15:K15" si="10">SUM(B15:B3326)</f>
        <v>32</v>
      </c>
      <c r="J15">
        <f t="shared" si="10"/>
        <v>9</v>
      </c>
      <c r="K15">
        <f t="shared" si="10"/>
        <v>23</v>
      </c>
      <c r="L15">
        <f t="shared" si="1"/>
        <v>0</v>
      </c>
      <c r="N15">
        <f t="shared" si="2"/>
        <v>1</v>
      </c>
    </row>
    <row r="16" spans="2:14" x14ac:dyDescent="0.25">
      <c r="B16">
        <f>IF('01.11.2018'!F13="НД",1,0)</f>
        <v>0</v>
      </c>
      <c r="C16">
        <f>IF('01.11.2018'!F13="СНІДцентр",1,0)</f>
        <v>0</v>
      </c>
      <c r="D16">
        <f>IF('01.11.2018'!F13="ПТБ",1,0)</f>
        <v>0</v>
      </c>
      <c r="E16" t="b">
        <f>OR('01.11.2018'!F13="ПМСД",'01.11.2018'!F13="поліклініка")</f>
        <v>0</v>
      </c>
      <c r="F16">
        <f>IF('01.11.2018'!F13="Психоневрол.",1,0)</f>
        <v>0</v>
      </c>
      <c r="G16" t="b">
        <f>OR('01.11.2018'!F13="Інше",'01.11.2018'!F13="ЦРЛ",'01.11.2018'!F13="МЛ",'01.11.2018'!F13="Інфекційна")</f>
        <v>0</v>
      </c>
      <c r="I16">
        <f t="shared" ref="I16:K16" si="11">SUM(B16:B3327)</f>
        <v>32</v>
      </c>
      <c r="J16">
        <f t="shared" si="11"/>
        <v>9</v>
      </c>
      <c r="K16">
        <f t="shared" si="11"/>
        <v>23</v>
      </c>
      <c r="L16">
        <f t="shared" si="1"/>
        <v>0</v>
      </c>
      <c r="N16">
        <f t="shared" si="2"/>
        <v>0</v>
      </c>
    </row>
    <row r="17" spans="2:14" x14ac:dyDescent="0.25">
      <c r="B17">
        <f>IF('01.11.2018'!F14="НД",1,0)</f>
        <v>0</v>
      </c>
      <c r="C17">
        <f>IF('01.11.2018'!F14="СНІДцентр",1,0)</f>
        <v>0</v>
      </c>
      <c r="D17">
        <f>IF('01.11.2018'!F14="ПТБ",1,0)</f>
        <v>0</v>
      </c>
      <c r="E17" t="b">
        <f>OR('01.11.2018'!F14="ПМСД",'01.11.2018'!F14="поліклініка")</f>
        <v>0</v>
      </c>
      <c r="F17">
        <f>IF('01.11.2018'!F14="Психоневрол.",1,0)</f>
        <v>0</v>
      </c>
      <c r="G17" t="b">
        <f>OR('01.11.2018'!F14="Інше",'01.11.2018'!F14="ЦРЛ",'01.11.2018'!F14="МЛ",'01.11.2018'!F14="Інфекційна")</f>
        <v>0</v>
      </c>
      <c r="I17">
        <f t="shared" ref="I17:K17" si="12">SUM(B17:B3328)</f>
        <v>32</v>
      </c>
      <c r="J17">
        <f t="shared" si="12"/>
        <v>9</v>
      </c>
      <c r="K17">
        <f t="shared" si="12"/>
        <v>23</v>
      </c>
      <c r="L17">
        <f t="shared" si="1"/>
        <v>0</v>
      </c>
      <c r="N17">
        <f t="shared" si="2"/>
        <v>0</v>
      </c>
    </row>
    <row r="18" spans="2:14" x14ac:dyDescent="0.25">
      <c r="B18">
        <f>IF('01.11.2018'!F15="НД",1,0)</f>
        <v>0</v>
      </c>
      <c r="C18">
        <f>IF('01.11.2018'!F15="СНІДцентр",1,0)</f>
        <v>0</v>
      </c>
      <c r="D18">
        <f>IF('01.11.2018'!F15="ПТБ",1,0)</f>
        <v>0</v>
      </c>
      <c r="E18" t="b">
        <f>OR('01.11.2018'!F15="ПМСД",'01.11.2018'!F15="поліклініка")</f>
        <v>0</v>
      </c>
      <c r="F18">
        <f>IF('01.11.2018'!F15="Психоневрол.",1,0)</f>
        <v>0</v>
      </c>
      <c r="G18" t="b">
        <f>OR('01.11.2018'!F15="Інше",'01.11.2018'!F15="ЦРЛ",'01.11.2018'!F15="МЛ",'01.11.2018'!F15="Інфекційна")</f>
        <v>1</v>
      </c>
      <c r="I18">
        <f t="shared" ref="I18:K18" si="13">SUM(B18:B3329)</f>
        <v>32</v>
      </c>
      <c r="J18">
        <f t="shared" si="13"/>
        <v>9</v>
      </c>
      <c r="K18">
        <f t="shared" si="13"/>
        <v>23</v>
      </c>
      <c r="L18">
        <f t="shared" si="1"/>
        <v>0</v>
      </c>
      <c r="N18">
        <f t="shared" si="2"/>
        <v>1</v>
      </c>
    </row>
    <row r="19" spans="2:14" x14ac:dyDescent="0.25">
      <c r="B19">
        <f>IF('01.11.2018'!F16="НД",1,0)</f>
        <v>0</v>
      </c>
      <c r="C19">
        <f>IF('01.11.2018'!F16="СНІДцентр",1,0)</f>
        <v>0</v>
      </c>
      <c r="D19">
        <f>IF('01.11.2018'!F16="ПТБ",1,0)</f>
        <v>0</v>
      </c>
      <c r="E19" t="b">
        <f>OR('01.11.2018'!F16="ПМСД",'01.11.2018'!F16="поліклініка")</f>
        <v>0</v>
      </c>
      <c r="F19">
        <f>IF('01.11.2018'!F16="Психоневрол.",1,0)</f>
        <v>0</v>
      </c>
      <c r="G19" t="b">
        <f>OR('01.11.2018'!F16="Інше",'01.11.2018'!F16="ЦРЛ",'01.11.2018'!F16="МЛ",'01.11.2018'!F16="Інфекційна")</f>
        <v>0</v>
      </c>
      <c r="I19">
        <f t="shared" ref="I19:K19" si="14">SUM(B19:B3330)</f>
        <v>32</v>
      </c>
      <c r="J19">
        <f t="shared" si="14"/>
        <v>9</v>
      </c>
      <c r="K19">
        <f t="shared" si="14"/>
        <v>23</v>
      </c>
      <c r="L19">
        <f t="shared" si="1"/>
        <v>0</v>
      </c>
      <c r="N19">
        <f t="shared" si="2"/>
        <v>0</v>
      </c>
    </row>
    <row r="20" spans="2:14" x14ac:dyDescent="0.25">
      <c r="B20">
        <f>IF('01.11.2018'!F17="НД",1,0)</f>
        <v>0</v>
      </c>
      <c r="C20">
        <f>IF('01.11.2018'!F17="СНІДцентр",1,0)</f>
        <v>0</v>
      </c>
      <c r="D20">
        <f>IF('01.11.2018'!F17="ПТБ",1,0)</f>
        <v>0</v>
      </c>
      <c r="E20" t="b">
        <f>OR('01.11.2018'!F17="ПМСД",'01.11.2018'!F17="поліклініка")</f>
        <v>0</v>
      </c>
      <c r="F20">
        <f>IF('01.11.2018'!F17="Психоневрол.",1,0)</f>
        <v>0</v>
      </c>
      <c r="G20" t="b">
        <f>OR('01.11.2018'!F17="Інше",'01.11.2018'!F17="ЦРЛ",'01.11.2018'!F17="МЛ",'01.11.2018'!F17="Інфекційна")</f>
        <v>0</v>
      </c>
      <c r="I20">
        <f t="shared" ref="I20:K20" si="15">SUM(B20:B3331)</f>
        <v>32</v>
      </c>
      <c r="J20">
        <f t="shared" si="15"/>
        <v>9</v>
      </c>
      <c r="K20">
        <f t="shared" si="15"/>
        <v>23</v>
      </c>
      <c r="L20">
        <f t="shared" si="1"/>
        <v>0</v>
      </c>
      <c r="N20">
        <f t="shared" si="2"/>
        <v>0</v>
      </c>
    </row>
    <row r="21" spans="2:14" x14ac:dyDescent="0.25">
      <c r="B21">
        <f>IF('01.11.2018'!F18="НД",1,0)</f>
        <v>0</v>
      </c>
      <c r="C21">
        <f>IF('01.11.2018'!F18="СНІДцентр",1,0)</f>
        <v>0</v>
      </c>
      <c r="D21">
        <f>IF('01.11.2018'!F18="ПТБ",1,0)</f>
        <v>0</v>
      </c>
      <c r="E21" t="b">
        <f>OR('01.11.2018'!F18="ПМСД",'01.11.2018'!F18="поліклініка")</f>
        <v>0</v>
      </c>
      <c r="F21">
        <f>IF('01.11.2018'!F18="Психоневрол.",1,0)</f>
        <v>0</v>
      </c>
      <c r="G21" t="b">
        <f>OR('01.11.2018'!F18="Інше",'01.11.2018'!F18="ЦРЛ",'01.11.2018'!F18="МЛ",'01.11.2018'!F18="Інфекційна")</f>
        <v>1</v>
      </c>
      <c r="I21">
        <f t="shared" ref="I21:K21" si="16">SUM(B21:B3332)</f>
        <v>32</v>
      </c>
      <c r="J21">
        <f t="shared" si="16"/>
        <v>9</v>
      </c>
      <c r="K21">
        <f t="shared" si="16"/>
        <v>23</v>
      </c>
      <c r="L21">
        <f t="shared" si="1"/>
        <v>0</v>
      </c>
      <c r="N21">
        <f t="shared" si="2"/>
        <v>1</v>
      </c>
    </row>
    <row r="22" spans="2:14" x14ac:dyDescent="0.25">
      <c r="B22">
        <f>IF('01.11.2018'!F19="НД",1,0)</f>
        <v>0</v>
      </c>
      <c r="C22">
        <f>IF('01.11.2018'!F19="СНІДцентр",1,0)</f>
        <v>0</v>
      </c>
      <c r="D22">
        <f>IF('01.11.2018'!F19="ПТБ",1,0)</f>
        <v>0</v>
      </c>
      <c r="E22" t="b">
        <f>OR('01.11.2018'!F19="ПМСД",'01.11.2018'!F19="поліклініка")</f>
        <v>0</v>
      </c>
      <c r="F22">
        <f>IF('01.11.2018'!F19="Психоневрол.",1,0)</f>
        <v>0</v>
      </c>
      <c r="G22" t="b">
        <f>OR('01.11.2018'!F19="Інше",'01.11.2018'!F19="ЦРЛ",'01.11.2018'!F19="МЛ",'01.11.2018'!F19="Інфекційна")</f>
        <v>0</v>
      </c>
      <c r="I22">
        <f t="shared" ref="I22:K22" si="17">SUM(B22:B3333)</f>
        <v>32</v>
      </c>
      <c r="J22">
        <f t="shared" si="17"/>
        <v>9</v>
      </c>
      <c r="K22">
        <f t="shared" si="17"/>
        <v>23</v>
      </c>
      <c r="L22">
        <f t="shared" si="1"/>
        <v>0</v>
      </c>
      <c r="N22">
        <f t="shared" si="2"/>
        <v>0</v>
      </c>
    </row>
    <row r="23" spans="2:14" x14ac:dyDescent="0.25">
      <c r="B23">
        <f>IF('01.11.2018'!F20="НД",1,0)</f>
        <v>0</v>
      </c>
      <c r="C23">
        <f>IF('01.11.2018'!F20="СНІДцентр",1,0)</f>
        <v>0</v>
      </c>
      <c r="D23">
        <f>IF('01.11.2018'!F20="ПТБ",1,0)</f>
        <v>0</v>
      </c>
      <c r="E23" t="b">
        <f>OR('01.11.2018'!F20="ПМСД",'01.11.2018'!F20="поліклініка")</f>
        <v>0</v>
      </c>
      <c r="F23">
        <f>IF('01.11.2018'!F20="Психоневрол.",1,0)</f>
        <v>0</v>
      </c>
      <c r="G23" t="b">
        <f>OR('01.11.2018'!F20="Інше",'01.11.2018'!F20="ЦРЛ",'01.11.2018'!F20="МЛ",'01.11.2018'!F20="Інфекційна")</f>
        <v>0</v>
      </c>
      <c r="I23">
        <f t="shared" ref="I23:K23" si="18">SUM(B23:B3334)</f>
        <v>32</v>
      </c>
      <c r="J23">
        <f t="shared" si="18"/>
        <v>9</v>
      </c>
      <c r="K23">
        <f t="shared" si="18"/>
        <v>23</v>
      </c>
      <c r="L23">
        <f t="shared" si="1"/>
        <v>0</v>
      </c>
      <c r="N23">
        <f t="shared" si="2"/>
        <v>0</v>
      </c>
    </row>
    <row r="24" spans="2:14" x14ac:dyDescent="0.25">
      <c r="B24">
        <f>IF('01.11.2018'!F21="НД",1,0)</f>
        <v>0</v>
      </c>
      <c r="C24">
        <f>IF('01.11.2018'!F21="СНІДцентр",1,0)</f>
        <v>0</v>
      </c>
      <c r="D24">
        <f>IF('01.11.2018'!F21="ПТБ",1,0)</f>
        <v>0</v>
      </c>
      <c r="E24" t="b">
        <f>OR('01.11.2018'!F21="ПМСД",'01.11.2018'!F21="поліклініка")</f>
        <v>0</v>
      </c>
      <c r="F24">
        <f>IF('01.11.2018'!F21="Психоневрол.",1,0)</f>
        <v>0</v>
      </c>
      <c r="G24" t="b">
        <f>OR('01.11.2018'!F21="Інше",'01.11.2018'!F21="ЦРЛ",'01.11.2018'!F21="МЛ",'01.11.2018'!F21="Інфекційна")</f>
        <v>1</v>
      </c>
      <c r="I24">
        <f t="shared" ref="I24:K24" si="19">SUM(B24:B3335)</f>
        <v>32</v>
      </c>
      <c r="J24">
        <f t="shared" si="19"/>
        <v>9</v>
      </c>
      <c r="K24">
        <f t="shared" si="19"/>
        <v>23</v>
      </c>
      <c r="L24">
        <f t="shared" si="1"/>
        <v>0</v>
      </c>
      <c r="N24">
        <f t="shared" si="2"/>
        <v>1</v>
      </c>
    </row>
    <row r="25" spans="2:14" x14ac:dyDescent="0.25">
      <c r="B25">
        <f>IF('01.11.2018'!F22="НД",1,0)</f>
        <v>0</v>
      </c>
      <c r="C25">
        <f>IF('01.11.2018'!F22="СНІДцентр",1,0)</f>
        <v>0</v>
      </c>
      <c r="D25">
        <f>IF('01.11.2018'!F22="ПТБ",1,0)</f>
        <v>0</v>
      </c>
      <c r="E25" t="b">
        <f>OR('01.11.2018'!F22="ПМСД",'01.11.2018'!F22="поліклініка")</f>
        <v>0</v>
      </c>
      <c r="F25">
        <f>IF('01.11.2018'!F22="Психоневрол.",1,0)</f>
        <v>0</v>
      </c>
      <c r="G25" t="b">
        <f>OR('01.11.2018'!F22="Інше",'01.11.2018'!F22="ЦРЛ",'01.11.2018'!F22="МЛ",'01.11.2018'!F22="Інфекційна")</f>
        <v>0</v>
      </c>
      <c r="I25">
        <f t="shared" ref="I25:K25" si="20">SUM(B25:B3336)</f>
        <v>32</v>
      </c>
      <c r="J25">
        <f t="shared" si="20"/>
        <v>9</v>
      </c>
      <c r="K25">
        <f t="shared" si="20"/>
        <v>23</v>
      </c>
      <c r="L25">
        <f t="shared" si="1"/>
        <v>0</v>
      </c>
      <c r="N25">
        <f t="shared" si="2"/>
        <v>0</v>
      </c>
    </row>
    <row r="26" spans="2:14" x14ac:dyDescent="0.25">
      <c r="B26">
        <f>IF('01.11.2018'!F23="НД",1,0)</f>
        <v>0</v>
      </c>
      <c r="C26">
        <f>IF('01.11.2018'!F23="СНІДцентр",1,0)</f>
        <v>0</v>
      </c>
      <c r="D26">
        <f>IF('01.11.2018'!F23="ПТБ",1,0)</f>
        <v>0</v>
      </c>
      <c r="E26" t="b">
        <f>OR('01.11.2018'!F23="ПМСД",'01.11.2018'!F23="поліклініка")</f>
        <v>0</v>
      </c>
      <c r="F26">
        <f>IF('01.11.2018'!F23="Психоневрол.",1,0)</f>
        <v>0</v>
      </c>
      <c r="G26" t="b">
        <f>OR('01.11.2018'!F23="Інше",'01.11.2018'!F23="ЦРЛ",'01.11.2018'!F23="МЛ",'01.11.2018'!F23="Інфекційна")</f>
        <v>0</v>
      </c>
      <c r="I26">
        <f t="shared" ref="I26:K26" si="21">SUM(B26:B3337)</f>
        <v>32</v>
      </c>
      <c r="J26">
        <f t="shared" si="21"/>
        <v>9</v>
      </c>
      <c r="K26">
        <f t="shared" si="21"/>
        <v>23</v>
      </c>
      <c r="L26">
        <f t="shared" si="1"/>
        <v>0</v>
      </c>
      <c r="N26">
        <f t="shared" si="2"/>
        <v>0</v>
      </c>
    </row>
    <row r="27" spans="2:14" x14ac:dyDescent="0.25">
      <c r="B27">
        <f>IF('01.11.2018'!F24="НД",1,0)</f>
        <v>0</v>
      </c>
      <c r="C27">
        <f>IF('01.11.2018'!F24="СНІДцентр",1,0)</f>
        <v>0</v>
      </c>
      <c r="D27">
        <f>IF('01.11.2018'!F24="ПТБ",1,0)</f>
        <v>0</v>
      </c>
      <c r="E27" t="b">
        <f>OR('01.11.2018'!F24="ПМСД",'01.11.2018'!F24="поліклініка")</f>
        <v>0</v>
      </c>
      <c r="F27">
        <f>IF('01.11.2018'!F24="Психоневрол.",1,0)</f>
        <v>0</v>
      </c>
      <c r="G27" t="b">
        <f>OR('01.11.2018'!F24="Інше",'01.11.2018'!F24="ЦРЛ",'01.11.2018'!F24="МЛ",'01.11.2018'!F24="Інфекційна")</f>
        <v>1</v>
      </c>
      <c r="I27">
        <f t="shared" ref="I27:K27" si="22">SUM(B27:B3338)</f>
        <v>32</v>
      </c>
      <c r="J27">
        <f t="shared" si="22"/>
        <v>9</v>
      </c>
      <c r="K27">
        <f t="shared" si="22"/>
        <v>23</v>
      </c>
      <c r="L27">
        <f t="shared" si="1"/>
        <v>0</v>
      </c>
      <c r="N27">
        <f t="shared" si="2"/>
        <v>1</v>
      </c>
    </row>
    <row r="28" spans="2:14" x14ac:dyDescent="0.25">
      <c r="B28">
        <f>IF('01.11.2018'!F25="НД",1,0)</f>
        <v>0</v>
      </c>
      <c r="C28">
        <f>IF('01.11.2018'!F25="СНІДцентр",1,0)</f>
        <v>0</v>
      </c>
      <c r="D28">
        <f>IF('01.11.2018'!F25="ПТБ",1,0)</f>
        <v>0</v>
      </c>
      <c r="E28" t="b">
        <f>OR('01.11.2018'!F25="ПМСД",'01.11.2018'!F25="поліклініка")</f>
        <v>0</v>
      </c>
      <c r="F28">
        <f>IF('01.11.2018'!F25="Психоневрол.",1,0)</f>
        <v>0</v>
      </c>
      <c r="G28" t="b">
        <f>OR('01.11.2018'!F25="Інше",'01.11.2018'!F25="ЦРЛ",'01.11.2018'!F25="МЛ",'01.11.2018'!F25="Інфекційна")</f>
        <v>0</v>
      </c>
      <c r="I28">
        <f t="shared" ref="I28:K28" si="23">SUM(B28:B3339)</f>
        <v>32</v>
      </c>
      <c r="J28">
        <f t="shared" si="23"/>
        <v>9</v>
      </c>
      <c r="K28">
        <f t="shared" si="23"/>
        <v>23</v>
      </c>
      <c r="L28">
        <f t="shared" si="1"/>
        <v>0</v>
      </c>
      <c r="N28">
        <f t="shared" si="2"/>
        <v>0</v>
      </c>
    </row>
    <row r="29" spans="2:14" x14ac:dyDescent="0.25">
      <c r="B29">
        <f>IF('01.11.2018'!F26="НД",1,0)</f>
        <v>0</v>
      </c>
      <c r="C29">
        <f>IF('01.11.2018'!F26="СНІДцентр",1,0)</f>
        <v>0</v>
      </c>
      <c r="D29">
        <f>IF('01.11.2018'!F26="ПТБ",1,0)</f>
        <v>0</v>
      </c>
      <c r="E29" t="b">
        <f>OR('01.11.2018'!F26="ПМСД",'01.11.2018'!F26="поліклініка")</f>
        <v>0</v>
      </c>
      <c r="F29">
        <f>IF('01.11.2018'!F26="Психоневрол.",1,0)</f>
        <v>0</v>
      </c>
      <c r="G29" t="b">
        <f>OR('01.11.2018'!F26="Інше",'01.11.2018'!F26="ЦРЛ",'01.11.2018'!F26="МЛ",'01.11.2018'!F26="Інфекційна")</f>
        <v>0</v>
      </c>
      <c r="I29">
        <f t="shared" ref="I29:K29" si="24">SUM(B29:B3340)</f>
        <v>32</v>
      </c>
      <c r="J29">
        <f t="shared" si="24"/>
        <v>9</v>
      </c>
      <c r="K29">
        <f t="shared" si="24"/>
        <v>23</v>
      </c>
      <c r="L29">
        <f t="shared" si="1"/>
        <v>0</v>
      </c>
      <c r="N29">
        <f t="shared" si="2"/>
        <v>0</v>
      </c>
    </row>
    <row r="30" spans="2:14" x14ac:dyDescent="0.25">
      <c r="B30">
        <f>IF('01.11.2018'!F27="НД",1,0)</f>
        <v>0</v>
      </c>
      <c r="C30">
        <f>IF('01.11.2018'!F27="СНІДцентр",1,0)</f>
        <v>0</v>
      </c>
      <c r="D30">
        <f>IF('01.11.2018'!F27="ПТБ",1,0)</f>
        <v>0</v>
      </c>
      <c r="E30" t="b">
        <f>OR('01.11.2018'!F27="ПМСД",'01.11.2018'!F27="поліклініка")</f>
        <v>0</v>
      </c>
      <c r="F30">
        <f>IF('01.11.2018'!F27="Психоневрол.",1,0)</f>
        <v>0</v>
      </c>
      <c r="G30" t="b">
        <f>OR('01.11.2018'!F27="Інше",'01.11.2018'!F27="ЦРЛ",'01.11.2018'!F27="МЛ",'01.11.2018'!F27="Інфекційна")</f>
        <v>1</v>
      </c>
      <c r="I30">
        <f t="shared" ref="I30:K30" si="25">SUM(B30:B3341)</f>
        <v>32</v>
      </c>
      <c r="J30">
        <f t="shared" si="25"/>
        <v>9</v>
      </c>
      <c r="K30">
        <f t="shared" si="25"/>
        <v>23</v>
      </c>
      <c r="L30">
        <f t="shared" si="1"/>
        <v>0</v>
      </c>
      <c r="N30">
        <f t="shared" si="2"/>
        <v>1</v>
      </c>
    </row>
    <row r="31" spans="2:14" x14ac:dyDescent="0.25">
      <c r="B31">
        <f>IF('01.11.2018'!F28="НД",1,0)</f>
        <v>0</v>
      </c>
      <c r="C31">
        <f>IF('01.11.2018'!F28="СНІДцентр",1,0)</f>
        <v>0</v>
      </c>
      <c r="D31">
        <f>IF('01.11.2018'!F28="ПТБ",1,0)</f>
        <v>0</v>
      </c>
      <c r="E31" t="b">
        <f>OR('01.11.2018'!F28="ПМСД",'01.11.2018'!F28="поліклініка")</f>
        <v>0</v>
      </c>
      <c r="F31">
        <f>IF('01.11.2018'!F28="Психоневрол.",1,0)</f>
        <v>0</v>
      </c>
      <c r="G31" t="b">
        <f>OR('01.11.2018'!F28="Інше",'01.11.2018'!F28="ЦРЛ",'01.11.2018'!F28="МЛ",'01.11.2018'!F28="Інфекційна")</f>
        <v>0</v>
      </c>
      <c r="I31">
        <f t="shared" ref="I31:K31" si="26">SUM(B31:B3342)</f>
        <v>32</v>
      </c>
      <c r="J31">
        <f t="shared" si="26"/>
        <v>9</v>
      </c>
      <c r="K31">
        <f t="shared" si="26"/>
        <v>23</v>
      </c>
      <c r="L31">
        <f t="shared" si="1"/>
        <v>0</v>
      </c>
      <c r="N31">
        <f t="shared" si="2"/>
        <v>0</v>
      </c>
    </row>
    <row r="32" spans="2:14" x14ac:dyDescent="0.25">
      <c r="B32">
        <f>IF('01.11.2018'!F29="НД",1,0)</f>
        <v>0</v>
      </c>
      <c r="C32">
        <f>IF('01.11.2018'!F29="СНІДцентр",1,0)</f>
        <v>0</v>
      </c>
      <c r="D32">
        <f>IF('01.11.2018'!F29="ПТБ",1,0)</f>
        <v>0</v>
      </c>
      <c r="E32" t="b">
        <f>OR('01.11.2018'!F29="ПМСД",'01.11.2018'!F29="поліклініка")</f>
        <v>0</v>
      </c>
      <c r="F32">
        <f>IF('01.11.2018'!F29="Психоневрол.",1,0)</f>
        <v>0</v>
      </c>
      <c r="G32" t="b">
        <f>OR('01.11.2018'!F29="Інше",'01.11.2018'!F29="ЦРЛ",'01.11.2018'!F29="МЛ",'01.11.2018'!F29="Інфекційна")</f>
        <v>0</v>
      </c>
      <c r="I32">
        <f t="shared" ref="I32:K32" si="27">SUM(B32:B3343)</f>
        <v>32</v>
      </c>
      <c r="J32">
        <f t="shared" si="27"/>
        <v>9</v>
      </c>
      <c r="K32">
        <f t="shared" si="27"/>
        <v>23</v>
      </c>
      <c r="L32">
        <f t="shared" si="1"/>
        <v>0</v>
      </c>
      <c r="N32">
        <f t="shared" si="2"/>
        <v>0</v>
      </c>
    </row>
    <row r="33" spans="2:14" x14ac:dyDescent="0.25">
      <c r="B33">
        <f>IF('01.11.2018'!F30="НД",1,0)</f>
        <v>0</v>
      </c>
      <c r="C33">
        <f>IF('01.11.2018'!F30="СНІДцентр",1,0)</f>
        <v>0</v>
      </c>
      <c r="D33">
        <f>IF('01.11.2018'!F30="ПТБ",1,0)</f>
        <v>1</v>
      </c>
      <c r="E33" t="b">
        <f>OR('01.11.2018'!F30="ПМСД",'01.11.2018'!F30="поліклініка")</f>
        <v>0</v>
      </c>
      <c r="F33">
        <f>IF('01.11.2018'!F30="Психоневрол.",1,0)</f>
        <v>0</v>
      </c>
      <c r="G33" t="b">
        <f>OR('01.11.2018'!F30="Інше",'01.11.2018'!F30="ЦРЛ",'01.11.2018'!F30="МЛ",'01.11.2018'!F30="Інфекційна")</f>
        <v>0</v>
      </c>
      <c r="I33">
        <f t="shared" ref="I33:K33" si="28">SUM(B33:B3344)</f>
        <v>32</v>
      </c>
      <c r="J33">
        <f t="shared" si="28"/>
        <v>9</v>
      </c>
      <c r="K33">
        <f t="shared" si="28"/>
        <v>23</v>
      </c>
      <c r="L33">
        <f t="shared" si="1"/>
        <v>0</v>
      </c>
      <c r="N33">
        <f t="shared" si="2"/>
        <v>0</v>
      </c>
    </row>
    <row r="34" spans="2:14" x14ac:dyDescent="0.25">
      <c r="B34">
        <f>IF('01.11.2018'!F31="НД",1,0)</f>
        <v>0</v>
      </c>
      <c r="C34">
        <f>IF('01.11.2018'!F31="СНІДцентр",1,0)</f>
        <v>0</v>
      </c>
      <c r="D34">
        <f>IF('01.11.2018'!F31="ПТБ",1,0)</f>
        <v>0</v>
      </c>
      <c r="E34" t="b">
        <f>OR('01.11.2018'!F31="ПМСД",'01.11.2018'!F31="поліклініка")</f>
        <v>0</v>
      </c>
      <c r="F34">
        <f>IF('01.11.2018'!F31="Психоневрол.",1,0)</f>
        <v>0</v>
      </c>
      <c r="G34" t="b">
        <f>OR('01.11.2018'!F31="Інше",'01.11.2018'!F31="ЦРЛ",'01.11.2018'!F31="МЛ",'01.11.2018'!F31="Інфекційна")</f>
        <v>0</v>
      </c>
      <c r="I34">
        <f t="shared" ref="I34:K34" si="29">SUM(B34:B3345)</f>
        <v>32</v>
      </c>
      <c r="J34">
        <f t="shared" si="29"/>
        <v>9</v>
      </c>
      <c r="K34">
        <f t="shared" si="29"/>
        <v>22</v>
      </c>
      <c r="L34">
        <f t="shared" si="1"/>
        <v>0</v>
      </c>
      <c r="N34">
        <f t="shared" si="2"/>
        <v>0</v>
      </c>
    </row>
    <row r="35" spans="2:14" x14ac:dyDescent="0.25">
      <c r="B35">
        <f>IF('01.11.2018'!F32="НД",1,0)</f>
        <v>0</v>
      </c>
      <c r="C35">
        <f>IF('01.11.2018'!F32="СНІДцентр",1,0)</f>
        <v>0</v>
      </c>
      <c r="D35">
        <f>IF('01.11.2018'!F32="ПТБ",1,0)</f>
        <v>0</v>
      </c>
      <c r="E35" t="b">
        <f>OR('01.11.2018'!F32="ПМСД",'01.11.2018'!F32="поліклініка")</f>
        <v>0</v>
      </c>
      <c r="F35">
        <f>IF('01.11.2018'!F32="Психоневрол.",1,0)</f>
        <v>0</v>
      </c>
      <c r="G35" t="b">
        <f>OR('01.11.2018'!F32="Інше",'01.11.2018'!F32="ЦРЛ",'01.11.2018'!F32="МЛ",'01.11.2018'!F32="Інфекційна")</f>
        <v>0</v>
      </c>
      <c r="I35">
        <f t="shared" ref="I35:K35" si="30">SUM(B35:B3346)</f>
        <v>32</v>
      </c>
      <c r="J35">
        <f t="shared" si="30"/>
        <v>9</v>
      </c>
      <c r="K35">
        <f t="shared" si="30"/>
        <v>22</v>
      </c>
      <c r="L35">
        <f t="shared" si="1"/>
        <v>0</v>
      </c>
      <c r="N35">
        <f t="shared" si="2"/>
        <v>0</v>
      </c>
    </row>
    <row r="36" spans="2:14" x14ac:dyDescent="0.25">
      <c r="B36">
        <f>IF('01.11.2018'!F33="НД",1,0)</f>
        <v>0</v>
      </c>
      <c r="C36">
        <f>IF('01.11.2018'!F33="СНІДцентр",1,0)</f>
        <v>0</v>
      </c>
      <c r="D36">
        <f>IF('01.11.2018'!F33="ПТБ",1,0)</f>
        <v>0</v>
      </c>
      <c r="E36" t="b">
        <f>OR('01.11.2018'!F33="ПМСД",'01.11.2018'!F33="поліклініка")</f>
        <v>0</v>
      </c>
      <c r="F36">
        <f>IF('01.11.2018'!F33="Психоневрол.",1,0)</f>
        <v>0</v>
      </c>
      <c r="G36" t="b">
        <f>OR('01.11.2018'!F33="Інше",'01.11.2018'!F33="ЦРЛ",'01.11.2018'!F33="МЛ",'01.11.2018'!F33="Інфекційна")</f>
        <v>1</v>
      </c>
      <c r="I36">
        <f t="shared" ref="I36:K36" si="31">SUM(B36:B3347)</f>
        <v>32</v>
      </c>
      <c r="J36">
        <f t="shared" si="31"/>
        <v>9</v>
      </c>
      <c r="K36">
        <f t="shared" si="31"/>
        <v>22</v>
      </c>
      <c r="L36">
        <f t="shared" si="1"/>
        <v>0</v>
      </c>
      <c r="N36">
        <f t="shared" si="2"/>
        <v>1</v>
      </c>
    </row>
    <row r="37" spans="2:14" x14ac:dyDescent="0.25">
      <c r="B37">
        <f>IF('01.11.2018'!F34="НД",1,0)</f>
        <v>0</v>
      </c>
      <c r="C37">
        <f>IF('01.11.2018'!F34="СНІДцентр",1,0)</f>
        <v>0</v>
      </c>
      <c r="D37">
        <f>IF('01.11.2018'!F34="ПТБ",1,0)</f>
        <v>0</v>
      </c>
      <c r="E37" t="b">
        <f>OR('01.11.2018'!F34="ПМСД",'01.11.2018'!F34="поліклініка")</f>
        <v>0</v>
      </c>
      <c r="F37">
        <f>IF('01.11.2018'!F34="Психоневрол.",1,0)</f>
        <v>0</v>
      </c>
      <c r="G37" t="b">
        <f>OR('01.11.2018'!F34="Інше",'01.11.2018'!F34="ЦРЛ",'01.11.2018'!F34="МЛ",'01.11.2018'!F34="Інфекційна")</f>
        <v>0</v>
      </c>
      <c r="I37">
        <f t="shared" ref="I37:K37" si="32">SUM(B37:B3348)</f>
        <v>32</v>
      </c>
      <c r="J37">
        <f t="shared" si="32"/>
        <v>9</v>
      </c>
      <c r="K37">
        <f t="shared" si="32"/>
        <v>22</v>
      </c>
      <c r="L37">
        <f t="shared" si="1"/>
        <v>0</v>
      </c>
      <c r="N37">
        <f t="shared" si="2"/>
        <v>0</v>
      </c>
    </row>
    <row r="38" spans="2:14" x14ac:dyDescent="0.25">
      <c r="B38">
        <f>IF('01.11.2018'!F35="НД",1,0)</f>
        <v>0</v>
      </c>
      <c r="C38">
        <f>IF('01.11.2018'!F35="СНІДцентр",1,0)</f>
        <v>0</v>
      </c>
      <c r="D38">
        <f>IF('01.11.2018'!F35="ПТБ",1,0)</f>
        <v>0</v>
      </c>
      <c r="E38" t="b">
        <f>OR('01.11.2018'!F35="ПМСД",'01.11.2018'!F35="поліклініка")</f>
        <v>0</v>
      </c>
      <c r="F38">
        <f>IF('01.11.2018'!F35="Психоневрол.",1,0)</f>
        <v>0</v>
      </c>
      <c r="G38" t="b">
        <f>OR('01.11.2018'!F35="Інше",'01.11.2018'!F35="ЦРЛ",'01.11.2018'!F35="МЛ",'01.11.2018'!F35="Інфекційна")</f>
        <v>0</v>
      </c>
      <c r="I38">
        <f t="shared" ref="I38:K38" si="33">SUM(B38:B3349)</f>
        <v>32</v>
      </c>
      <c r="J38">
        <f t="shared" si="33"/>
        <v>9</v>
      </c>
      <c r="K38">
        <f t="shared" si="33"/>
        <v>22</v>
      </c>
      <c r="L38">
        <f t="shared" si="1"/>
        <v>0</v>
      </c>
      <c r="N38">
        <f t="shared" si="2"/>
        <v>0</v>
      </c>
    </row>
    <row r="39" spans="2:14" x14ac:dyDescent="0.25">
      <c r="B39">
        <f>IF('01.11.2018'!F36="НД",1,0)</f>
        <v>0</v>
      </c>
      <c r="C39">
        <f>IF('01.11.2018'!F36="СНІДцентр",1,0)</f>
        <v>0</v>
      </c>
      <c r="D39">
        <f>IF('01.11.2018'!F36="ПТБ",1,0)</f>
        <v>0</v>
      </c>
      <c r="E39" t="b">
        <f>OR('01.11.2018'!F36="ПМСД",'01.11.2018'!F36="поліклініка")</f>
        <v>0</v>
      </c>
      <c r="F39">
        <f>IF('01.11.2018'!F36="Психоневрол.",1,0)</f>
        <v>0</v>
      </c>
      <c r="G39" t="b">
        <f>OR('01.11.2018'!F36="Інше",'01.11.2018'!F36="ЦРЛ",'01.11.2018'!F36="МЛ",'01.11.2018'!F36="Інфекційна")</f>
        <v>1</v>
      </c>
      <c r="I39">
        <f t="shared" ref="I39:K39" si="34">SUM(B39:B3350)</f>
        <v>32</v>
      </c>
      <c r="J39">
        <f t="shared" si="34"/>
        <v>9</v>
      </c>
      <c r="K39">
        <f t="shared" si="34"/>
        <v>22</v>
      </c>
      <c r="L39">
        <f t="shared" si="1"/>
        <v>0</v>
      </c>
      <c r="N39">
        <f t="shared" si="2"/>
        <v>1</v>
      </c>
    </row>
    <row r="40" spans="2:14" x14ac:dyDescent="0.25">
      <c r="B40">
        <f>IF('01.11.2018'!F37="НД",1,0)</f>
        <v>0</v>
      </c>
      <c r="C40">
        <f>IF('01.11.2018'!F37="СНІДцентр",1,0)</f>
        <v>0</v>
      </c>
      <c r="D40">
        <f>IF('01.11.2018'!F37="ПТБ",1,0)</f>
        <v>0</v>
      </c>
      <c r="E40" t="b">
        <f>OR('01.11.2018'!F37="ПМСД",'01.11.2018'!F37="поліклініка")</f>
        <v>0</v>
      </c>
      <c r="F40">
        <f>IF('01.11.2018'!F37="Психоневрол.",1,0)</f>
        <v>0</v>
      </c>
      <c r="G40" t="b">
        <f>OR('01.11.2018'!F37="Інше",'01.11.2018'!F37="ЦРЛ",'01.11.2018'!F37="МЛ",'01.11.2018'!F37="Інфекційна")</f>
        <v>0</v>
      </c>
      <c r="I40">
        <f t="shared" ref="I40:K40" si="35">SUM(B40:B3351)</f>
        <v>32</v>
      </c>
      <c r="J40">
        <f t="shared" si="35"/>
        <v>9</v>
      </c>
      <c r="K40">
        <f t="shared" si="35"/>
        <v>22</v>
      </c>
      <c r="L40">
        <f t="shared" si="1"/>
        <v>0</v>
      </c>
      <c r="N40">
        <f t="shared" si="2"/>
        <v>0</v>
      </c>
    </row>
    <row r="41" spans="2:14" x14ac:dyDescent="0.25">
      <c r="B41">
        <f>IF('01.11.2018'!F38="НД",1,0)</f>
        <v>0</v>
      </c>
      <c r="C41">
        <f>IF('01.11.2018'!F38="СНІДцентр",1,0)</f>
        <v>0</v>
      </c>
      <c r="D41">
        <f>IF('01.11.2018'!F38="ПТБ",1,0)</f>
        <v>0</v>
      </c>
      <c r="E41" t="b">
        <f>OR('01.11.2018'!F38="ПМСД",'01.11.2018'!F38="поліклініка")</f>
        <v>0</v>
      </c>
      <c r="F41">
        <f>IF('01.11.2018'!F38="Психоневрол.",1,0)</f>
        <v>0</v>
      </c>
      <c r="G41" t="b">
        <f>OR('01.11.2018'!F38="Інше",'01.11.2018'!F38="ЦРЛ",'01.11.2018'!F38="МЛ",'01.11.2018'!F38="Інфекційна")</f>
        <v>0</v>
      </c>
      <c r="I41">
        <f t="shared" ref="I41:K41" si="36">SUM(B41:B3352)</f>
        <v>32</v>
      </c>
      <c r="J41">
        <f t="shared" si="36"/>
        <v>9</v>
      </c>
      <c r="K41">
        <f t="shared" si="36"/>
        <v>22</v>
      </c>
      <c r="L41">
        <f t="shared" si="1"/>
        <v>0</v>
      </c>
      <c r="N41">
        <f t="shared" si="2"/>
        <v>0</v>
      </c>
    </row>
    <row r="42" spans="2:14" x14ac:dyDescent="0.25">
      <c r="B42">
        <f>IF('01.11.2018'!F39="НД",1,0)</f>
        <v>0</v>
      </c>
      <c r="C42">
        <f>IF('01.11.2018'!F39="СНІДцентр",1,0)</f>
        <v>1</v>
      </c>
      <c r="D42">
        <f>IF('01.11.2018'!F39="ПТБ",1,0)</f>
        <v>0</v>
      </c>
      <c r="E42" t="b">
        <f>OR('01.11.2018'!F39="ПМСД",'01.11.2018'!F39="поліклініка")</f>
        <v>0</v>
      </c>
      <c r="F42">
        <f>IF('01.11.2018'!F39="Психоневрол.",1,0)</f>
        <v>0</v>
      </c>
      <c r="G42" t="b">
        <f>OR('01.11.2018'!F39="Інше",'01.11.2018'!F39="ЦРЛ",'01.11.2018'!F39="МЛ",'01.11.2018'!F39="Інфекційна")</f>
        <v>0</v>
      </c>
      <c r="I42">
        <f t="shared" ref="I42:K42" si="37">SUM(B42:B3353)</f>
        <v>32</v>
      </c>
      <c r="J42">
        <f t="shared" si="37"/>
        <v>9</v>
      </c>
      <c r="K42">
        <f t="shared" si="37"/>
        <v>22</v>
      </c>
      <c r="L42">
        <f t="shared" si="1"/>
        <v>0</v>
      </c>
      <c r="N42">
        <f t="shared" si="2"/>
        <v>0</v>
      </c>
    </row>
    <row r="43" spans="2:14" x14ac:dyDescent="0.25">
      <c r="B43">
        <f>IF('01.11.2018'!F40="НД",1,0)</f>
        <v>0</v>
      </c>
      <c r="C43">
        <f>IF('01.11.2018'!F40="СНІДцентр",1,0)</f>
        <v>0</v>
      </c>
      <c r="D43">
        <f>IF('01.11.2018'!F40="ПТБ",1,0)</f>
        <v>0</v>
      </c>
      <c r="E43" t="b">
        <f>OR('01.11.2018'!F40="ПМСД",'01.11.2018'!F40="поліклініка")</f>
        <v>0</v>
      </c>
      <c r="F43">
        <f>IF('01.11.2018'!F40="Психоневрол.",1,0)</f>
        <v>0</v>
      </c>
      <c r="G43" t="b">
        <f>OR('01.11.2018'!F40="Інше",'01.11.2018'!F40="ЦРЛ",'01.11.2018'!F40="МЛ",'01.11.2018'!F40="Інфекційна")</f>
        <v>0</v>
      </c>
      <c r="I43">
        <f t="shared" ref="I43:K43" si="38">SUM(B43:B3354)</f>
        <v>32</v>
      </c>
      <c r="J43">
        <f t="shared" si="38"/>
        <v>8</v>
      </c>
      <c r="K43">
        <f t="shared" si="38"/>
        <v>22</v>
      </c>
      <c r="L43">
        <f t="shared" si="1"/>
        <v>0</v>
      </c>
      <c r="N43">
        <f t="shared" si="2"/>
        <v>0</v>
      </c>
    </row>
    <row r="44" spans="2:14" x14ac:dyDescent="0.25">
      <c r="B44">
        <f>IF('01.11.2018'!F41="НД",1,0)</f>
        <v>0</v>
      </c>
      <c r="C44">
        <f>IF('01.11.2018'!F41="СНІДцентр",1,0)</f>
        <v>0</v>
      </c>
      <c r="D44">
        <f>IF('01.11.2018'!F41="ПТБ",1,0)</f>
        <v>0</v>
      </c>
      <c r="E44" t="b">
        <f>OR('01.11.2018'!F41="ПМСД",'01.11.2018'!F41="поліклініка")</f>
        <v>0</v>
      </c>
      <c r="F44">
        <f>IF('01.11.2018'!F41="Психоневрол.",1,0)</f>
        <v>0</v>
      </c>
      <c r="G44" t="b">
        <f>OR('01.11.2018'!F41="Інше",'01.11.2018'!F41="ЦРЛ",'01.11.2018'!F41="МЛ",'01.11.2018'!F41="Інфекційна")</f>
        <v>0</v>
      </c>
      <c r="I44">
        <f t="shared" ref="I44:K44" si="39">SUM(B44:B3355)</f>
        <v>32</v>
      </c>
      <c r="J44">
        <f t="shared" si="39"/>
        <v>8</v>
      </c>
      <c r="K44">
        <f t="shared" si="39"/>
        <v>22</v>
      </c>
      <c r="L44">
        <f t="shared" si="1"/>
        <v>0</v>
      </c>
      <c r="N44">
        <f t="shared" si="2"/>
        <v>0</v>
      </c>
    </row>
    <row r="45" spans="2:14" x14ac:dyDescent="0.25">
      <c r="B45">
        <f>IF('01.11.2018'!F42="НД",1,0)</f>
        <v>0</v>
      </c>
      <c r="C45">
        <f>IF('01.11.2018'!F42="СНІДцентр",1,0)</f>
        <v>0</v>
      </c>
      <c r="D45">
        <f>IF('01.11.2018'!F42="ПТБ",1,0)</f>
        <v>0</v>
      </c>
      <c r="E45" t="b">
        <f>OR('01.11.2018'!F42="ПМСД",'01.11.2018'!F42="поліклініка")</f>
        <v>1</v>
      </c>
      <c r="F45">
        <f>IF('01.11.2018'!F42="Психоневрол.",1,0)</f>
        <v>0</v>
      </c>
      <c r="G45" t="b">
        <f>OR('01.11.2018'!F42="Інше",'01.11.2018'!F42="ЦРЛ",'01.11.2018'!F42="МЛ",'01.11.2018'!F42="Інфекційна")</f>
        <v>0</v>
      </c>
      <c r="I45">
        <f t="shared" ref="I45:K45" si="40">SUM(B45:B3356)</f>
        <v>32</v>
      </c>
      <c r="J45">
        <f t="shared" si="40"/>
        <v>8</v>
      </c>
      <c r="K45">
        <f t="shared" si="40"/>
        <v>22</v>
      </c>
      <c r="L45">
        <f t="shared" si="1"/>
        <v>1</v>
      </c>
      <c r="N45">
        <f t="shared" si="2"/>
        <v>0</v>
      </c>
    </row>
    <row r="46" spans="2:14" x14ac:dyDescent="0.25">
      <c r="B46">
        <f>IF('01.11.2018'!F43="НД",1,0)</f>
        <v>0</v>
      </c>
      <c r="C46">
        <f>IF('01.11.2018'!F43="СНІДцентр",1,0)</f>
        <v>0</v>
      </c>
      <c r="D46">
        <f>IF('01.11.2018'!F43="ПТБ",1,0)</f>
        <v>0</v>
      </c>
      <c r="E46" t="b">
        <f>OR('01.11.2018'!F43="ПМСД",'01.11.2018'!F43="поліклініка")</f>
        <v>0</v>
      </c>
      <c r="F46">
        <f>IF('01.11.2018'!F43="Психоневрол.",1,0)</f>
        <v>0</v>
      </c>
      <c r="G46" t="b">
        <f>OR('01.11.2018'!F43="Інше",'01.11.2018'!F43="ЦРЛ",'01.11.2018'!F43="МЛ",'01.11.2018'!F43="Інфекційна")</f>
        <v>0</v>
      </c>
      <c r="I46">
        <f t="shared" ref="I46:K46" si="41">SUM(B46:B3357)</f>
        <v>32</v>
      </c>
      <c r="J46">
        <f t="shared" si="41"/>
        <v>8</v>
      </c>
      <c r="K46">
        <f t="shared" si="41"/>
        <v>22</v>
      </c>
      <c r="L46">
        <f t="shared" si="1"/>
        <v>0</v>
      </c>
      <c r="N46">
        <f t="shared" si="2"/>
        <v>0</v>
      </c>
    </row>
    <row r="47" spans="2:14" x14ac:dyDescent="0.25">
      <c r="B47">
        <f>IF('01.11.2018'!F44="НД",1,0)</f>
        <v>0</v>
      </c>
      <c r="C47">
        <f>IF('01.11.2018'!F44="СНІДцентр",1,0)</f>
        <v>0</v>
      </c>
      <c r="D47">
        <f>IF('01.11.2018'!F44="ПТБ",1,0)</f>
        <v>0</v>
      </c>
      <c r="E47" t="b">
        <f>OR('01.11.2018'!F44="ПМСД",'01.11.2018'!F44="поліклініка")</f>
        <v>0</v>
      </c>
      <c r="F47">
        <f>IF('01.11.2018'!F44="Психоневрол.",1,0)</f>
        <v>0</v>
      </c>
      <c r="G47" t="b">
        <f>OR('01.11.2018'!F44="Інше",'01.11.2018'!F44="ЦРЛ",'01.11.2018'!F44="МЛ",'01.11.2018'!F44="Інфекційна")</f>
        <v>0</v>
      </c>
      <c r="I47">
        <f t="shared" ref="I47:K47" si="42">SUM(B47:B3358)</f>
        <v>32</v>
      </c>
      <c r="J47">
        <f t="shared" si="42"/>
        <v>8</v>
      </c>
      <c r="K47">
        <f t="shared" si="42"/>
        <v>22</v>
      </c>
      <c r="L47">
        <f t="shared" si="1"/>
        <v>0</v>
      </c>
      <c r="N47">
        <f t="shared" si="2"/>
        <v>0</v>
      </c>
    </row>
    <row r="48" spans="2:14" x14ac:dyDescent="0.25">
      <c r="B48">
        <f>IF('01.11.2018'!F45="НД",1,0)</f>
        <v>0</v>
      </c>
      <c r="C48">
        <f>IF('01.11.2018'!F45="СНІДцентр",1,0)</f>
        <v>0</v>
      </c>
      <c r="D48">
        <f>IF('01.11.2018'!F45="ПТБ",1,0)</f>
        <v>0</v>
      </c>
      <c r="E48" t="b">
        <f>OR('01.11.2018'!F45="ПМСД",'01.11.2018'!F45="поліклініка")</f>
        <v>0</v>
      </c>
      <c r="F48">
        <f>IF('01.11.2018'!F45="Психоневрол.",1,0)</f>
        <v>0</v>
      </c>
      <c r="G48" t="b">
        <f>OR('01.11.2018'!F45="Інше",'01.11.2018'!F45="ЦРЛ",'01.11.2018'!F45="МЛ",'01.11.2018'!F45="Інфекційна")</f>
        <v>1</v>
      </c>
      <c r="I48">
        <f t="shared" ref="I48:K48" si="43">SUM(B48:B3359)</f>
        <v>32</v>
      </c>
      <c r="J48">
        <f t="shared" si="43"/>
        <v>8</v>
      </c>
      <c r="K48">
        <f t="shared" si="43"/>
        <v>22</v>
      </c>
      <c r="L48">
        <f t="shared" si="1"/>
        <v>0</v>
      </c>
      <c r="N48">
        <f t="shared" si="2"/>
        <v>1</v>
      </c>
    </row>
    <row r="49" spans="2:14" x14ac:dyDescent="0.25">
      <c r="B49">
        <f>IF('01.11.2018'!F46="НД",1,0)</f>
        <v>0</v>
      </c>
      <c r="C49">
        <f>IF('01.11.2018'!F46="СНІДцентр",1,0)</f>
        <v>0</v>
      </c>
      <c r="D49">
        <f>IF('01.11.2018'!F46="ПТБ",1,0)</f>
        <v>0</v>
      </c>
      <c r="E49" t="b">
        <f>OR('01.11.2018'!F46="ПМСД",'01.11.2018'!F46="поліклініка")</f>
        <v>0</v>
      </c>
      <c r="F49">
        <f>IF('01.11.2018'!F46="Психоневрол.",1,0)</f>
        <v>0</v>
      </c>
      <c r="G49" t="b">
        <f>OR('01.11.2018'!F46="Інше",'01.11.2018'!F46="ЦРЛ",'01.11.2018'!F46="МЛ",'01.11.2018'!F46="Інфекційна")</f>
        <v>0</v>
      </c>
      <c r="I49">
        <f t="shared" ref="I49:K49" si="44">SUM(B49:B3360)</f>
        <v>32</v>
      </c>
      <c r="J49">
        <f t="shared" si="44"/>
        <v>8</v>
      </c>
      <c r="K49">
        <f t="shared" si="44"/>
        <v>22</v>
      </c>
      <c r="L49">
        <f t="shared" si="1"/>
        <v>0</v>
      </c>
      <c r="N49">
        <f t="shared" si="2"/>
        <v>0</v>
      </c>
    </row>
    <row r="50" spans="2:14" x14ac:dyDescent="0.25">
      <c r="B50">
        <f>IF('01.11.2018'!F47="НД",1,0)</f>
        <v>0</v>
      </c>
      <c r="C50">
        <f>IF('01.11.2018'!F47="СНІДцентр",1,0)</f>
        <v>0</v>
      </c>
      <c r="D50">
        <f>IF('01.11.2018'!F47="ПТБ",1,0)</f>
        <v>0</v>
      </c>
      <c r="E50" t="b">
        <f>OR('01.11.2018'!F47="ПМСД",'01.11.2018'!F47="поліклініка")</f>
        <v>0</v>
      </c>
      <c r="F50">
        <f>IF('01.11.2018'!F47="Психоневрол.",1,0)</f>
        <v>0</v>
      </c>
      <c r="G50" t="b">
        <f>OR('01.11.2018'!F47="Інше",'01.11.2018'!F47="ЦРЛ",'01.11.2018'!F47="МЛ",'01.11.2018'!F47="Інфекційна")</f>
        <v>0</v>
      </c>
      <c r="I50">
        <f t="shared" ref="I50:K50" si="45">SUM(B50:B3361)</f>
        <v>32</v>
      </c>
      <c r="J50">
        <f t="shared" si="45"/>
        <v>8</v>
      </c>
      <c r="K50">
        <f t="shared" si="45"/>
        <v>22</v>
      </c>
      <c r="L50">
        <f t="shared" si="1"/>
        <v>0</v>
      </c>
      <c r="N50">
        <f t="shared" si="2"/>
        <v>0</v>
      </c>
    </row>
    <row r="51" spans="2:14" x14ac:dyDescent="0.25">
      <c r="B51">
        <f>IF('01.11.2018'!F48="НД",1,0)</f>
        <v>0</v>
      </c>
      <c r="C51">
        <f>IF('01.11.2018'!F48="СНІДцентр",1,0)</f>
        <v>0</v>
      </c>
      <c r="D51">
        <f>IF('01.11.2018'!F48="ПТБ",1,0)</f>
        <v>0</v>
      </c>
      <c r="E51" t="b">
        <f>OR('01.11.2018'!F48="ПМСД",'01.11.2018'!F48="поліклініка")</f>
        <v>0</v>
      </c>
      <c r="F51">
        <f>IF('01.11.2018'!F48="Психоневрол.",1,0)</f>
        <v>0</v>
      </c>
      <c r="G51" t="b">
        <f>OR('01.11.2018'!F48="Інше",'01.11.2018'!F48="ЦРЛ",'01.11.2018'!F48="МЛ",'01.11.2018'!F48="Інфекційна")</f>
        <v>1</v>
      </c>
      <c r="I51">
        <f t="shared" ref="I51:K51" si="46">SUM(B51:B3362)</f>
        <v>32</v>
      </c>
      <c r="J51">
        <f t="shared" si="46"/>
        <v>8</v>
      </c>
      <c r="K51">
        <f t="shared" si="46"/>
        <v>22</v>
      </c>
      <c r="L51">
        <f t="shared" si="1"/>
        <v>0</v>
      </c>
      <c r="N51">
        <f t="shared" si="2"/>
        <v>1</v>
      </c>
    </row>
    <row r="52" spans="2:14" x14ac:dyDescent="0.25">
      <c r="B52">
        <f>IF('01.11.2018'!F49="НД",1,0)</f>
        <v>0</v>
      </c>
      <c r="C52">
        <f>IF('01.11.2018'!F49="СНІДцентр",1,0)</f>
        <v>0</v>
      </c>
      <c r="D52">
        <f>IF('01.11.2018'!F49="ПТБ",1,0)</f>
        <v>0</v>
      </c>
      <c r="E52" t="b">
        <f>OR('01.11.2018'!F49="ПМСД",'01.11.2018'!F49="поліклініка")</f>
        <v>0</v>
      </c>
      <c r="F52">
        <f>IF('01.11.2018'!F49="Психоневрол.",1,0)</f>
        <v>0</v>
      </c>
      <c r="G52" t="b">
        <f>OR('01.11.2018'!F49="Інше",'01.11.2018'!F49="ЦРЛ",'01.11.2018'!F49="МЛ",'01.11.2018'!F49="Інфекційна")</f>
        <v>0</v>
      </c>
      <c r="I52">
        <f t="shared" ref="I52:K52" si="47">SUM(B52:B3363)</f>
        <v>32</v>
      </c>
      <c r="J52">
        <f t="shared" si="47"/>
        <v>8</v>
      </c>
      <c r="K52">
        <f t="shared" si="47"/>
        <v>22</v>
      </c>
      <c r="L52">
        <f t="shared" si="1"/>
        <v>0</v>
      </c>
      <c r="N52">
        <f t="shared" si="2"/>
        <v>0</v>
      </c>
    </row>
    <row r="53" spans="2:14" x14ac:dyDescent="0.25">
      <c r="B53">
        <f>IF('01.11.2018'!F50="НД",1,0)</f>
        <v>0</v>
      </c>
      <c r="C53">
        <f>IF('01.11.2018'!F50="СНІДцентр",1,0)</f>
        <v>0</v>
      </c>
      <c r="D53">
        <f>IF('01.11.2018'!F50="ПТБ",1,0)</f>
        <v>0</v>
      </c>
      <c r="E53" t="b">
        <f>OR('01.11.2018'!F50="ПМСД",'01.11.2018'!F50="поліклініка")</f>
        <v>0</v>
      </c>
      <c r="F53">
        <f>IF('01.11.2018'!F50="Психоневрол.",1,0)</f>
        <v>0</v>
      </c>
      <c r="G53" t="b">
        <f>OR('01.11.2018'!F50="Інше",'01.11.2018'!F50="ЦРЛ",'01.11.2018'!F50="МЛ",'01.11.2018'!F50="Інфекційна")</f>
        <v>0</v>
      </c>
      <c r="I53">
        <f t="shared" ref="I53:K53" si="48">SUM(B53:B3364)</f>
        <v>32</v>
      </c>
      <c r="J53">
        <f t="shared" si="48"/>
        <v>8</v>
      </c>
      <c r="K53">
        <f t="shared" si="48"/>
        <v>22</v>
      </c>
      <c r="L53">
        <f t="shared" si="1"/>
        <v>0</v>
      </c>
      <c r="N53">
        <f t="shared" si="2"/>
        <v>0</v>
      </c>
    </row>
    <row r="54" spans="2:14" x14ac:dyDescent="0.25">
      <c r="B54">
        <f>IF('01.11.2018'!F51="НД",1,0)</f>
        <v>0</v>
      </c>
      <c r="C54">
        <f>IF('01.11.2018'!F51="СНІДцентр",1,0)</f>
        <v>0</v>
      </c>
      <c r="D54">
        <f>IF('01.11.2018'!F51="ПТБ",1,0)</f>
        <v>0</v>
      </c>
      <c r="E54" t="b">
        <f>OR('01.11.2018'!F51="ПМСД",'01.11.2018'!F51="поліклініка")</f>
        <v>0</v>
      </c>
      <c r="F54">
        <f>IF('01.11.2018'!F51="Психоневрол.",1,0)</f>
        <v>0</v>
      </c>
      <c r="G54" t="b">
        <f>OR('01.11.2018'!F51="Інше",'01.11.2018'!F51="ЦРЛ",'01.11.2018'!F51="МЛ",'01.11.2018'!F51="Інфекційна")</f>
        <v>0</v>
      </c>
      <c r="I54">
        <f t="shared" ref="I54:K54" si="49">SUM(B54:B3365)</f>
        <v>32</v>
      </c>
      <c r="J54">
        <f t="shared" si="49"/>
        <v>8</v>
      </c>
      <c r="K54">
        <f t="shared" si="49"/>
        <v>22</v>
      </c>
      <c r="L54">
        <f t="shared" si="1"/>
        <v>0</v>
      </c>
      <c r="N54">
        <f t="shared" si="2"/>
        <v>0</v>
      </c>
    </row>
    <row r="55" spans="2:14" x14ac:dyDescent="0.25">
      <c r="B55">
        <f>IF('01.11.2018'!F52="НД",1,0)</f>
        <v>0</v>
      </c>
      <c r="C55">
        <f>IF('01.11.2018'!F52="СНІДцентр",1,0)</f>
        <v>0</v>
      </c>
      <c r="D55">
        <f>IF('01.11.2018'!F52="ПТБ",1,0)</f>
        <v>0</v>
      </c>
      <c r="E55" t="b">
        <f>OR('01.11.2018'!F52="ПМСД",'01.11.2018'!F52="поліклініка")</f>
        <v>0</v>
      </c>
      <c r="F55">
        <f>IF('01.11.2018'!F52="Психоневрол.",1,0)</f>
        <v>0</v>
      </c>
      <c r="G55" t="b">
        <f>OR('01.11.2018'!F52="Інше",'01.11.2018'!F52="ЦРЛ",'01.11.2018'!F52="МЛ",'01.11.2018'!F52="Інфекційна")</f>
        <v>0</v>
      </c>
      <c r="I55">
        <f t="shared" ref="I55:K55" si="50">SUM(B55:B3366)</f>
        <v>32</v>
      </c>
      <c r="J55">
        <f t="shared" si="50"/>
        <v>8</v>
      </c>
      <c r="K55">
        <f t="shared" si="50"/>
        <v>22</v>
      </c>
      <c r="L55">
        <f t="shared" si="1"/>
        <v>0</v>
      </c>
      <c r="N55">
        <f t="shared" si="2"/>
        <v>0</v>
      </c>
    </row>
    <row r="56" spans="2:14" x14ac:dyDescent="0.25">
      <c r="B56">
        <f>IF('01.11.2018'!F53="НД",1,0)</f>
        <v>0</v>
      </c>
      <c r="C56">
        <f>IF('01.11.2018'!F53="СНІДцентр",1,0)</f>
        <v>0</v>
      </c>
      <c r="D56">
        <f>IF('01.11.2018'!F53="ПТБ",1,0)</f>
        <v>0</v>
      </c>
      <c r="E56" t="b">
        <f>OR('01.11.2018'!F53="ПМСД",'01.11.2018'!F53="поліклініка")</f>
        <v>0</v>
      </c>
      <c r="F56">
        <f>IF('01.11.2018'!F53="Психоневрол.",1,0)</f>
        <v>0</v>
      </c>
      <c r="G56" t="b">
        <f>OR('01.11.2018'!F53="Інше",'01.11.2018'!F53="ЦРЛ",'01.11.2018'!F53="МЛ",'01.11.2018'!F53="Інфекційна")</f>
        <v>0</v>
      </c>
      <c r="I56">
        <f t="shared" ref="I56:K56" si="51">SUM(B56:B3367)</f>
        <v>32</v>
      </c>
      <c r="J56">
        <f t="shared" si="51"/>
        <v>8</v>
      </c>
      <c r="K56">
        <f t="shared" si="51"/>
        <v>22</v>
      </c>
      <c r="L56">
        <f t="shared" si="1"/>
        <v>0</v>
      </c>
      <c r="N56">
        <f t="shared" si="2"/>
        <v>0</v>
      </c>
    </row>
    <row r="57" spans="2:14" x14ac:dyDescent="0.25">
      <c r="B57">
        <f>IF('01.11.2018'!F54="НД",1,0)</f>
        <v>1</v>
      </c>
      <c r="C57">
        <f>IF('01.11.2018'!F54="СНІДцентр",1,0)</f>
        <v>0</v>
      </c>
      <c r="D57">
        <f>IF('01.11.2018'!F54="ПТБ",1,0)</f>
        <v>0</v>
      </c>
      <c r="E57" t="b">
        <f>OR('01.11.2018'!F54="ПМСД",'01.11.2018'!F54="поліклініка")</f>
        <v>0</v>
      </c>
      <c r="F57">
        <f>IF('01.11.2018'!F54="Психоневрол.",1,0)</f>
        <v>0</v>
      </c>
      <c r="G57" t="b">
        <f>OR('01.11.2018'!F54="Інше",'01.11.2018'!F54="ЦРЛ",'01.11.2018'!F54="МЛ",'01.11.2018'!F54="Інфекційна")</f>
        <v>0</v>
      </c>
      <c r="I57">
        <f t="shared" ref="I57:K57" si="52">SUM(B57:B3368)</f>
        <v>32</v>
      </c>
      <c r="J57">
        <f t="shared" si="52"/>
        <v>8</v>
      </c>
      <c r="K57">
        <f t="shared" si="52"/>
        <v>22</v>
      </c>
      <c r="L57">
        <f t="shared" si="1"/>
        <v>0</v>
      </c>
      <c r="N57">
        <f t="shared" si="2"/>
        <v>0</v>
      </c>
    </row>
    <row r="58" spans="2:14" x14ac:dyDescent="0.25">
      <c r="B58">
        <f>IF('01.11.2018'!F55="НД",1,0)</f>
        <v>0</v>
      </c>
      <c r="C58">
        <f>IF('01.11.2018'!F55="СНІДцентр",1,0)</f>
        <v>0</v>
      </c>
      <c r="D58">
        <f>IF('01.11.2018'!F55="ПТБ",1,0)</f>
        <v>0</v>
      </c>
      <c r="E58" t="b">
        <f>OR('01.11.2018'!F55="ПМСД",'01.11.2018'!F55="поліклініка")</f>
        <v>0</v>
      </c>
      <c r="F58">
        <f>IF('01.11.2018'!F55="Психоневрол.",1,0)</f>
        <v>0</v>
      </c>
      <c r="G58" t="b">
        <f>OR('01.11.2018'!F55="Інше",'01.11.2018'!F55="ЦРЛ",'01.11.2018'!F55="МЛ",'01.11.2018'!F55="Інфекційна")</f>
        <v>0</v>
      </c>
      <c r="I58">
        <f t="shared" ref="I58:K58" si="53">SUM(B58:B3369)</f>
        <v>31</v>
      </c>
      <c r="J58">
        <f t="shared" si="53"/>
        <v>8</v>
      </c>
      <c r="K58">
        <f t="shared" si="53"/>
        <v>22</v>
      </c>
      <c r="L58">
        <f t="shared" si="1"/>
        <v>0</v>
      </c>
      <c r="N58">
        <f t="shared" si="2"/>
        <v>0</v>
      </c>
    </row>
    <row r="59" spans="2:14" x14ac:dyDescent="0.25">
      <c r="B59">
        <f>IF('01.11.2018'!F56="НД",1,0)</f>
        <v>0</v>
      </c>
      <c r="C59">
        <f>IF('01.11.2018'!F56="СНІДцентр",1,0)</f>
        <v>0</v>
      </c>
      <c r="D59">
        <f>IF('01.11.2018'!F56="ПТБ",1,0)</f>
        <v>0</v>
      </c>
      <c r="E59" t="b">
        <f>OR('01.11.2018'!F56="ПМСД",'01.11.2018'!F56="поліклініка")</f>
        <v>0</v>
      </c>
      <c r="F59">
        <f>IF('01.11.2018'!F56="Психоневрол.",1,0)</f>
        <v>0</v>
      </c>
      <c r="G59" t="b">
        <f>OR('01.11.2018'!F56="Інше",'01.11.2018'!F56="ЦРЛ",'01.11.2018'!F56="МЛ",'01.11.2018'!F56="Інфекційна")</f>
        <v>0</v>
      </c>
      <c r="I59">
        <f t="shared" ref="I59:K59" si="54">SUM(B59:B3370)</f>
        <v>31</v>
      </c>
      <c r="J59">
        <f t="shared" si="54"/>
        <v>8</v>
      </c>
      <c r="K59">
        <f t="shared" si="54"/>
        <v>22</v>
      </c>
      <c r="L59">
        <f t="shared" si="1"/>
        <v>0</v>
      </c>
      <c r="N59">
        <f t="shared" si="2"/>
        <v>0</v>
      </c>
    </row>
    <row r="60" spans="2:14" x14ac:dyDescent="0.25">
      <c r="B60">
        <f>IF('01.11.2018'!F57="НД",1,0)</f>
        <v>0</v>
      </c>
      <c r="C60">
        <f>IF('01.11.2018'!F57="СНІДцентр",1,0)</f>
        <v>0</v>
      </c>
      <c r="D60">
        <f>IF('01.11.2018'!F57="ПТБ",1,0)</f>
        <v>0</v>
      </c>
      <c r="E60" t="b">
        <f>OR('01.11.2018'!F57="ПМСД",'01.11.2018'!F57="поліклініка")</f>
        <v>0</v>
      </c>
      <c r="F60">
        <f>IF('01.11.2018'!F57="Психоневрол.",1,0)</f>
        <v>0</v>
      </c>
      <c r="G60" t="b">
        <f>OR('01.11.2018'!F57="Інше",'01.11.2018'!F57="ЦРЛ",'01.11.2018'!F57="МЛ",'01.11.2018'!F57="Інфекційна")</f>
        <v>1</v>
      </c>
      <c r="I60">
        <f t="shared" ref="I60:K60" si="55">SUM(B60:B3371)</f>
        <v>31</v>
      </c>
      <c r="J60">
        <f t="shared" si="55"/>
        <v>8</v>
      </c>
      <c r="K60">
        <f t="shared" si="55"/>
        <v>22</v>
      </c>
      <c r="L60">
        <f t="shared" si="1"/>
        <v>0</v>
      </c>
      <c r="N60">
        <f t="shared" si="2"/>
        <v>1</v>
      </c>
    </row>
    <row r="61" spans="2:14" x14ac:dyDescent="0.25">
      <c r="B61">
        <f>IF('01.11.2018'!F58="НД",1,0)</f>
        <v>0</v>
      </c>
      <c r="C61">
        <f>IF('01.11.2018'!F58="СНІДцентр",1,0)</f>
        <v>0</v>
      </c>
      <c r="D61">
        <f>IF('01.11.2018'!F58="ПТБ",1,0)</f>
        <v>0</v>
      </c>
      <c r="E61" t="b">
        <f>OR('01.11.2018'!F58="ПМСД",'01.11.2018'!F58="поліклініка")</f>
        <v>0</v>
      </c>
      <c r="F61">
        <f>IF('01.11.2018'!F58="Психоневрол.",1,0)</f>
        <v>0</v>
      </c>
      <c r="G61" t="b">
        <f>OR('01.11.2018'!F58="Інше",'01.11.2018'!F58="ЦРЛ",'01.11.2018'!F58="МЛ",'01.11.2018'!F58="Інфекційна")</f>
        <v>0</v>
      </c>
      <c r="I61">
        <f t="shared" ref="I61:K61" si="56">SUM(B61:B3372)</f>
        <v>31</v>
      </c>
      <c r="J61">
        <f t="shared" si="56"/>
        <v>8</v>
      </c>
      <c r="K61">
        <f t="shared" si="56"/>
        <v>22</v>
      </c>
      <c r="L61">
        <f t="shared" si="1"/>
        <v>0</v>
      </c>
      <c r="N61">
        <f t="shared" si="2"/>
        <v>0</v>
      </c>
    </row>
    <row r="62" spans="2:14" x14ac:dyDescent="0.25">
      <c r="B62">
        <f>IF('01.11.2018'!F59="НД",1,0)</f>
        <v>0</v>
      </c>
      <c r="C62">
        <f>IF('01.11.2018'!F59="СНІДцентр",1,0)</f>
        <v>0</v>
      </c>
      <c r="D62">
        <f>IF('01.11.2018'!F59="ПТБ",1,0)</f>
        <v>0</v>
      </c>
      <c r="E62" t="b">
        <f>OR('01.11.2018'!F59="ПМСД",'01.11.2018'!F59="поліклініка")</f>
        <v>0</v>
      </c>
      <c r="F62">
        <f>IF('01.11.2018'!F59="Психоневрол.",1,0)</f>
        <v>0</v>
      </c>
      <c r="G62" t="b">
        <f>OR('01.11.2018'!F59="Інше",'01.11.2018'!F59="ЦРЛ",'01.11.2018'!F59="МЛ",'01.11.2018'!F59="Інфекційна")</f>
        <v>0</v>
      </c>
      <c r="I62">
        <f t="shared" ref="I62:K62" si="57">SUM(B62:B3373)</f>
        <v>31</v>
      </c>
      <c r="J62">
        <f t="shared" si="57"/>
        <v>8</v>
      </c>
      <c r="K62">
        <f t="shared" si="57"/>
        <v>22</v>
      </c>
      <c r="L62">
        <f t="shared" si="1"/>
        <v>0</v>
      </c>
      <c r="N62">
        <f t="shared" si="2"/>
        <v>0</v>
      </c>
    </row>
    <row r="63" spans="2:14" x14ac:dyDescent="0.25">
      <c r="B63">
        <f>IF('01.11.2018'!F60="НД",1,0)</f>
        <v>0</v>
      </c>
      <c r="C63">
        <f>IF('01.11.2018'!F60="СНІДцентр",1,0)</f>
        <v>0</v>
      </c>
      <c r="D63">
        <f>IF('01.11.2018'!F60="ПТБ",1,0)</f>
        <v>0</v>
      </c>
      <c r="E63" t="b">
        <f>OR('01.11.2018'!F60="ПМСД",'01.11.2018'!F60="поліклініка")</f>
        <v>0</v>
      </c>
      <c r="F63">
        <f>IF('01.11.2018'!F60="Психоневрол.",1,0)</f>
        <v>0</v>
      </c>
      <c r="G63" t="b">
        <f>OR('01.11.2018'!F60="Інше",'01.11.2018'!F60="ЦРЛ",'01.11.2018'!F60="МЛ",'01.11.2018'!F60="Інфекційна")</f>
        <v>1</v>
      </c>
      <c r="I63">
        <f t="shared" ref="I63:K63" si="58">SUM(B63:B3374)</f>
        <v>31</v>
      </c>
      <c r="J63">
        <f t="shared" si="58"/>
        <v>8</v>
      </c>
      <c r="K63">
        <f t="shared" si="58"/>
        <v>22</v>
      </c>
      <c r="L63">
        <f t="shared" si="1"/>
        <v>0</v>
      </c>
      <c r="N63">
        <f t="shared" si="2"/>
        <v>1</v>
      </c>
    </row>
    <row r="64" spans="2:14" x14ac:dyDescent="0.25">
      <c r="B64">
        <f>IF('01.11.2018'!F61="НД",1,0)</f>
        <v>0</v>
      </c>
      <c r="C64">
        <f>IF('01.11.2018'!F61="СНІДцентр",1,0)</f>
        <v>0</v>
      </c>
      <c r="D64">
        <f>IF('01.11.2018'!F61="ПТБ",1,0)</f>
        <v>0</v>
      </c>
      <c r="E64" t="b">
        <f>OR('01.11.2018'!F61="ПМСД",'01.11.2018'!F61="поліклініка")</f>
        <v>0</v>
      </c>
      <c r="F64">
        <f>IF('01.11.2018'!F61="Психоневрол.",1,0)</f>
        <v>0</v>
      </c>
      <c r="G64" t="b">
        <f>OR('01.11.2018'!F61="Інше",'01.11.2018'!F61="ЦРЛ",'01.11.2018'!F61="МЛ",'01.11.2018'!F61="Інфекційна")</f>
        <v>0</v>
      </c>
      <c r="I64">
        <f t="shared" ref="I64:K64" si="59">SUM(B64:B3375)</f>
        <v>31</v>
      </c>
      <c r="J64">
        <f t="shared" si="59"/>
        <v>8</v>
      </c>
      <c r="K64">
        <f t="shared" si="59"/>
        <v>22</v>
      </c>
      <c r="L64">
        <f t="shared" si="1"/>
        <v>0</v>
      </c>
      <c r="N64">
        <f t="shared" si="2"/>
        <v>0</v>
      </c>
    </row>
    <row r="65" spans="2:14" x14ac:dyDescent="0.25">
      <c r="B65">
        <f>IF('01.11.2018'!F62="НД",1,0)</f>
        <v>0</v>
      </c>
      <c r="C65">
        <f>IF('01.11.2018'!F62="СНІДцентр",1,0)</f>
        <v>0</v>
      </c>
      <c r="D65">
        <f>IF('01.11.2018'!F62="ПТБ",1,0)</f>
        <v>0</v>
      </c>
      <c r="E65" t="b">
        <f>OR('01.11.2018'!F62="ПМСД",'01.11.2018'!F62="поліклініка")</f>
        <v>0</v>
      </c>
      <c r="F65">
        <f>IF('01.11.2018'!F62="Психоневрол.",1,0)</f>
        <v>0</v>
      </c>
      <c r="G65" t="b">
        <f>OR('01.11.2018'!F62="Інше",'01.11.2018'!F62="ЦРЛ",'01.11.2018'!F62="МЛ",'01.11.2018'!F62="Інфекційна")</f>
        <v>0</v>
      </c>
      <c r="I65">
        <f t="shared" ref="I65:K65" si="60">SUM(B65:B3376)</f>
        <v>31</v>
      </c>
      <c r="J65">
        <f t="shared" si="60"/>
        <v>8</v>
      </c>
      <c r="K65">
        <f t="shared" si="60"/>
        <v>22</v>
      </c>
      <c r="L65">
        <f t="shared" si="1"/>
        <v>0</v>
      </c>
      <c r="N65">
        <f t="shared" si="2"/>
        <v>0</v>
      </c>
    </row>
    <row r="66" spans="2:14" x14ac:dyDescent="0.25">
      <c r="B66">
        <f>IF('01.11.2018'!F63="НД",1,0)</f>
        <v>0</v>
      </c>
      <c r="C66">
        <f>IF('01.11.2018'!F63="СНІДцентр",1,0)</f>
        <v>0</v>
      </c>
      <c r="D66">
        <f>IF('01.11.2018'!F63="ПТБ",1,0)</f>
        <v>0</v>
      </c>
      <c r="E66" t="b">
        <f>OR('01.11.2018'!F63="ПМСД",'01.11.2018'!F63="поліклініка")</f>
        <v>1</v>
      </c>
      <c r="F66">
        <f>IF('01.11.2018'!F63="Психоневрол.",1,0)</f>
        <v>0</v>
      </c>
      <c r="G66" t="b">
        <f>OR('01.11.2018'!F63="Інше",'01.11.2018'!F63="ЦРЛ",'01.11.2018'!F63="МЛ",'01.11.2018'!F63="Інфекційна")</f>
        <v>0</v>
      </c>
      <c r="I66">
        <f t="shared" ref="I66:K66" si="61">SUM(B66:B3377)</f>
        <v>31</v>
      </c>
      <c r="J66">
        <f t="shared" si="61"/>
        <v>8</v>
      </c>
      <c r="K66">
        <f t="shared" si="61"/>
        <v>22</v>
      </c>
      <c r="L66">
        <f t="shared" si="1"/>
        <v>1</v>
      </c>
      <c r="N66">
        <f t="shared" si="2"/>
        <v>0</v>
      </c>
    </row>
    <row r="67" spans="2:14" x14ac:dyDescent="0.25">
      <c r="B67">
        <f>IF('01.11.2018'!F64="НД",1,0)</f>
        <v>0</v>
      </c>
      <c r="C67">
        <f>IF('01.11.2018'!F64="СНІДцентр",1,0)</f>
        <v>0</v>
      </c>
      <c r="D67">
        <f>IF('01.11.2018'!F64="ПТБ",1,0)</f>
        <v>0</v>
      </c>
      <c r="E67" t="b">
        <f>OR('01.11.2018'!F64="ПМСД",'01.11.2018'!F64="поліклініка")</f>
        <v>0</v>
      </c>
      <c r="F67">
        <f>IF('01.11.2018'!F64="Психоневрол.",1,0)</f>
        <v>0</v>
      </c>
      <c r="G67" t="b">
        <f>OR('01.11.2018'!F64="Інше",'01.11.2018'!F64="ЦРЛ",'01.11.2018'!F64="МЛ",'01.11.2018'!F64="Інфекційна")</f>
        <v>0</v>
      </c>
      <c r="I67">
        <f t="shared" ref="I67:K67" si="62">SUM(B67:B3378)</f>
        <v>31</v>
      </c>
      <c r="J67">
        <f t="shared" si="62"/>
        <v>8</v>
      </c>
      <c r="K67">
        <f t="shared" si="62"/>
        <v>22</v>
      </c>
      <c r="L67">
        <f t="shared" si="1"/>
        <v>0</v>
      </c>
      <c r="N67">
        <f t="shared" si="2"/>
        <v>0</v>
      </c>
    </row>
    <row r="68" spans="2:14" x14ac:dyDescent="0.25">
      <c r="B68">
        <f>IF('01.11.2018'!F65="НД",1,0)</f>
        <v>0</v>
      </c>
      <c r="C68">
        <f>IF('01.11.2018'!F65="СНІДцентр",1,0)</f>
        <v>0</v>
      </c>
      <c r="D68">
        <f>IF('01.11.2018'!F65="ПТБ",1,0)</f>
        <v>0</v>
      </c>
      <c r="E68" t="b">
        <f>OR('01.11.2018'!F65="ПМСД",'01.11.2018'!F65="поліклініка")</f>
        <v>0</v>
      </c>
      <c r="F68">
        <f>IF('01.11.2018'!F65="Психоневрол.",1,0)</f>
        <v>0</v>
      </c>
      <c r="G68" t="b">
        <f>OR('01.11.2018'!F65="Інше",'01.11.2018'!F65="ЦРЛ",'01.11.2018'!F65="МЛ",'01.11.2018'!F65="Інфекційна")</f>
        <v>0</v>
      </c>
      <c r="I68">
        <f t="shared" ref="I68:K68" si="63">SUM(B68:B3379)</f>
        <v>31</v>
      </c>
      <c r="J68">
        <f t="shared" si="63"/>
        <v>8</v>
      </c>
      <c r="K68">
        <f t="shared" si="63"/>
        <v>22</v>
      </c>
      <c r="L68">
        <f t="shared" si="1"/>
        <v>0</v>
      </c>
      <c r="N68">
        <f t="shared" si="2"/>
        <v>0</v>
      </c>
    </row>
    <row r="69" spans="2:14" x14ac:dyDescent="0.25">
      <c r="B69">
        <f>IF('01.11.2018'!F66="НД",1,0)</f>
        <v>0</v>
      </c>
      <c r="C69">
        <f>IF('01.11.2018'!F66="СНІДцентр",1,0)</f>
        <v>0</v>
      </c>
      <c r="D69">
        <f>IF('01.11.2018'!F66="ПТБ",1,0)</f>
        <v>0</v>
      </c>
      <c r="E69" t="b">
        <f>OR('01.11.2018'!F66="ПМСД",'01.11.2018'!F66="поліклініка")</f>
        <v>1</v>
      </c>
      <c r="F69">
        <f>IF('01.11.2018'!F66="Психоневрол.",1,0)</f>
        <v>0</v>
      </c>
      <c r="G69" t="b">
        <f>OR('01.11.2018'!F66="Інше",'01.11.2018'!F66="ЦРЛ",'01.11.2018'!F66="МЛ",'01.11.2018'!F66="Інфекційна")</f>
        <v>0</v>
      </c>
      <c r="I69">
        <f t="shared" ref="I69:K69" si="64">SUM(B69:B3380)</f>
        <v>31</v>
      </c>
      <c r="J69">
        <f t="shared" si="64"/>
        <v>8</v>
      </c>
      <c r="K69">
        <f t="shared" si="64"/>
        <v>22</v>
      </c>
      <c r="L69">
        <f t="shared" si="1"/>
        <v>1</v>
      </c>
      <c r="N69">
        <f t="shared" si="2"/>
        <v>0</v>
      </c>
    </row>
    <row r="70" spans="2:14" x14ac:dyDescent="0.25">
      <c r="B70">
        <f>IF('01.11.2018'!F67="НД",1,0)</f>
        <v>0</v>
      </c>
      <c r="C70">
        <f>IF('01.11.2018'!F67="СНІДцентр",1,0)</f>
        <v>0</v>
      </c>
      <c r="D70">
        <f>IF('01.11.2018'!F67="ПТБ",1,0)</f>
        <v>0</v>
      </c>
      <c r="E70" t="b">
        <f>OR('01.11.2018'!F67="ПМСД",'01.11.2018'!F67="поліклініка")</f>
        <v>0</v>
      </c>
      <c r="F70">
        <f>IF('01.11.2018'!F67="Психоневрол.",1,0)</f>
        <v>0</v>
      </c>
      <c r="G70" t="b">
        <f>OR('01.11.2018'!F67="Інше",'01.11.2018'!F67="ЦРЛ",'01.11.2018'!F67="МЛ",'01.11.2018'!F67="Інфекційна")</f>
        <v>0</v>
      </c>
      <c r="I70">
        <f t="shared" ref="I70:K70" si="65">SUM(B70:B3381)</f>
        <v>31</v>
      </c>
      <c r="J70">
        <f t="shared" si="65"/>
        <v>8</v>
      </c>
      <c r="K70">
        <f t="shared" si="65"/>
        <v>22</v>
      </c>
      <c r="L70">
        <f t="shared" si="1"/>
        <v>0</v>
      </c>
      <c r="N70">
        <f t="shared" si="2"/>
        <v>0</v>
      </c>
    </row>
    <row r="71" spans="2:14" x14ac:dyDescent="0.25">
      <c r="B71">
        <f>IF('01.11.2018'!F68="НД",1,0)</f>
        <v>0</v>
      </c>
      <c r="C71">
        <f>IF('01.11.2018'!F68="СНІДцентр",1,0)</f>
        <v>0</v>
      </c>
      <c r="D71">
        <f>IF('01.11.2018'!F68="ПТБ",1,0)</f>
        <v>0</v>
      </c>
      <c r="E71" t="b">
        <f>OR('01.11.2018'!F68="ПМСД",'01.11.2018'!F68="поліклініка")</f>
        <v>0</v>
      </c>
      <c r="F71">
        <f>IF('01.11.2018'!F68="Психоневрол.",1,0)</f>
        <v>0</v>
      </c>
      <c r="G71" t="b">
        <f>OR('01.11.2018'!F68="Інше",'01.11.2018'!F68="ЦРЛ",'01.11.2018'!F68="МЛ",'01.11.2018'!F68="Інфекційна")</f>
        <v>0</v>
      </c>
      <c r="I71">
        <f t="shared" ref="I71:K71" si="66">SUM(B71:B3382)</f>
        <v>31</v>
      </c>
      <c r="J71">
        <f t="shared" si="66"/>
        <v>8</v>
      </c>
      <c r="K71">
        <f t="shared" si="66"/>
        <v>22</v>
      </c>
      <c r="L71">
        <f t="shared" ref="L71:L134" si="67">N(E71)</f>
        <v>0</v>
      </c>
      <c r="N71">
        <f t="shared" ref="N71:N134" si="68">N(G71)</f>
        <v>0</v>
      </c>
    </row>
    <row r="72" spans="2:14" x14ac:dyDescent="0.25">
      <c r="B72">
        <f>IF('01.11.2018'!F69="НД",1,0)</f>
        <v>0</v>
      </c>
      <c r="C72">
        <f>IF('01.11.2018'!F69="СНІДцентр",1,0)</f>
        <v>0</v>
      </c>
      <c r="D72">
        <f>IF('01.11.2018'!F69="ПТБ",1,0)</f>
        <v>0</v>
      </c>
      <c r="E72" t="b">
        <f>OR('01.11.2018'!F69="ПМСД",'01.11.2018'!F69="поліклініка")</f>
        <v>1</v>
      </c>
      <c r="F72">
        <f>IF('01.11.2018'!F69="Психоневрол.",1,0)</f>
        <v>0</v>
      </c>
      <c r="G72" t="b">
        <f>OR('01.11.2018'!F69="Інше",'01.11.2018'!F69="ЦРЛ",'01.11.2018'!F69="МЛ",'01.11.2018'!F69="Інфекційна")</f>
        <v>0</v>
      </c>
      <c r="I72">
        <f t="shared" ref="I72:K72" si="69">SUM(B72:B3383)</f>
        <v>31</v>
      </c>
      <c r="J72">
        <f t="shared" si="69"/>
        <v>8</v>
      </c>
      <c r="K72">
        <f t="shared" si="69"/>
        <v>22</v>
      </c>
      <c r="L72">
        <f t="shared" si="67"/>
        <v>1</v>
      </c>
      <c r="N72">
        <f t="shared" si="68"/>
        <v>0</v>
      </c>
    </row>
    <row r="73" spans="2:14" x14ac:dyDescent="0.25">
      <c r="B73">
        <f>IF('01.11.2018'!F70="НД",1,0)</f>
        <v>0</v>
      </c>
      <c r="C73">
        <f>IF('01.11.2018'!F70="СНІДцентр",1,0)</f>
        <v>0</v>
      </c>
      <c r="D73">
        <f>IF('01.11.2018'!F70="ПТБ",1,0)</f>
        <v>0</v>
      </c>
      <c r="E73" t="b">
        <f>OR('01.11.2018'!F70="ПМСД",'01.11.2018'!F70="поліклініка")</f>
        <v>0</v>
      </c>
      <c r="F73">
        <f>IF('01.11.2018'!F70="Психоневрол.",1,0)</f>
        <v>0</v>
      </c>
      <c r="G73" t="b">
        <f>OR('01.11.2018'!F70="Інше",'01.11.2018'!F70="ЦРЛ",'01.11.2018'!F70="МЛ",'01.11.2018'!F70="Інфекційна")</f>
        <v>0</v>
      </c>
      <c r="I73">
        <f t="shared" ref="I73:K73" si="70">SUM(B73:B3384)</f>
        <v>31</v>
      </c>
      <c r="J73">
        <f t="shared" si="70"/>
        <v>8</v>
      </c>
      <c r="K73">
        <f t="shared" si="70"/>
        <v>22</v>
      </c>
      <c r="L73">
        <f t="shared" si="67"/>
        <v>0</v>
      </c>
      <c r="N73">
        <f t="shared" si="68"/>
        <v>0</v>
      </c>
    </row>
    <row r="74" spans="2:14" x14ac:dyDescent="0.25">
      <c r="B74">
        <f>IF('01.11.2018'!F71="НД",1,0)</f>
        <v>0</v>
      </c>
      <c r="C74">
        <f>IF('01.11.2018'!F71="СНІДцентр",1,0)</f>
        <v>0</v>
      </c>
      <c r="D74">
        <f>IF('01.11.2018'!F71="ПТБ",1,0)</f>
        <v>0</v>
      </c>
      <c r="E74" t="b">
        <f>OR('01.11.2018'!F71="ПМСД",'01.11.2018'!F71="поліклініка")</f>
        <v>0</v>
      </c>
      <c r="F74">
        <f>IF('01.11.2018'!F71="Психоневрол.",1,0)</f>
        <v>0</v>
      </c>
      <c r="G74" t="b">
        <f>OR('01.11.2018'!F71="Інше",'01.11.2018'!F71="ЦРЛ",'01.11.2018'!F71="МЛ",'01.11.2018'!F71="Інфекційна")</f>
        <v>0</v>
      </c>
      <c r="I74">
        <f t="shared" ref="I74:K74" si="71">SUM(B74:B3385)</f>
        <v>31</v>
      </c>
      <c r="J74">
        <f t="shared" si="71"/>
        <v>8</v>
      </c>
      <c r="K74">
        <f t="shared" si="71"/>
        <v>22</v>
      </c>
      <c r="L74">
        <f t="shared" si="67"/>
        <v>0</v>
      </c>
      <c r="N74">
        <f t="shared" si="68"/>
        <v>0</v>
      </c>
    </row>
    <row r="75" spans="2:14" x14ac:dyDescent="0.25">
      <c r="B75">
        <f>IF('01.11.2018'!F72="НД",1,0)</f>
        <v>0</v>
      </c>
      <c r="C75">
        <f>IF('01.11.2018'!F72="СНІДцентр",1,0)</f>
        <v>0</v>
      </c>
      <c r="D75">
        <f>IF('01.11.2018'!F72="ПТБ",1,0)</f>
        <v>1</v>
      </c>
      <c r="E75" t="b">
        <f>OR('01.11.2018'!F72="ПМСД",'01.11.2018'!F72="поліклініка")</f>
        <v>0</v>
      </c>
      <c r="F75">
        <f>IF('01.11.2018'!F72="Психоневрол.",1,0)</f>
        <v>0</v>
      </c>
      <c r="G75" t="b">
        <f>OR('01.11.2018'!F72="Інше",'01.11.2018'!F72="ЦРЛ",'01.11.2018'!F72="МЛ",'01.11.2018'!F72="Інфекційна")</f>
        <v>0</v>
      </c>
      <c r="I75">
        <f t="shared" ref="I75:K75" si="72">SUM(B75:B3386)</f>
        <v>31</v>
      </c>
      <c r="J75">
        <f t="shared" si="72"/>
        <v>8</v>
      </c>
      <c r="K75">
        <f t="shared" si="72"/>
        <v>22</v>
      </c>
      <c r="L75">
        <f t="shared" si="67"/>
        <v>0</v>
      </c>
      <c r="N75">
        <f t="shared" si="68"/>
        <v>0</v>
      </c>
    </row>
    <row r="76" spans="2:14" x14ac:dyDescent="0.25">
      <c r="B76">
        <f>IF('01.11.2018'!F73="НД",1,0)</f>
        <v>0</v>
      </c>
      <c r="C76">
        <f>IF('01.11.2018'!F73="СНІДцентр",1,0)</f>
        <v>0</v>
      </c>
      <c r="D76">
        <f>IF('01.11.2018'!F73="ПТБ",1,0)</f>
        <v>0</v>
      </c>
      <c r="E76" t="b">
        <f>OR('01.11.2018'!F73="ПМСД",'01.11.2018'!F73="поліклініка")</f>
        <v>0</v>
      </c>
      <c r="F76">
        <f>IF('01.11.2018'!F73="Психоневрол.",1,0)</f>
        <v>0</v>
      </c>
      <c r="G76" t="b">
        <f>OR('01.11.2018'!F73="Інше",'01.11.2018'!F73="ЦРЛ",'01.11.2018'!F73="МЛ",'01.11.2018'!F73="Інфекційна")</f>
        <v>0</v>
      </c>
      <c r="I76">
        <f t="shared" ref="I76:K76" si="73">SUM(B76:B3387)</f>
        <v>31</v>
      </c>
      <c r="J76">
        <f t="shared" si="73"/>
        <v>8</v>
      </c>
      <c r="K76">
        <f t="shared" si="73"/>
        <v>21</v>
      </c>
      <c r="L76">
        <f t="shared" si="67"/>
        <v>0</v>
      </c>
      <c r="N76">
        <f t="shared" si="68"/>
        <v>0</v>
      </c>
    </row>
    <row r="77" spans="2:14" x14ac:dyDescent="0.25">
      <c r="B77">
        <f>IF('01.11.2018'!F74="НД",1,0)</f>
        <v>0</v>
      </c>
      <c r="C77">
        <f>IF('01.11.2018'!F74="СНІДцентр",1,0)</f>
        <v>0</v>
      </c>
      <c r="D77">
        <f>IF('01.11.2018'!F74="ПТБ",1,0)</f>
        <v>0</v>
      </c>
      <c r="E77" t="b">
        <f>OR('01.11.2018'!F74="ПМСД",'01.11.2018'!F74="поліклініка")</f>
        <v>0</v>
      </c>
      <c r="F77">
        <f>IF('01.11.2018'!F74="Психоневрол.",1,0)</f>
        <v>0</v>
      </c>
      <c r="G77" t="b">
        <f>OR('01.11.2018'!F74="Інше",'01.11.2018'!F74="ЦРЛ",'01.11.2018'!F74="МЛ",'01.11.2018'!F74="Інфекційна")</f>
        <v>0</v>
      </c>
      <c r="I77">
        <f t="shared" ref="I77:K77" si="74">SUM(B77:B3388)</f>
        <v>31</v>
      </c>
      <c r="J77">
        <f t="shared" si="74"/>
        <v>8</v>
      </c>
      <c r="K77">
        <f t="shared" si="74"/>
        <v>21</v>
      </c>
      <c r="L77">
        <f t="shared" si="67"/>
        <v>0</v>
      </c>
      <c r="N77">
        <f t="shared" si="68"/>
        <v>0</v>
      </c>
    </row>
    <row r="78" spans="2:14" x14ac:dyDescent="0.25">
      <c r="B78">
        <f>IF('01.11.2018'!F75="НД",1,0)</f>
        <v>0</v>
      </c>
      <c r="C78">
        <f>IF('01.11.2018'!F75="СНІДцентр",1,0)</f>
        <v>0</v>
      </c>
      <c r="D78">
        <f>IF('01.11.2018'!F75="ПТБ",1,0)</f>
        <v>0</v>
      </c>
      <c r="E78" t="b">
        <f>OR('01.11.2018'!F75="ПМСД",'01.11.2018'!F75="поліклініка")</f>
        <v>0</v>
      </c>
      <c r="F78">
        <f>IF('01.11.2018'!F75="Психоневрол.",1,0)</f>
        <v>0</v>
      </c>
      <c r="G78" t="b">
        <f>OR('01.11.2018'!F75="Інше",'01.11.2018'!F75="ЦРЛ",'01.11.2018'!F75="МЛ",'01.11.2018'!F75="Інфекційна")</f>
        <v>0</v>
      </c>
      <c r="I78">
        <f t="shared" ref="I78:K78" si="75">SUM(B78:B3389)</f>
        <v>31</v>
      </c>
      <c r="J78">
        <f t="shared" si="75"/>
        <v>8</v>
      </c>
      <c r="K78">
        <f t="shared" si="75"/>
        <v>21</v>
      </c>
      <c r="L78">
        <f t="shared" si="67"/>
        <v>0</v>
      </c>
      <c r="N78">
        <f t="shared" si="68"/>
        <v>0</v>
      </c>
    </row>
    <row r="79" spans="2:14" x14ac:dyDescent="0.25">
      <c r="B79">
        <f>IF('01.11.2018'!F76="НД",1,0)</f>
        <v>0</v>
      </c>
      <c r="C79">
        <f>IF('01.11.2018'!F76="СНІДцентр",1,0)</f>
        <v>0</v>
      </c>
      <c r="D79">
        <f>IF('01.11.2018'!F76="ПТБ",1,0)</f>
        <v>0</v>
      </c>
      <c r="E79" t="b">
        <f>OR('01.11.2018'!F76="ПМСД",'01.11.2018'!F76="поліклініка")</f>
        <v>0</v>
      </c>
      <c r="F79">
        <f>IF('01.11.2018'!F76="Психоневрол.",1,0)</f>
        <v>0</v>
      </c>
      <c r="G79" t="b">
        <f>OR('01.11.2018'!F76="Інше",'01.11.2018'!F76="ЦРЛ",'01.11.2018'!F76="МЛ",'01.11.2018'!F76="Інфекційна")</f>
        <v>0</v>
      </c>
      <c r="I79">
        <f t="shared" ref="I79:K79" si="76">SUM(B79:B3390)</f>
        <v>31</v>
      </c>
      <c r="J79">
        <f t="shared" si="76"/>
        <v>8</v>
      </c>
      <c r="K79">
        <f t="shared" si="76"/>
        <v>21</v>
      </c>
      <c r="L79">
        <f t="shared" si="67"/>
        <v>0</v>
      </c>
      <c r="N79">
        <f t="shared" si="68"/>
        <v>0</v>
      </c>
    </row>
    <row r="80" spans="2:14" x14ac:dyDescent="0.25">
      <c r="B80">
        <f>IF('01.11.2018'!F77="НД",1,0)</f>
        <v>0</v>
      </c>
      <c r="C80">
        <f>IF('01.11.2018'!F77="СНІДцентр",1,0)</f>
        <v>0</v>
      </c>
      <c r="D80">
        <f>IF('01.11.2018'!F77="ПТБ",1,0)</f>
        <v>0</v>
      </c>
      <c r="E80" t="b">
        <f>OR('01.11.2018'!F77="ПМСД",'01.11.2018'!F77="поліклініка")</f>
        <v>0</v>
      </c>
      <c r="F80">
        <f>IF('01.11.2018'!F77="Психоневрол.",1,0)</f>
        <v>0</v>
      </c>
      <c r="G80" t="b">
        <f>OR('01.11.2018'!F77="Інше",'01.11.2018'!F77="ЦРЛ",'01.11.2018'!F77="МЛ",'01.11.2018'!F77="Інфекційна")</f>
        <v>0</v>
      </c>
      <c r="I80">
        <f t="shared" ref="I80:K80" si="77">SUM(B80:B3391)</f>
        <v>31</v>
      </c>
      <c r="J80">
        <f t="shared" si="77"/>
        <v>8</v>
      </c>
      <c r="K80">
        <f t="shared" si="77"/>
        <v>21</v>
      </c>
      <c r="L80">
        <f t="shared" si="67"/>
        <v>0</v>
      </c>
      <c r="N80">
        <f t="shared" si="68"/>
        <v>0</v>
      </c>
    </row>
    <row r="81" spans="2:14" x14ac:dyDescent="0.25">
      <c r="B81">
        <f>IF('01.11.2018'!F78="НД",1,0)</f>
        <v>1</v>
      </c>
      <c r="C81">
        <f>IF('01.11.2018'!F78="СНІДцентр",1,0)</f>
        <v>0</v>
      </c>
      <c r="D81">
        <f>IF('01.11.2018'!F78="ПТБ",1,0)</f>
        <v>0</v>
      </c>
      <c r="E81" t="b">
        <f>OR('01.11.2018'!F78="ПМСД",'01.11.2018'!F78="поліклініка")</f>
        <v>0</v>
      </c>
      <c r="F81">
        <f>IF('01.11.2018'!F78="Психоневрол.",1,0)</f>
        <v>0</v>
      </c>
      <c r="G81" t="b">
        <f>OR('01.11.2018'!F78="Інше",'01.11.2018'!F78="ЦРЛ",'01.11.2018'!F78="МЛ",'01.11.2018'!F78="Інфекційна")</f>
        <v>0</v>
      </c>
      <c r="I81">
        <f t="shared" ref="I81:K81" si="78">SUM(B81:B3392)</f>
        <v>31</v>
      </c>
      <c r="J81">
        <f t="shared" si="78"/>
        <v>8</v>
      </c>
      <c r="K81">
        <f t="shared" si="78"/>
        <v>21</v>
      </c>
      <c r="L81">
        <f t="shared" si="67"/>
        <v>0</v>
      </c>
      <c r="N81">
        <f t="shared" si="68"/>
        <v>0</v>
      </c>
    </row>
    <row r="82" spans="2:14" x14ac:dyDescent="0.25">
      <c r="B82">
        <f>IF('01.11.2018'!F79="НД",1,0)</f>
        <v>0</v>
      </c>
      <c r="C82">
        <f>IF('01.11.2018'!F79="СНІДцентр",1,0)</f>
        <v>0</v>
      </c>
      <c r="D82">
        <f>IF('01.11.2018'!F79="ПТБ",1,0)</f>
        <v>0</v>
      </c>
      <c r="E82" t="b">
        <f>OR('01.11.2018'!F79="ПМСД",'01.11.2018'!F79="поліклініка")</f>
        <v>0</v>
      </c>
      <c r="F82">
        <f>IF('01.11.2018'!F79="Психоневрол.",1,0)</f>
        <v>0</v>
      </c>
      <c r="G82" t="b">
        <f>OR('01.11.2018'!F79="Інше",'01.11.2018'!F79="ЦРЛ",'01.11.2018'!F79="МЛ",'01.11.2018'!F79="Інфекційна")</f>
        <v>0</v>
      </c>
      <c r="I82">
        <f t="shared" ref="I82:K82" si="79">SUM(B82:B3393)</f>
        <v>30</v>
      </c>
      <c r="J82">
        <f t="shared" si="79"/>
        <v>8</v>
      </c>
      <c r="K82">
        <f t="shared" si="79"/>
        <v>21</v>
      </c>
      <c r="L82">
        <f t="shared" si="67"/>
        <v>0</v>
      </c>
      <c r="N82">
        <f t="shared" si="68"/>
        <v>0</v>
      </c>
    </row>
    <row r="83" spans="2:14" x14ac:dyDescent="0.25">
      <c r="B83">
        <f>IF('01.11.2018'!F80="НД",1,0)</f>
        <v>0</v>
      </c>
      <c r="C83">
        <f>IF('01.11.2018'!F80="СНІДцентр",1,0)</f>
        <v>0</v>
      </c>
      <c r="D83">
        <f>IF('01.11.2018'!F80="ПТБ",1,0)</f>
        <v>0</v>
      </c>
      <c r="E83" t="b">
        <f>OR('01.11.2018'!F80="ПМСД",'01.11.2018'!F80="поліклініка")</f>
        <v>0</v>
      </c>
      <c r="F83">
        <f>IF('01.11.2018'!F80="Психоневрол.",1,0)</f>
        <v>0</v>
      </c>
      <c r="G83" t="b">
        <f>OR('01.11.2018'!F80="Інше",'01.11.2018'!F80="ЦРЛ",'01.11.2018'!F80="МЛ",'01.11.2018'!F80="Інфекційна")</f>
        <v>0</v>
      </c>
      <c r="I83">
        <f t="shared" ref="I83:K83" si="80">SUM(B83:B3394)</f>
        <v>30</v>
      </c>
      <c r="J83">
        <f t="shared" si="80"/>
        <v>8</v>
      </c>
      <c r="K83">
        <f t="shared" si="80"/>
        <v>21</v>
      </c>
      <c r="L83">
        <f t="shared" si="67"/>
        <v>0</v>
      </c>
      <c r="N83">
        <f t="shared" si="68"/>
        <v>0</v>
      </c>
    </row>
    <row r="84" spans="2:14" x14ac:dyDescent="0.25">
      <c r="B84">
        <f>IF('01.11.2018'!F81="НД",1,0)</f>
        <v>0</v>
      </c>
      <c r="C84">
        <f>IF('01.11.2018'!F81="СНІДцентр",1,0)</f>
        <v>0</v>
      </c>
      <c r="D84">
        <f>IF('01.11.2018'!F81="ПТБ",1,0)</f>
        <v>0</v>
      </c>
      <c r="E84" t="b">
        <f>OR('01.11.2018'!F81="ПМСД",'01.11.2018'!F81="поліклініка")</f>
        <v>0</v>
      </c>
      <c r="F84">
        <f>IF('01.11.2018'!F81="Психоневрол.",1,0)</f>
        <v>0</v>
      </c>
      <c r="G84" t="b">
        <f>OR('01.11.2018'!F81="Інше",'01.11.2018'!F81="ЦРЛ",'01.11.2018'!F81="МЛ",'01.11.2018'!F81="Інфекційна")</f>
        <v>0</v>
      </c>
      <c r="I84">
        <f t="shared" ref="I84:K84" si="81">SUM(B84:B3395)</f>
        <v>30</v>
      </c>
      <c r="J84">
        <f t="shared" si="81"/>
        <v>8</v>
      </c>
      <c r="K84">
        <f t="shared" si="81"/>
        <v>21</v>
      </c>
      <c r="L84">
        <f t="shared" si="67"/>
        <v>0</v>
      </c>
      <c r="N84">
        <f t="shared" si="68"/>
        <v>0</v>
      </c>
    </row>
    <row r="85" spans="2:14" x14ac:dyDescent="0.25">
      <c r="B85">
        <f>IF('01.11.2018'!F82="НД",1,0)</f>
        <v>0</v>
      </c>
      <c r="C85">
        <f>IF('01.11.2018'!F82="СНІДцентр",1,0)</f>
        <v>0</v>
      </c>
      <c r="D85">
        <f>IF('01.11.2018'!F82="ПТБ",1,0)</f>
        <v>1</v>
      </c>
      <c r="E85" t="b">
        <f>OR('01.11.2018'!F82="ПМСД",'01.11.2018'!F82="поліклініка")</f>
        <v>0</v>
      </c>
      <c r="F85">
        <f>IF('01.11.2018'!F82="Психоневрол.",1,0)</f>
        <v>0</v>
      </c>
      <c r="G85" t="b">
        <f>OR('01.11.2018'!F82="Інше",'01.11.2018'!F82="ЦРЛ",'01.11.2018'!F82="МЛ",'01.11.2018'!F82="Інфекційна")</f>
        <v>0</v>
      </c>
      <c r="I85">
        <f t="shared" ref="I85:K85" si="82">SUM(B85:B3396)</f>
        <v>30</v>
      </c>
      <c r="J85">
        <f t="shared" si="82"/>
        <v>8</v>
      </c>
      <c r="K85">
        <f t="shared" si="82"/>
        <v>21</v>
      </c>
      <c r="L85">
        <f t="shared" si="67"/>
        <v>0</v>
      </c>
      <c r="N85">
        <f t="shared" si="68"/>
        <v>0</v>
      </c>
    </row>
    <row r="86" spans="2:14" x14ac:dyDescent="0.25">
      <c r="B86">
        <f>IF('01.11.2018'!F83="НД",1,0)</f>
        <v>0</v>
      </c>
      <c r="C86">
        <f>IF('01.11.2018'!F83="СНІДцентр",1,0)</f>
        <v>0</v>
      </c>
      <c r="D86">
        <f>IF('01.11.2018'!F83="ПТБ",1,0)</f>
        <v>0</v>
      </c>
      <c r="E86" t="b">
        <f>OR('01.11.2018'!F83="ПМСД",'01.11.2018'!F83="поліклініка")</f>
        <v>0</v>
      </c>
      <c r="F86">
        <f>IF('01.11.2018'!F83="Психоневрол.",1,0)</f>
        <v>0</v>
      </c>
      <c r="G86" t="b">
        <f>OR('01.11.2018'!F83="Інше",'01.11.2018'!F83="ЦРЛ",'01.11.2018'!F83="МЛ",'01.11.2018'!F83="Інфекційна")</f>
        <v>0</v>
      </c>
      <c r="I86">
        <f t="shared" ref="I86:K86" si="83">SUM(B86:B3397)</f>
        <v>30</v>
      </c>
      <c r="J86">
        <f t="shared" si="83"/>
        <v>8</v>
      </c>
      <c r="K86">
        <f t="shared" si="83"/>
        <v>20</v>
      </c>
      <c r="L86">
        <f t="shared" si="67"/>
        <v>0</v>
      </c>
      <c r="N86">
        <f t="shared" si="68"/>
        <v>0</v>
      </c>
    </row>
    <row r="87" spans="2:14" x14ac:dyDescent="0.25">
      <c r="B87">
        <f>IF('01.11.2018'!F84="НД",1,0)</f>
        <v>0</v>
      </c>
      <c r="C87">
        <f>IF('01.11.2018'!F84="СНІДцентр",1,0)</f>
        <v>0</v>
      </c>
      <c r="D87">
        <f>IF('01.11.2018'!F84="ПТБ",1,0)</f>
        <v>0</v>
      </c>
      <c r="E87" t="b">
        <f>OR('01.11.2018'!F84="ПМСД",'01.11.2018'!F84="поліклініка")</f>
        <v>0</v>
      </c>
      <c r="F87">
        <f>IF('01.11.2018'!F84="Психоневрол.",1,0)</f>
        <v>0</v>
      </c>
      <c r="G87" t="b">
        <f>OR('01.11.2018'!F84="Інше",'01.11.2018'!F84="ЦРЛ",'01.11.2018'!F84="МЛ",'01.11.2018'!F84="Інфекційна")</f>
        <v>0</v>
      </c>
      <c r="I87">
        <f t="shared" ref="I87:K87" si="84">SUM(B87:B3398)</f>
        <v>30</v>
      </c>
      <c r="J87">
        <f t="shared" si="84"/>
        <v>8</v>
      </c>
      <c r="K87">
        <f t="shared" si="84"/>
        <v>20</v>
      </c>
      <c r="L87">
        <f t="shared" si="67"/>
        <v>0</v>
      </c>
      <c r="N87">
        <f t="shared" si="68"/>
        <v>0</v>
      </c>
    </row>
    <row r="88" spans="2:14" x14ac:dyDescent="0.25">
      <c r="B88">
        <f>IF('01.11.2018'!F85="НД",1,0)</f>
        <v>0</v>
      </c>
      <c r="C88">
        <f>IF('01.11.2018'!F85="СНІДцентр",1,0)</f>
        <v>0</v>
      </c>
      <c r="D88">
        <f>IF('01.11.2018'!F85="ПТБ",1,0)</f>
        <v>0</v>
      </c>
      <c r="E88" t="b">
        <f>OR('01.11.2018'!F85="ПМСД",'01.11.2018'!F85="поліклініка")</f>
        <v>0</v>
      </c>
      <c r="F88">
        <f>IF('01.11.2018'!F85="Психоневрол.",1,0)</f>
        <v>1</v>
      </c>
      <c r="G88" t="b">
        <f>OR('01.11.2018'!F85="Інше",'01.11.2018'!F85="ЦРЛ",'01.11.2018'!F85="МЛ",'01.11.2018'!F85="Інфекційна")</f>
        <v>0</v>
      </c>
      <c r="I88">
        <f t="shared" ref="I88:K88" si="85">SUM(B88:B3399)</f>
        <v>30</v>
      </c>
      <c r="J88">
        <f t="shared" si="85"/>
        <v>8</v>
      </c>
      <c r="K88">
        <f t="shared" si="85"/>
        <v>20</v>
      </c>
      <c r="L88">
        <f t="shared" si="67"/>
        <v>0</v>
      </c>
      <c r="N88">
        <f t="shared" si="68"/>
        <v>0</v>
      </c>
    </row>
    <row r="89" spans="2:14" x14ac:dyDescent="0.25">
      <c r="B89">
        <f>IF('01.11.2018'!F86="НД",1,0)</f>
        <v>0</v>
      </c>
      <c r="C89">
        <f>IF('01.11.2018'!F86="СНІДцентр",1,0)</f>
        <v>0</v>
      </c>
      <c r="D89">
        <f>IF('01.11.2018'!F86="ПТБ",1,0)</f>
        <v>0</v>
      </c>
      <c r="E89" t="b">
        <f>OR('01.11.2018'!F86="ПМСД",'01.11.2018'!F86="поліклініка")</f>
        <v>0</v>
      </c>
      <c r="F89">
        <f>IF('01.11.2018'!F86="Психоневрол.",1,0)</f>
        <v>0</v>
      </c>
      <c r="G89" t="b">
        <f>OR('01.11.2018'!F86="Інше",'01.11.2018'!F86="ЦРЛ",'01.11.2018'!F86="МЛ",'01.11.2018'!F86="Інфекційна")</f>
        <v>0</v>
      </c>
      <c r="I89">
        <f t="shared" ref="I89:K89" si="86">SUM(B89:B3400)</f>
        <v>30</v>
      </c>
      <c r="J89">
        <f t="shared" si="86"/>
        <v>8</v>
      </c>
      <c r="K89">
        <f t="shared" si="86"/>
        <v>20</v>
      </c>
      <c r="L89">
        <f t="shared" si="67"/>
        <v>0</v>
      </c>
      <c r="N89">
        <f t="shared" si="68"/>
        <v>0</v>
      </c>
    </row>
    <row r="90" spans="2:14" x14ac:dyDescent="0.25">
      <c r="B90">
        <f>IF('01.11.2018'!F87="НД",1,0)</f>
        <v>0</v>
      </c>
      <c r="C90">
        <f>IF('01.11.2018'!F87="СНІДцентр",1,0)</f>
        <v>0</v>
      </c>
      <c r="D90">
        <f>IF('01.11.2018'!F87="ПТБ",1,0)</f>
        <v>0</v>
      </c>
      <c r="E90" t="b">
        <f>OR('01.11.2018'!F87="ПМСД",'01.11.2018'!F87="поліклініка")</f>
        <v>0</v>
      </c>
      <c r="F90">
        <f>IF('01.11.2018'!F87="Психоневрол.",1,0)</f>
        <v>0</v>
      </c>
      <c r="G90" t="b">
        <f>OR('01.11.2018'!F87="Інше",'01.11.2018'!F87="ЦРЛ",'01.11.2018'!F87="МЛ",'01.11.2018'!F87="Інфекційна")</f>
        <v>0</v>
      </c>
      <c r="I90">
        <f t="shared" ref="I90:K90" si="87">SUM(B90:B3401)</f>
        <v>30</v>
      </c>
      <c r="J90">
        <f t="shared" si="87"/>
        <v>8</v>
      </c>
      <c r="K90">
        <f t="shared" si="87"/>
        <v>20</v>
      </c>
      <c r="L90">
        <f t="shared" si="67"/>
        <v>0</v>
      </c>
      <c r="N90">
        <f t="shared" si="68"/>
        <v>0</v>
      </c>
    </row>
    <row r="91" spans="2:14" x14ac:dyDescent="0.25">
      <c r="B91">
        <f>IF('01.11.2018'!F88="НД",1,0)</f>
        <v>1</v>
      </c>
      <c r="C91">
        <f>IF('01.11.2018'!F88="СНІДцентр",1,0)</f>
        <v>0</v>
      </c>
      <c r="D91">
        <f>IF('01.11.2018'!F88="ПТБ",1,0)</f>
        <v>0</v>
      </c>
      <c r="E91" t="b">
        <f>OR('01.11.2018'!F88="ПМСД",'01.11.2018'!F88="поліклініка")</f>
        <v>0</v>
      </c>
      <c r="F91">
        <f>IF('01.11.2018'!F88="Психоневрол.",1,0)</f>
        <v>0</v>
      </c>
      <c r="G91" t="b">
        <f>OR('01.11.2018'!F88="Інше",'01.11.2018'!F88="ЦРЛ",'01.11.2018'!F88="МЛ",'01.11.2018'!F88="Інфекційна")</f>
        <v>0</v>
      </c>
      <c r="I91">
        <f t="shared" ref="I91:K91" si="88">SUM(B91:B3402)</f>
        <v>30</v>
      </c>
      <c r="J91">
        <f t="shared" si="88"/>
        <v>8</v>
      </c>
      <c r="K91">
        <f t="shared" si="88"/>
        <v>20</v>
      </c>
      <c r="L91">
        <f t="shared" si="67"/>
        <v>0</v>
      </c>
      <c r="N91">
        <f t="shared" si="68"/>
        <v>0</v>
      </c>
    </row>
    <row r="92" spans="2:14" x14ac:dyDescent="0.25">
      <c r="B92">
        <f>IF('01.11.2018'!F89="НД",1,0)</f>
        <v>0</v>
      </c>
      <c r="C92">
        <f>IF('01.11.2018'!F89="СНІДцентр",1,0)</f>
        <v>0</v>
      </c>
      <c r="D92">
        <f>IF('01.11.2018'!F89="ПТБ",1,0)</f>
        <v>0</v>
      </c>
      <c r="E92" t="b">
        <f>OR('01.11.2018'!F89="ПМСД",'01.11.2018'!F89="поліклініка")</f>
        <v>0</v>
      </c>
      <c r="F92">
        <f>IF('01.11.2018'!F89="Психоневрол.",1,0)</f>
        <v>0</v>
      </c>
      <c r="G92" t="b">
        <f>OR('01.11.2018'!F89="Інше",'01.11.2018'!F89="ЦРЛ",'01.11.2018'!F89="МЛ",'01.11.2018'!F89="Інфекційна")</f>
        <v>0</v>
      </c>
      <c r="I92">
        <f t="shared" ref="I92:K92" si="89">SUM(B92:B3403)</f>
        <v>29</v>
      </c>
      <c r="J92">
        <f t="shared" si="89"/>
        <v>8</v>
      </c>
      <c r="K92">
        <f t="shared" si="89"/>
        <v>20</v>
      </c>
      <c r="L92">
        <f t="shared" si="67"/>
        <v>0</v>
      </c>
      <c r="N92">
        <f t="shared" si="68"/>
        <v>0</v>
      </c>
    </row>
    <row r="93" spans="2:14" x14ac:dyDescent="0.25">
      <c r="B93">
        <f>IF('01.11.2018'!F90="НД",1,0)</f>
        <v>0</v>
      </c>
      <c r="C93">
        <f>IF('01.11.2018'!F90="СНІДцентр",1,0)</f>
        <v>0</v>
      </c>
      <c r="D93">
        <f>IF('01.11.2018'!F90="ПТБ",1,0)</f>
        <v>0</v>
      </c>
      <c r="E93" t="b">
        <f>OR('01.11.2018'!F90="ПМСД",'01.11.2018'!F90="поліклініка")</f>
        <v>0</v>
      </c>
      <c r="F93">
        <f>IF('01.11.2018'!F90="Психоневрол.",1,0)</f>
        <v>0</v>
      </c>
      <c r="G93" t="b">
        <f>OR('01.11.2018'!F90="Інше",'01.11.2018'!F90="ЦРЛ",'01.11.2018'!F90="МЛ",'01.11.2018'!F90="Інфекційна")</f>
        <v>0</v>
      </c>
      <c r="I93">
        <f t="shared" ref="I93:K93" si="90">SUM(B93:B3404)</f>
        <v>29</v>
      </c>
      <c r="J93">
        <f t="shared" si="90"/>
        <v>8</v>
      </c>
      <c r="K93">
        <f t="shared" si="90"/>
        <v>20</v>
      </c>
      <c r="L93">
        <f t="shared" si="67"/>
        <v>0</v>
      </c>
      <c r="N93">
        <f t="shared" si="68"/>
        <v>0</v>
      </c>
    </row>
    <row r="94" spans="2:14" x14ac:dyDescent="0.25">
      <c r="B94">
        <f>IF('01.11.2018'!F91="НД",1,0)</f>
        <v>0</v>
      </c>
      <c r="C94">
        <f>IF('01.11.2018'!F91="СНІДцентр",1,0)</f>
        <v>0</v>
      </c>
      <c r="D94">
        <f>IF('01.11.2018'!F91="ПТБ",1,0)</f>
        <v>0</v>
      </c>
      <c r="E94" t="b">
        <f>OR('01.11.2018'!F91="ПМСД",'01.11.2018'!F91="поліклініка")</f>
        <v>0</v>
      </c>
      <c r="F94">
        <f>IF('01.11.2018'!F91="Психоневрол.",1,0)</f>
        <v>0</v>
      </c>
      <c r="G94" t="b">
        <f>OR('01.11.2018'!F91="Інше",'01.11.2018'!F91="ЦРЛ",'01.11.2018'!F91="МЛ",'01.11.2018'!F91="Інфекційна")</f>
        <v>1</v>
      </c>
      <c r="I94">
        <f t="shared" ref="I94:K94" si="91">SUM(B94:B3405)</f>
        <v>29</v>
      </c>
      <c r="J94">
        <f t="shared" si="91"/>
        <v>8</v>
      </c>
      <c r="K94">
        <f t="shared" si="91"/>
        <v>20</v>
      </c>
      <c r="L94">
        <f t="shared" si="67"/>
        <v>0</v>
      </c>
      <c r="N94">
        <f t="shared" si="68"/>
        <v>1</v>
      </c>
    </row>
    <row r="95" spans="2:14" x14ac:dyDescent="0.25">
      <c r="B95">
        <f>IF('01.11.2018'!F92="НД",1,0)</f>
        <v>0</v>
      </c>
      <c r="C95">
        <f>IF('01.11.2018'!F92="СНІДцентр",1,0)</f>
        <v>0</v>
      </c>
      <c r="D95">
        <f>IF('01.11.2018'!F92="ПТБ",1,0)</f>
        <v>0</v>
      </c>
      <c r="E95" t="b">
        <f>OR('01.11.2018'!F92="ПМСД",'01.11.2018'!F92="поліклініка")</f>
        <v>0</v>
      </c>
      <c r="F95">
        <f>IF('01.11.2018'!F92="Психоневрол.",1,0)</f>
        <v>0</v>
      </c>
      <c r="G95" t="b">
        <f>OR('01.11.2018'!F92="Інше",'01.11.2018'!F92="ЦРЛ",'01.11.2018'!F92="МЛ",'01.11.2018'!F92="Інфекційна")</f>
        <v>0</v>
      </c>
      <c r="I95">
        <f t="shared" ref="I95:K95" si="92">SUM(B95:B3406)</f>
        <v>29</v>
      </c>
      <c r="J95">
        <f t="shared" si="92"/>
        <v>8</v>
      </c>
      <c r="K95">
        <f t="shared" si="92"/>
        <v>20</v>
      </c>
      <c r="L95">
        <f t="shared" si="67"/>
        <v>0</v>
      </c>
      <c r="N95">
        <f t="shared" si="68"/>
        <v>0</v>
      </c>
    </row>
    <row r="96" spans="2:14" x14ac:dyDescent="0.25">
      <c r="B96">
        <f>IF('01.11.2018'!F93="НД",1,0)</f>
        <v>0</v>
      </c>
      <c r="C96">
        <f>IF('01.11.2018'!F93="СНІДцентр",1,0)</f>
        <v>0</v>
      </c>
      <c r="D96">
        <f>IF('01.11.2018'!F93="ПТБ",1,0)</f>
        <v>0</v>
      </c>
      <c r="E96" t="b">
        <f>OR('01.11.2018'!F93="ПМСД",'01.11.2018'!F93="поліклініка")</f>
        <v>0</v>
      </c>
      <c r="F96">
        <f>IF('01.11.2018'!F93="Психоневрол.",1,0)</f>
        <v>0</v>
      </c>
      <c r="G96" t="b">
        <f>OR('01.11.2018'!F93="Інше",'01.11.2018'!F93="ЦРЛ",'01.11.2018'!F93="МЛ",'01.11.2018'!F93="Інфекційна")</f>
        <v>0</v>
      </c>
      <c r="I96">
        <f t="shared" ref="I96:K96" si="93">SUM(B96:B3407)</f>
        <v>29</v>
      </c>
      <c r="J96">
        <f t="shared" si="93"/>
        <v>8</v>
      </c>
      <c r="K96">
        <f t="shared" si="93"/>
        <v>20</v>
      </c>
      <c r="L96">
        <f t="shared" si="67"/>
        <v>0</v>
      </c>
      <c r="N96">
        <f t="shared" si="68"/>
        <v>0</v>
      </c>
    </row>
    <row r="97" spans="2:14" x14ac:dyDescent="0.25">
      <c r="B97">
        <f>IF('01.11.2018'!F94="НД",1,0)</f>
        <v>0</v>
      </c>
      <c r="C97">
        <f>IF('01.11.2018'!F94="СНІДцентр",1,0)</f>
        <v>0</v>
      </c>
      <c r="D97">
        <f>IF('01.11.2018'!F94="ПТБ",1,0)</f>
        <v>0</v>
      </c>
      <c r="E97" t="b">
        <f>OR('01.11.2018'!F94="ПМСД",'01.11.2018'!F94="поліклініка")</f>
        <v>0</v>
      </c>
      <c r="F97">
        <f>IF('01.11.2018'!F94="Психоневрол.",1,0)</f>
        <v>0</v>
      </c>
      <c r="G97" t="b">
        <f>OR('01.11.2018'!F94="Інше",'01.11.2018'!F94="ЦРЛ",'01.11.2018'!F94="МЛ",'01.11.2018'!F94="Інфекційна")</f>
        <v>1</v>
      </c>
      <c r="I97">
        <f t="shared" ref="I97:K97" si="94">SUM(B97:B3408)</f>
        <v>29</v>
      </c>
      <c r="J97">
        <f t="shared" si="94"/>
        <v>8</v>
      </c>
      <c r="K97">
        <f t="shared" si="94"/>
        <v>20</v>
      </c>
      <c r="L97">
        <f t="shared" si="67"/>
        <v>0</v>
      </c>
      <c r="N97">
        <f t="shared" si="68"/>
        <v>1</v>
      </c>
    </row>
    <row r="98" spans="2:14" x14ac:dyDescent="0.25">
      <c r="B98">
        <f>IF('01.11.2018'!F95="НД",1,0)</f>
        <v>0</v>
      </c>
      <c r="C98">
        <f>IF('01.11.2018'!F95="СНІДцентр",1,0)</f>
        <v>0</v>
      </c>
      <c r="D98">
        <f>IF('01.11.2018'!F95="ПТБ",1,0)</f>
        <v>0</v>
      </c>
      <c r="E98" t="b">
        <f>OR('01.11.2018'!F95="ПМСД",'01.11.2018'!F95="поліклініка")</f>
        <v>0</v>
      </c>
      <c r="F98">
        <f>IF('01.11.2018'!F95="Психоневрол.",1,0)</f>
        <v>0</v>
      </c>
      <c r="G98" t="b">
        <f>OR('01.11.2018'!F95="Інше",'01.11.2018'!F95="ЦРЛ",'01.11.2018'!F95="МЛ",'01.11.2018'!F95="Інфекційна")</f>
        <v>0</v>
      </c>
      <c r="I98">
        <f t="shared" ref="I98:K98" si="95">SUM(B98:B3409)</f>
        <v>29</v>
      </c>
      <c r="J98">
        <f t="shared" si="95"/>
        <v>8</v>
      </c>
      <c r="K98">
        <f t="shared" si="95"/>
        <v>20</v>
      </c>
      <c r="L98">
        <f t="shared" si="67"/>
        <v>0</v>
      </c>
      <c r="N98">
        <f t="shared" si="68"/>
        <v>0</v>
      </c>
    </row>
    <row r="99" spans="2:14" x14ac:dyDescent="0.25">
      <c r="B99">
        <f>IF('01.11.2018'!F96="НД",1,0)</f>
        <v>0</v>
      </c>
      <c r="C99">
        <f>IF('01.11.2018'!F96="СНІДцентр",1,0)</f>
        <v>0</v>
      </c>
      <c r="D99">
        <f>IF('01.11.2018'!F96="ПТБ",1,0)</f>
        <v>0</v>
      </c>
      <c r="E99" t="b">
        <f>OR('01.11.2018'!F96="ПМСД",'01.11.2018'!F96="поліклініка")</f>
        <v>0</v>
      </c>
      <c r="F99">
        <f>IF('01.11.2018'!F96="Психоневрол.",1,0)</f>
        <v>0</v>
      </c>
      <c r="G99" t="b">
        <f>OR('01.11.2018'!F96="Інше",'01.11.2018'!F96="ЦРЛ",'01.11.2018'!F96="МЛ",'01.11.2018'!F96="Інфекційна")</f>
        <v>0</v>
      </c>
      <c r="I99">
        <f t="shared" ref="I99:K99" si="96">SUM(B99:B3410)</f>
        <v>29</v>
      </c>
      <c r="J99">
        <f t="shared" si="96"/>
        <v>8</v>
      </c>
      <c r="K99">
        <f t="shared" si="96"/>
        <v>20</v>
      </c>
      <c r="L99">
        <f t="shared" si="67"/>
        <v>0</v>
      </c>
      <c r="N99">
        <f t="shared" si="68"/>
        <v>0</v>
      </c>
    </row>
    <row r="100" spans="2:14" x14ac:dyDescent="0.25">
      <c r="B100">
        <f>IF('01.11.2018'!F97="НД",1,0)</f>
        <v>0</v>
      </c>
      <c r="C100">
        <f>IF('01.11.2018'!F97="СНІДцентр",1,0)</f>
        <v>0</v>
      </c>
      <c r="D100">
        <f>IF('01.11.2018'!F97="ПТБ",1,0)</f>
        <v>0</v>
      </c>
      <c r="E100" t="b">
        <f>OR('01.11.2018'!F97="ПМСД",'01.11.2018'!F97="поліклініка")</f>
        <v>0</v>
      </c>
      <c r="F100">
        <f>IF('01.11.2018'!F97="Психоневрол.",1,0)</f>
        <v>0</v>
      </c>
      <c r="G100" t="b">
        <f>OR('01.11.2018'!F97="Інше",'01.11.2018'!F97="ЦРЛ",'01.11.2018'!F97="МЛ",'01.11.2018'!F97="Інфекційна")</f>
        <v>1</v>
      </c>
      <c r="I100">
        <f t="shared" ref="I100:K100" si="97">SUM(B100:B3411)</f>
        <v>29</v>
      </c>
      <c r="J100">
        <f t="shared" si="97"/>
        <v>8</v>
      </c>
      <c r="K100">
        <f t="shared" si="97"/>
        <v>20</v>
      </c>
      <c r="L100">
        <f t="shared" si="67"/>
        <v>0</v>
      </c>
      <c r="N100">
        <f t="shared" si="68"/>
        <v>1</v>
      </c>
    </row>
    <row r="101" spans="2:14" x14ac:dyDescent="0.25">
      <c r="B101">
        <f>IF('01.11.2018'!F98="НД",1,0)</f>
        <v>0</v>
      </c>
      <c r="C101">
        <f>IF('01.11.2018'!F98="СНІДцентр",1,0)</f>
        <v>0</v>
      </c>
      <c r="D101">
        <f>IF('01.11.2018'!F98="ПТБ",1,0)</f>
        <v>0</v>
      </c>
      <c r="E101" t="b">
        <f>OR('01.11.2018'!F98="ПМСД",'01.11.2018'!F98="поліклініка")</f>
        <v>0</v>
      </c>
      <c r="F101">
        <f>IF('01.11.2018'!F98="Психоневрол.",1,0)</f>
        <v>0</v>
      </c>
      <c r="G101" t="b">
        <f>OR('01.11.2018'!F98="Інше",'01.11.2018'!F98="ЦРЛ",'01.11.2018'!F98="МЛ",'01.11.2018'!F98="Інфекційна")</f>
        <v>0</v>
      </c>
      <c r="I101">
        <f t="shared" ref="I101:K101" si="98">SUM(B101:B3412)</f>
        <v>29</v>
      </c>
      <c r="J101">
        <f t="shared" si="98"/>
        <v>8</v>
      </c>
      <c r="K101">
        <f t="shared" si="98"/>
        <v>20</v>
      </c>
      <c r="L101">
        <f t="shared" si="67"/>
        <v>0</v>
      </c>
      <c r="N101">
        <f t="shared" si="68"/>
        <v>0</v>
      </c>
    </row>
    <row r="102" spans="2:14" x14ac:dyDescent="0.25">
      <c r="B102">
        <f>IF('01.11.2018'!F99="НД",1,0)</f>
        <v>0</v>
      </c>
      <c r="C102">
        <f>IF('01.11.2018'!F99="СНІДцентр",1,0)</f>
        <v>0</v>
      </c>
      <c r="D102">
        <f>IF('01.11.2018'!F99="ПТБ",1,0)</f>
        <v>0</v>
      </c>
      <c r="E102" t="b">
        <f>OR('01.11.2018'!F99="ПМСД",'01.11.2018'!F99="поліклініка")</f>
        <v>0</v>
      </c>
      <c r="F102">
        <f>IF('01.11.2018'!F99="Психоневрол.",1,0)</f>
        <v>0</v>
      </c>
      <c r="G102" t="b">
        <f>OR('01.11.2018'!F99="Інше",'01.11.2018'!F99="ЦРЛ",'01.11.2018'!F99="МЛ",'01.11.2018'!F99="Інфекційна")</f>
        <v>0</v>
      </c>
      <c r="I102">
        <f t="shared" ref="I102:K102" si="99">SUM(B102:B3413)</f>
        <v>29</v>
      </c>
      <c r="J102">
        <f t="shared" si="99"/>
        <v>8</v>
      </c>
      <c r="K102">
        <f t="shared" si="99"/>
        <v>20</v>
      </c>
      <c r="L102">
        <f t="shared" si="67"/>
        <v>0</v>
      </c>
      <c r="N102">
        <f t="shared" si="68"/>
        <v>0</v>
      </c>
    </row>
    <row r="103" spans="2:14" x14ac:dyDescent="0.25">
      <c r="B103">
        <f>IF('01.11.2018'!F100="НД",1,0)</f>
        <v>0</v>
      </c>
      <c r="C103">
        <f>IF('01.11.2018'!F100="СНІДцентр",1,0)</f>
        <v>0</v>
      </c>
      <c r="D103">
        <f>IF('01.11.2018'!F100="ПТБ",1,0)</f>
        <v>0</v>
      </c>
      <c r="E103" t="b">
        <f>OR('01.11.2018'!F100="ПМСД",'01.11.2018'!F100="поліклініка")</f>
        <v>0</v>
      </c>
      <c r="F103">
        <f>IF('01.11.2018'!F100="Психоневрол.",1,0)</f>
        <v>0</v>
      </c>
      <c r="G103" t="b">
        <f>OR('01.11.2018'!F100="Інше",'01.11.2018'!F100="ЦРЛ",'01.11.2018'!F100="МЛ",'01.11.2018'!F100="Інфекційна")</f>
        <v>1</v>
      </c>
      <c r="I103">
        <f t="shared" ref="I103:K103" si="100">SUM(B103:B3414)</f>
        <v>29</v>
      </c>
      <c r="J103">
        <f t="shared" si="100"/>
        <v>8</v>
      </c>
      <c r="K103">
        <f t="shared" si="100"/>
        <v>20</v>
      </c>
      <c r="L103">
        <f t="shared" si="67"/>
        <v>0</v>
      </c>
      <c r="N103">
        <f t="shared" si="68"/>
        <v>1</v>
      </c>
    </row>
    <row r="104" spans="2:14" x14ac:dyDescent="0.25">
      <c r="B104">
        <f>IF('01.11.2018'!F101="НД",1,0)</f>
        <v>0</v>
      </c>
      <c r="C104">
        <f>IF('01.11.2018'!F101="СНІДцентр",1,0)</f>
        <v>0</v>
      </c>
      <c r="D104">
        <f>IF('01.11.2018'!F101="ПТБ",1,0)</f>
        <v>0</v>
      </c>
      <c r="E104" t="b">
        <f>OR('01.11.2018'!F101="ПМСД",'01.11.2018'!F101="поліклініка")</f>
        <v>0</v>
      </c>
      <c r="F104">
        <f>IF('01.11.2018'!F101="Психоневрол.",1,0)</f>
        <v>0</v>
      </c>
      <c r="G104" t="b">
        <f>OR('01.11.2018'!F101="Інше",'01.11.2018'!F101="ЦРЛ",'01.11.2018'!F101="МЛ",'01.11.2018'!F101="Інфекційна")</f>
        <v>0</v>
      </c>
      <c r="I104">
        <f t="shared" ref="I104:K104" si="101">SUM(B104:B3415)</f>
        <v>29</v>
      </c>
      <c r="J104">
        <f t="shared" si="101"/>
        <v>8</v>
      </c>
      <c r="K104">
        <f t="shared" si="101"/>
        <v>20</v>
      </c>
      <c r="L104">
        <f t="shared" si="67"/>
        <v>0</v>
      </c>
      <c r="N104">
        <f t="shared" si="68"/>
        <v>0</v>
      </c>
    </row>
    <row r="105" spans="2:14" x14ac:dyDescent="0.25">
      <c r="B105">
        <f>IF('01.11.2018'!F102="НД",1,0)</f>
        <v>0</v>
      </c>
      <c r="C105">
        <f>IF('01.11.2018'!F102="СНІДцентр",1,0)</f>
        <v>0</v>
      </c>
      <c r="D105">
        <f>IF('01.11.2018'!F102="ПТБ",1,0)</f>
        <v>0</v>
      </c>
      <c r="E105" t="b">
        <f>OR('01.11.2018'!F102="ПМСД",'01.11.2018'!F102="поліклініка")</f>
        <v>0</v>
      </c>
      <c r="F105">
        <f>IF('01.11.2018'!F102="Психоневрол.",1,0)</f>
        <v>0</v>
      </c>
      <c r="G105" t="b">
        <f>OR('01.11.2018'!F102="Інше",'01.11.2018'!F102="ЦРЛ",'01.11.2018'!F102="МЛ",'01.11.2018'!F102="Інфекційна")</f>
        <v>0</v>
      </c>
      <c r="I105">
        <f t="shared" ref="I105:K105" si="102">SUM(B105:B3416)</f>
        <v>29</v>
      </c>
      <c r="J105">
        <f t="shared" si="102"/>
        <v>8</v>
      </c>
      <c r="K105">
        <f t="shared" si="102"/>
        <v>20</v>
      </c>
      <c r="L105">
        <f t="shared" si="67"/>
        <v>0</v>
      </c>
      <c r="N105">
        <f t="shared" si="68"/>
        <v>0</v>
      </c>
    </row>
    <row r="106" spans="2:14" x14ac:dyDescent="0.25">
      <c r="B106">
        <f>IF('01.11.2018'!F103="НД",1,0)</f>
        <v>0</v>
      </c>
      <c r="C106">
        <f>IF('01.11.2018'!F103="СНІДцентр",1,0)</f>
        <v>0</v>
      </c>
      <c r="D106">
        <f>IF('01.11.2018'!F103="ПТБ",1,0)</f>
        <v>0</v>
      </c>
      <c r="E106" t="b">
        <f>OR('01.11.2018'!F103="ПМСД",'01.11.2018'!F103="поліклініка")</f>
        <v>0</v>
      </c>
      <c r="F106">
        <f>IF('01.11.2018'!F103="Психоневрол.",1,0)</f>
        <v>0</v>
      </c>
      <c r="G106" t="b">
        <f>OR('01.11.2018'!F103="Інше",'01.11.2018'!F103="ЦРЛ",'01.11.2018'!F103="МЛ",'01.11.2018'!F103="Інфекційна")</f>
        <v>1</v>
      </c>
      <c r="I106">
        <f t="shared" ref="I106:K106" si="103">SUM(B106:B3417)</f>
        <v>29</v>
      </c>
      <c r="J106">
        <f t="shared" si="103"/>
        <v>8</v>
      </c>
      <c r="K106">
        <f t="shared" si="103"/>
        <v>20</v>
      </c>
      <c r="L106">
        <f t="shared" si="67"/>
        <v>0</v>
      </c>
      <c r="N106">
        <f t="shared" si="68"/>
        <v>1</v>
      </c>
    </row>
    <row r="107" spans="2:14" x14ac:dyDescent="0.25">
      <c r="B107">
        <f>IF('01.11.2018'!F104="НД",1,0)</f>
        <v>0</v>
      </c>
      <c r="C107">
        <f>IF('01.11.2018'!F104="СНІДцентр",1,0)</f>
        <v>0</v>
      </c>
      <c r="D107">
        <f>IF('01.11.2018'!F104="ПТБ",1,0)</f>
        <v>0</v>
      </c>
      <c r="E107" t="b">
        <f>OR('01.11.2018'!F104="ПМСД",'01.11.2018'!F104="поліклініка")</f>
        <v>0</v>
      </c>
      <c r="F107">
        <f>IF('01.11.2018'!F104="Психоневрол.",1,0)</f>
        <v>0</v>
      </c>
      <c r="G107" t="b">
        <f>OR('01.11.2018'!F104="Інше",'01.11.2018'!F104="ЦРЛ",'01.11.2018'!F104="МЛ",'01.11.2018'!F104="Інфекційна")</f>
        <v>0</v>
      </c>
      <c r="I107">
        <f t="shared" ref="I107:K107" si="104">SUM(B107:B3418)</f>
        <v>29</v>
      </c>
      <c r="J107">
        <f t="shared" si="104"/>
        <v>8</v>
      </c>
      <c r="K107">
        <f t="shared" si="104"/>
        <v>20</v>
      </c>
      <c r="L107">
        <f t="shared" si="67"/>
        <v>0</v>
      </c>
      <c r="N107">
        <f t="shared" si="68"/>
        <v>0</v>
      </c>
    </row>
    <row r="108" spans="2:14" x14ac:dyDescent="0.25">
      <c r="B108">
        <f>IF('01.11.2018'!F105="НД",1,0)</f>
        <v>0</v>
      </c>
      <c r="C108">
        <f>IF('01.11.2018'!F105="СНІДцентр",1,0)</f>
        <v>0</v>
      </c>
      <c r="D108">
        <f>IF('01.11.2018'!F105="ПТБ",1,0)</f>
        <v>0</v>
      </c>
      <c r="E108" t="b">
        <f>OR('01.11.2018'!F105="ПМСД",'01.11.2018'!F105="поліклініка")</f>
        <v>0</v>
      </c>
      <c r="F108">
        <f>IF('01.11.2018'!F105="Психоневрол.",1,0)</f>
        <v>0</v>
      </c>
      <c r="G108" t="b">
        <f>OR('01.11.2018'!F105="Інше",'01.11.2018'!F105="ЦРЛ",'01.11.2018'!F105="МЛ",'01.11.2018'!F105="Інфекційна")</f>
        <v>0</v>
      </c>
      <c r="I108">
        <f t="shared" ref="I108:K108" si="105">SUM(B108:B3419)</f>
        <v>29</v>
      </c>
      <c r="J108">
        <f t="shared" si="105"/>
        <v>8</v>
      </c>
      <c r="K108">
        <f t="shared" si="105"/>
        <v>20</v>
      </c>
      <c r="L108">
        <f t="shared" si="67"/>
        <v>0</v>
      </c>
      <c r="N108">
        <f t="shared" si="68"/>
        <v>0</v>
      </c>
    </row>
    <row r="109" spans="2:14" x14ac:dyDescent="0.25">
      <c r="B109">
        <f>IF('01.11.2018'!F106="НД",1,0)</f>
        <v>0</v>
      </c>
      <c r="C109">
        <f>IF('01.11.2018'!F106="СНІДцентр",1,0)</f>
        <v>0</v>
      </c>
      <c r="D109">
        <f>IF('01.11.2018'!F106="ПТБ",1,0)</f>
        <v>0</v>
      </c>
      <c r="E109" t="b">
        <f>OR('01.11.2018'!F106="ПМСД",'01.11.2018'!F106="поліклініка")</f>
        <v>1</v>
      </c>
      <c r="F109">
        <f>IF('01.11.2018'!F106="Психоневрол.",1,0)</f>
        <v>0</v>
      </c>
      <c r="G109" t="b">
        <f>OR('01.11.2018'!F106="Інше",'01.11.2018'!F106="ЦРЛ",'01.11.2018'!F106="МЛ",'01.11.2018'!F106="Інфекційна")</f>
        <v>0</v>
      </c>
      <c r="I109">
        <f t="shared" ref="I109:K109" si="106">SUM(B109:B3420)</f>
        <v>29</v>
      </c>
      <c r="J109">
        <f t="shared" si="106"/>
        <v>8</v>
      </c>
      <c r="K109">
        <f t="shared" si="106"/>
        <v>20</v>
      </c>
      <c r="L109">
        <f t="shared" si="67"/>
        <v>1</v>
      </c>
      <c r="N109">
        <f t="shared" si="68"/>
        <v>0</v>
      </c>
    </row>
    <row r="110" spans="2:14" x14ac:dyDescent="0.25">
      <c r="B110">
        <f>IF('01.11.2018'!F107="НД",1,0)</f>
        <v>0</v>
      </c>
      <c r="C110">
        <f>IF('01.11.2018'!F107="СНІДцентр",1,0)</f>
        <v>0</v>
      </c>
      <c r="D110">
        <f>IF('01.11.2018'!F107="ПТБ",1,0)</f>
        <v>0</v>
      </c>
      <c r="E110" t="b">
        <f>OR('01.11.2018'!F107="ПМСД",'01.11.2018'!F107="поліклініка")</f>
        <v>0</v>
      </c>
      <c r="F110">
        <f>IF('01.11.2018'!F107="Психоневрол.",1,0)</f>
        <v>0</v>
      </c>
      <c r="G110" t="b">
        <f>OR('01.11.2018'!F107="Інше",'01.11.2018'!F107="ЦРЛ",'01.11.2018'!F107="МЛ",'01.11.2018'!F107="Інфекційна")</f>
        <v>0</v>
      </c>
      <c r="I110">
        <f t="shared" ref="I110:K110" si="107">SUM(B110:B3421)</f>
        <v>29</v>
      </c>
      <c r="J110">
        <f t="shared" si="107"/>
        <v>8</v>
      </c>
      <c r="K110">
        <f t="shared" si="107"/>
        <v>20</v>
      </c>
      <c r="L110">
        <f t="shared" si="67"/>
        <v>0</v>
      </c>
      <c r="N110">
        <f t="shared" si="68"/>
        <v>0</v>
      </c>
    </row>
    <row r="111" spans="2:14" x14ac:dyDescent="0.25">
      <c r="B111">
        <f>IF('01.11.2018'!F108="НД",1,0)</f>
        <v>0</v>
      </c>
      <c r="C111">
        <f>IF('01.11.2018'!F108="СНІДцентр",1,0)</f>
        <v>0</v>
      </c>
      <c r="D111">
        <f>IF('01.11.2018'!F108="ПТБ",1,0)</f>
        <v>0</v>
      </c>
      <c r="E111" t="b">
        <f>OR('01.11.2018'!F108="ПМСД",'01.11.2018'!F108="поліклініка")</f>
        <v>0</v>
      </c>
      <c r="F111">
        <f>IF('01.11.2018'!F108="Психоневрол.",1,0)</f>
        <v>0</v>
      </c>
      <c r="G111" t="b">
        <f>OR('01.11.2018'!F108="Інше",'01.11.2018'!F108="ЦРЛ",'01.11.2018'!F108="МЛ",'01.11.2018'!F108="Інфекційна")</f>
        <v>0</v>
      </c>
      <c r="I111">
        <f t="shared" ref="I111:K111" si="108">SUM(B111:B3422)</f>
        <v>29</v>
      </c>
      <c r="J111">
        <f t="shared" si="108"/>
        <v>8</v>
      </c>
      <c r="K111">
        <f t="shared" si="108"/>
        <v>20</v>
      </c>
      <c r="L111">
        <f t="shared" si="67"/>
        <v>0</v>
      </c>
      <c r="N111">
        <f t="shared" si="68"/>
        <v>0</v>
      </c>
    </row>
    <row r="112" spans="2:14" x14ac:dyDescent="0.25">
      <c r="B112">
        <f>IF('01.11.2018'!F109="НД",1,0)</f>
        <v>0</v>
      </c>
      <c r="C112">
        <f>IF('01.11.2018'!F109="СНІДцентр",1,0)</f>
        <v>0</v>
      </c>
      <c r="D112">
        <f>IF('01.11.2018'!F109="ПТБ",1,0)</f>
        <v>0</v>
      </c>
      <c r="E112" t="b">
        <f>OR('01.11.2018'!F109="ПМСД",'01.11.2018'!F109="поліклініка")</f>
        <v>0</v>
      </c>
      <c r="F112">
        <f>IF('01.11.2018'!F109="Психоневрол.",1,0)</f>
        <v>0</v>
      </c>
      <c r="G112" t="b">
        <f>OR('01.11.2018'!F109="Інше",'01.11.2018'!F109="ЦРЛ",'01.11.2018'!F109="МЛ",'01.11.2018'!F109="Інфекційна")</f>
        <v>1</v>
      </c>
      <c r="I112">
        <f t="shared" ref="I112:K112" si="109">SUM(B112:B3423)</f>
        <v>29</v>
      </c>
      <c r="J112">
        <f t="shared" si="109"/>
        <v>8</v>
      </c>
      <c r="K112">
        <f t="shared" si="109"/>
        <v>20</v>
      </c>
      <c r="L112">
        <f t="shared" si="67"/>
        <v>0</v>
      </c>
      <c r="N112">
        <f t="shared" si="68"/>
        <v>1</v>
      </c>
    </row>
    <row r="113" spans="2:14" x14ac:dyDescent="0.25">
      <c r="B113">
        <f>IF('01.11.2018'!F110="НД",1,0)</f>
        <v>0</v>
      </c>
      <c r="C113">
        <f>IF('01.11.2018'!F110="СНІДцентр",1,0)</f>
        <v>0</v>
      </c>
      <c r="D113">
        <f>IF('01.11.2018'!F110="ПТБ",1,0)</f>
        <v>0</v>
      </c>
      <c r="E113" t="b">
        <f>OR('01.11.2018'!F110="ПМСД",'01.11.2018'!F110="поліклініка")</f>
        <v>0</v>
      </c>
      <c r="F113">
        <f>IF('01.11.2018'!F110="Психоневрол.",1,0)</f>
        <v>0</v>
      </c>
      <c r="G113" t="b">
        <f>OR('01.11.2018'!F110="Інше",'01.11.2018'!F110="ЦРЛ",'01.11.2018'!F110="МЛ",'01.11.2018'!F110="Інфекційна")</f>
        <v>0</v>
      </c>
      <c r="I113">
        <f t="shared" ref="I113:K113" si="110">SUM(B113:B3424)</f>
        <v>29</v>
      </c>
      <c r="J113">
        <f t="shared" si="110"/>
        <v>8</v>
      </c>
      <c r="K113">
        <f t="shared" si="110"/>
        <v>20</v>
      </c>
      <c r="L113">
        <f t="shared" si="67"/>
        <v>0</v>
      </c>
      <c r="N113">
        <f t="shared" si="68"/>
        <v>0</v>
      </c>
    </row>
    <row r="114" spans="2:14" x14ac:dyDescent="0.25">
      <c r="B114">
        <f>IF('01.11.2018'!F111="НД",1,0)</f>
        <v>0</v>
      </c>
      <c r="C114">
        <f>IF('01.11.2018'!F111="СНІДцентр",1,0)</f>
        <v>0</v>
      </c>
      <c r="D114">
        <f>IF('01.11.2018'!F111="ПТБ",1,0)</f>
        <v>0</v>
      </c>
      <c r="E114" t="b">
        <f>OR('01.11.2018'!F111="ПМСД",'01.11.2018'!F111="поліклініка")</f>
        <v>0</v>
      </c>
      <c r="F114">
        <f>IF('01.11.2018'!F111="Психоневрол.",1,0)</f>
        <v>0</v>
      </c>
      <c r="G114" t="b">
        <f>OR('01.11.2018'!F111="Інше",'01.11.2018'!F111="ЦРЛ",'01.11.2018'!F111="МЛ",'01.11.2018'!F111="Інфекційна")</f>
        <v>0</v>
      </c>
      <c r="I114">
        <f t="shared" ref="I114:K114" si="111">SUM(B114:B3425)</f>
        <v>29</v>
      </c>
      <c r="J114">
        <f t="shared" si="111"/>
        <v>8</v>
      </c>
      <c r="K114">
        <f t="shared" si="111"/>
        <v>20</v>
      </c>
      <c r="L114">
        <f t="shared" si="67"/>
        <v>0</v>
      </c>
      <c r="N114">
        <f t="shared" si="68"/>
        <v>0</v>
      </c>
    </row>
    <row r="115" spans="2:14" x14ac:dyDescent="0.25">
      <c r="B115">
        <f>IF('01.11.2018'!F112="НД",1,0)</f>
        <v>0</v>
      </c>
      <c r="C115">
        <f>IF('01.11.2018'!F112="СНІДцентр",1,0)</f>
        <v>0</v>
      </c>
      <c r="D115">
        <f>IF('01.11.2018'!F112="ПТБ",1,0)</f>
        <v>1</v>
      </c>
      <c r="E115" t="b">
        <f>OR('01.11.2018'!F112="ПМСД",'01.11.2018'!F112="поліклініка")</f>
        <v>0</v>
      </c>
      <c r="F115">
        <f>IF('01.11.2018'!F112="Психоневрол.",1,0)</f>
        <v>0</v>
      </c>
      <c r="G115" t="b">
        <f>OR('01.11.2018'!F112="Інше",'01.11.2018'!F112="ЦРЛ",'01.11.2018'!F112="МЛ",'01.11.2018'!F112="Інфекційна")</f>
        <v>0</v>
      </c>
      <c r="I115">
        <f t="shared" ref="I115:K115" si="112">SUM(B115:B3426)</f>
        <v>29</v>
      </c>
      <c r="J115">
        <f t="shared" si="112"/>
        <v>8</v>
      </c>
      <c r="K115">
        <f t="shared" si="112"/>
        <v>20</v>
      </c>
      <c r="L115">
        <f t="shared" si="67"/>
        <v>0</v>
      </c>
      <c r="N115">
        <f t="shared" si="68"/>
        <v>0</v>
      </c>
    </row>
    <row r="116" spans="2:14" x14ac:dyDescent="0.25">
      <c r="B116">
        <f>IF('01.11.2018'!F113="НД",1,0)</f>
        <v>0</v>
      </c>
      <c r="C116">
        <f>IF('01.11.2018'!F113="СНІДцентр",1,0)</f>
        <v>0</v>
      </c>
      <c r="D116">
        <f>IF('01.11.2018'!F113="ПТБ",1,0)</f>
        <v>0</v>
      </c>
      <c r="E116" t="b">
        <f>OR('01.11.2018'!F113="ПМСД",'01.11.2018'!F113="поліклініка")</f>
        <v>0</v>
      </c>
      <c r="F116">
        <f>IF('01.11.2018'!F113="Психоневрол.",1,0)</f>
        <v>0</v>
      </c>
      <c r="G116" t="b">
        <f>OR('01.11.2018'!F113="Інше",'01.11.2018'!F113="ЦРЛ",'01.11.2018'!F113="МЛ",'01.11.2018'!F113="Інфекційна")</f>
        <v>0</v>
      </c>
      <c r="I116">
        <f t="shared" ref="I116:K116" si="113">SUM(B116:B3427)</f>
        <v>29</v>
      </c>
      <c r="J116">
        <f t="shared" si="113"/>
        <v>8</v>
      </c>
      <c r="K116">
        <f t="shared" si="113"/>
        <v>19</v>
      </c>
      <c r="L116">
        <f t="shared" si="67"/>
        <v>0</v>
      </c>
      <c r="N116">
        <f t="shared" si="68"/>
        <v>0</v>
      </c>
    </row>
    <row r="117" spans="2:14" x14ac:dyDescent="0.25">
      <c r="B117">
        <f>IF('01.11.2018'!F114="НД",1,0)</f>
        <v>0</v>
      </c>
      <c r="C117">
        <f>IF('01.11.2018'!F114="СНІДцентр",1,0)</f>
        <v>0</v>
      </c>
      <c r="D117">
        <f>IF('01.11.2018'!F114="ПТБ",1,0)</f>
        <v>0</v>
      </c>
      <c r="E117" t="b">
        <f>OR('01.11.2018'!F114="ПМСД",'01.11.2018'!F114="поліклініка")</f>
        <v>0</v>
      </c>
      <c r="F117">
        <f>IF('01.11.2018'!F114="Психоневрол.",1,0)</f>
        <v>0</v>
      </c>
      <c r="G117" t="b">
        <f>OR('01.11.2018'!F114="Інше",'01.11.2018'!F114="ЦРЛ",'01.11.2018'!F114="МЛ",'01.11.2018'!F114="Інфекційна")</f>
        <v>0</v>
      </c>
      <c r="I117">
        <f t="shared" ref="I117:K117" si="114">SUM(B117:B3428)</f>
        <v>29</v>
      </c>
      <c r="J117">
        <f t="shared" si="114"/>
        <v>8</v>
      </c>
      <c r="K117">
        <f t="shared" si="114"/>
        <v>19</v>
      </c>
      <c r="L117">
        <f t="shared" si="67"/>
        <v>0</v>
      </c>
      <c r="N117">
        <f t="shared" si="68"/>
        <v>0</v>
      </c>
    </row>
    <row r="118" spans="2:14" x14ac:dyDescent="0.25">
      <c r="B118">
        <f>IF('01.11.2018'!F115="НД",1,0)</f>
        <v>0</v>
      </c>
      <c r="C118">
        <f>IF('01.11.2018'!F115="СНІДцентр",1,0)</f>
        <v>0</v>
      </c>
      <c r="D118">
        <f>IF('01.11.2018'!F115="ПТБ",1,0)</f>
        <v>0</v>
      </c>
      <c r="E118" t="b">
        <f>OR('01.11.2018'!F115="ПМСД",'01.11.2018'!F115="поліклініка")</f>
        <v>1</v>
      </c>
      <c r="F118">
        <f>IF('01.11.2018'!F115="Психоневрол.",1,0)</f>
        <v>0</v>
      </c>
      <c r="G118" t="b">
        <f>OR('01.11.2018'!F115="Інше",'01.11.2018'!F115="ЦРЛ",'01.11.2018'!F115="МЛ",'01.11.2018'!F115="Інфекційна")</f>
        <v>0</v>
      </c>
      <c r="I118">
        <f t="shared" ref="I118:K118" si="115">SUM(B118:B3429)</f>
        <v>29</v>
      </c>
      <c r="J118">
        <f t="shared" si="115"/>
        <v>8</v>
      </c>
      <c r="K118">
        <f t="shared" si="115"/>
        <v>19</v>
      </c>
      <c r="L118">
        <f t="shared" si="67"/>
        <v>1</v>
      </c>
      <c r="N118">
        <f t="shared" si="68"/>
        <v>0</v>
      </c>
    </row>
    <row r="119" spans="2:14" x14ac:dyDescent="0.25">
      <c r="B119">
        <f>IF('01.11.2018'!F116="НД",1,0)</f>
        <v>0</v>
      </c>
      <c r="C119">
        <f>IF('01.11.2018'!F116="СНІДцентр",1,0)</f>
        <v>0</v>
      </c>
      <c r="D119">
        <f>IF('01.11.2018'!F116="ПТБ",1,0)</f>
        <v>0</v>
      </c>
      <c r="E119" t="b">
        <f>OR('01.11.2018'!F116="ПМСД",'01.11.2018'!F116="поліклініка")</f>
        <v>0</v>
      </c>
      <c r="F119">
        <f>IF('01.11.2018'!F116="Психоневрол.",1,0)</f>
        <v>0</v>
      </c>
      <c r="G119" t="b">
        <f>OR('01.11.2018'!F116="Інше",'01.11.2018'!F116="ЦРЛ",'01.11.2018'!F116="МЛ",'01.11.2018'!F116="Інфекційна")</f>
        <v>0</v>
      </c>
      <c r="I119">
        <f t="shared" ref="I119:K119" si="116">SUM(B119:B3430)</f>
        <v>29</v>
      </c>
      <c r="J119">
        <f t="shared" si="116"/>
        <v>8</v>
      </c>
      <c r="K119">
        <f t="shared" si="116"/>
        <v>19</v>
      </c>
      <c r="L119">
        <f t="shared" si="67"/>
        <v>0</v>
      </c>
      <c r="N119">
        <f t="shared" si="68"/>
        <v>0</v>
      </c>
    </row>
    <row r="120" spans="2:14" x14ac:dyDescent="0.25">
      <c r="B120">
        <f>IF('01.11.2018'!F117="НД",1,0)</f>
        <v>0</v>
      </c>
      <c r="C120">
        <f>IF('01.11.2018'!F117="СНІДцентр",1,0)</f>
        <v>0</v>
      </c>
      <c r="D120">
        <f>IF('01.11.2018'!F117="ПТБ",1,0)</f>
        <v>0</v>
      </c>
      <c r="E120" t="b">
        <f>OR('01.11.2018'!F117="ПМСД",'01.11.2018'!F117="поліклініка")</f>
        <v>0</v>
      </c>
      <c r="F120">
        <f>IF('01.11.2018'!F117="Психоневрол.",1,0)</f>
        <v>0</v>
      </c>
      <c r="G120" t="b">
        <f>OR('01.11.2018'!F117="Інше",'01.11.2018'!F117="ЦРЛ",'01.11.2018'!F117="МЛ",'01.11.2018'!F117="Інфекційна")</f>
        <v>0</v>
      </c>
      <c r="I120">
        <f t="shared" ref="I120:K120" si="117">SUM(B120:B3431)</f>
        <v>29</v>
      </c>
      <c r="J120">
        <f t="shared" si="117"/>
        <v>8</v>
      </c>
      <c r="K120">
        <f t="shared" si="117"/>
        <v>19</v>
      </c>
      <c r="L120">
        <f t="shared" si="67"/>
        <v>0</v>
      </c>
      <c r="N120">
        <f t="shared" si="68"/>
        <v>0</v>
      </c>
    </row>
    <row r="121" spans="2:14" x14ac:dyDescent="0.25">
      <c r="B121">
        <f>IF('01.11.2018'!F118="НД",1,0)</f>
        <v>0</v>
      </c>
      <c r="C121">
        <f>IF('01.11.2018'!F118="СНІДцентр",1,0)</f>
        <v>0</v>
      </c>
      <c r="D121">
        <f>IF('01.11.2018'!F118="ПТБ",1,0)</f>
        <v>1</v>
      </c>
      <c r="E121" t="b">
        <f>OR('01.11.2018'!F118="ПМСД",'01.11.2018'!F118="поліклініка")</f>
        <v>0</v>
      </c>
      <c r="F121">
        <f>IF('01.11.2018'!F118="Психоневрол.",1,0)</f>
        <v>0</v>
      </c>
      <c r="G121" t="b">
        <f>OR('01.11.2018'!F118="Інше",'01.11.2018'!F118="ЦРЛ",'01.11.2018'!F118="МЛ",'01.11.2018'!F118="Інфекційна")</f>
        <v>0</v>
      </c>
      <c r="I121">
        <f t="shared" ref="I121:K121" si="118">SUM(B121:B3432)</f>
        <v>29</v>
      </c>
      <c r="J121">
        <f t="shared" si="118"/>
        <v>8</v>
      </c>
      <c r="K121">
        <f t="shared" si="118"/>
        <v>19</v>
      </c>
      <c r="L121">
        <f t="shared" si="67"/>
        <v>0</v>
      </c>
      <c r="N121">
        <f t="shared" si="68"/>
        <v>0</v>
      </c>
    </row>
    <row r="122" spans="2:14" x14ac:dyDescent="0.25">
      <c r="B122">
        <f>IF('01.11.2018'!F119="НД",1,0)</f>
        <v>0</v>
      </c>
      <c r="C122">
        <f>IF('01.11.2018'!F119="СНІДцентр",1,0)</f>
        <v>0</v>
      </c>
      <c r="D122">
        <f>IF('01.11.2018'!F119="ПТБ",1,0)</f>
        <v>0</v>
      </c>
      <c r="E122" t="b">
        <f>OR('01.11.2018'!F119="ПМСД",'01.11.2018'!F119="поліклініка")</f>
        <v>0</v>
      </c>
      <c r="F122">
        <f>IF('01.11.2018'!F119="Психоневрол.",1,0)</f>
        <v>0</v>
      </c>
      <c r="G122" t="b">
        <f>OR('01.11.2018'!F119="Інше",'01.11.2018'!F119="ЦРЛ",'01.11.2018'!F119="МЛ",'01.11.2018'!F119="Інфекційна")</f>
        <v>0</v>
      </c>
      <c r="I122">
        <f t="shared" ref="I122:K122" si="119">SUM(B122:B3433)</f>
        <v>29</v>
      </c>
      <c r="J122">
        <f t="shared" si="119"/>
        <v>8</v>
      </c>
      <c r="K122">
        <f t="shared" si="119"/>
        <v>18</v>
      </c>
      <c r="L122">
        <f t="shared" si="67"/>
        <v>0</v>
      </c>
      <c r="N122">
        <f t="shared" si="68"/>
        <v>0</v>
      </c>
    </row>
    <row r="123" spans="2:14" x14ac:dyDescent="0.25">
      <c r="B123">
        <f>IF('01.11.2018'!F120="НД",1,0)</f>
        <v>0</v>
      </c>
      <c r="C123">
        <f>IF('01.11.2018'!F120="СНІДцентр",1,0)</f>
        <v>0</v>
      </c>
      <c r="D123">
        <f>IF('01.11.2018'!F120="ПТБ",1,0)</f>
        <v>0</v>
      </c>
      <c r="E123" t="b">
        <f>OR('01.11.2018'!F120="ПМСД",'01.11.2018'!F120="поліклініка")</f>
        <v>0</v>
      </c>
      <c r="F123">
        <f>IF('01.11.2018'!F120="Психоневрол.",1,0)</f>
        <v>0</v>
      </c>
      <c r="G123" t="b">
        <f>OR('01.11.2018'!F120="Інше",'01.11.2018'!F120="ЦРЛ",'01.11.2018'!F120="МЛ",'01.11.2018'!F120="Інфекційна")</f>
        <v>0</v>
      </c>
      <c r="I123">
        <f t="shared" ref="I123:K123" si="120">SUM(B123:B3434)</f>
        <v>29</v>
      </c>
      <c r="J123">
        <f t="shared" si="120"/>
        <v>8</v>
      </c>
      <c r="K123">
        <f t="shared" si="120"/>
        <v>18</v>
      </c>
      <c r="L123">
        <f t="shared" si="67"/>
        <v>0</v>
      </c>
      <c r="N123">
        <f t="shared" si="68"/>
        <v>0</v>
      </c>
    </row>
    <row r="124" spans="2:14" x14ac:dyDescent="0.25">
      <c r="B124">
        <f>IF('01.11.2018'!F121="НД",1,0)</f>
        <v>0</v>
      </c>
      <c r="C124">
        <f>IF('01.11.2018'!F121="СНІДцентр",1,0)</f>
        <v>0</v>
      </c>
      <c r="D124">
        <f>IF('01.11.2018'!F121="ПТБ",1,0)</f>
        <v>0</v>
      </c>
      <c r="E124" t="b">
        <f>OR('01.11.2018'!F121="ПМСД",'01.11.2018'!F121="поліклініка")</f>
        <v>1</v>
      </c>
      <c r="F124">
        <f>IF('01.11.2018'!F121="Психоневрол.",1,0)</f>
        <v>0</v>
      </c>
      <c r="G124" t="b">
        <f>OR('01.11.2018'!F121="Інше",'01.11.2018'!F121="ЦРЛ",'01.11.2018'!F121="МЛ",'01.11.2018'!F121="Інфекційна")</f>
        <v>0</v>
      </c>
      <c r="I124">
        <f t="shared" ref="I124:K124" si="121">SUM(B124:B3435)</f>
        <v>29</v>
      </c>
      <c r="J124">
        <f t="shared" si="121"/>
        <v>8</v>
      </c>
      <c r="K124">
        <f t="shared" si="121"/>
        <v>18</v>
      </c>
      <c r="L124">
        <f t="shared" si="67"/>
        <v>1</v>
      </c>
      <c r="N124">
        <f t="shared" si="68"/>
        <v>0</v>
      </c>
    </row>
    <row r="125" spans="2:14" x14ac:dyDescent="0.25">
      <c r="B125">
        <f>IF('01.11.2018'!F122="НД",1,0)</f>
        <v>0</v>
      </c>
      <c r="C125">
        <f>IF('01.11.2018'!F122="СНІДцентр",1,0)</f>
        <v>0</v>
      </c>
      <c r="D125">
        <f>IF('01.11.2018'!F122="ПТБ",1,0)</f>
        <v>0</v>
      </c>
      <c r="E125" t="b">
        <f>OR('01.11.2018'!F122="ПМСД",'01.11.2018'!F122="поліклініка")</f>
        <v>0</v>
      </c>
      <c r="F125">
        <f>IF('01.11.2018'!F122="Психоневрол.",1,0)</f>
        <v>0</v>
      </c>
      <c r="G125" t="b">
        <f>OR('01.11.2018'!F122="Інше",'01.11.2018'!F122="ЦРЛ",'01.11.2018'!F122="МЛ",'01.11.2018'!F122="Інфекційна")</f>
        <v>0</v>
      </c>
      <c r="I125">
        <f t="shared" ref="I125:K125" si="122">SUM(B125:B3436)</f>
        <v>29</v>
      </c>
      <c r="J125">
        <f t="shared" si="122"/>
        <v>8</v>
      </c>
      <c r="K125">
        <f t="shared" si="122"/>
        <v>18</v>
      </c>
      <c r="L125">
        <f t="shared" si="67"/>
        <v>0</v>
      </c>
      <c r="N125">
        <f t="shared" si="68"/>
        <v>0</v>
      </c>
    </row>
    <row r="126" spans="2:14" x14ac:dyDescent="0.25">
      <c r="B126">
        <f>IF('01.11.2018'!F123="НД",1,0)</f>
        <v>0</v>
      </c>
      <c r="C126">
        <f>IF('01.11.2018'!F123="СНІДцентр",1,0)</f>
        <v>0</v>
      </c>
      <c r="D126">
        <f>IF('01.11.2018'!F123="ПТБ",1,0)</f>
        <v>0</v>
      </c>
      <c r="E126" t="b">
        <f>OR('01.11.2018'!F123="ПМСД",'01.11.2018'!F123="поліклініка")</f>
        <v>0</v>
      </c>
      <c r="F126">
        <f>IF('01.11.2018'!F123="Психоневрол.",1,0)</f>
        <v>0</v>
      </c>
      <c r="G126" t="b">
        <f>OR('01.11.2018'!F123="Інше",'01.11.2018'!F123="ЦРЛ",'01.11.2018'!F123="МЛ",'01.11.2018'!F123="Інфекційна")</f>
        <v>0</v>
      </c>
      <c r="I126">
        <f t="shared" ref="I126:K126" si="123">SUM(B126:B3437)</f>
        <v>29</v>
      </c>
      <c r="J126">
        <f t="shared" si="123"/>
        <v>8</v>
      </c>
      <c r="K126">
        <f t="shared" si="123"/>
        <v>18</v>
      </c>
      <c r="L126">
        <f t="shared" si="67"/>
        <v>0</v>
      </c>
      <c r="N126">
        <f t="shared" si="68"/>
        <v>0</v>
      </c>
    </row>
    <row r="127" spans="2:14" x14ac:dyDescent="0.25">
      <c r="B127">
        <f>IF('01.11.2018'!F124="НД",1,0)</f>
        <v>0</v>
      </c>
      <c r="C127">
        <f>IF('01.11.2018'!F124="СНІДцентр",1,0)</f>
        <v>0</v>
      </c>
      <c r="D127">
        <f>IF('01.11.2018'!F124="ПТБ",1,0)</f>
        <v>0</v>
      </c>
      <c r="E127" t="b">
        <f>OR('01.11.2018'!F124="ПМСД",'01.11.2018'!F124="поліклініка")</f>
        <v>0</v>
      </c>
      <c r="F127">
        <f>IF('01.11.2018'!F124="Психоневрол.",1,0)</f>
        <v>0</v>
      </c>
      <c r="G127" t="b">
        <f>OR('01.11.2018'!F124="Інше",'01.11.2018'!F124="ЦРЛ",'01.11.2018'!F124="МЛ",'01.11.2018'!F124="Інфекційна")</f>
        <v>1</v>
      </c>
      <c r="I127">
        <f t="shared" ref="I127:K127" si="124">SUM(B127:B3438)</f>
        <v>29</v>
      </c>
      <c r="J127">
        <f t="shared" si="124"/>
        <v>8</v>
      </c>
      <c r="K127">
        <f t="shared" si="124"/>
        <v>18</v>
      </c>
      <c r="L127">
        <f t="shared" si="67"/>
        <v>0</v>
      </c>
      <c r="N127">
        <f t="shared" si="68"/>
        <v>1</v>
      </c>
    </row>
    <row r="128" spans="2:14" x14ac:dyDescent="0.25">
      <c r="B128">
        <f>IF('01.11.2018'!F125="НД",1,0)</f>
        <v>0</v>
      </c>
      <c r="C128">
        <f>IF('01.11.2018'!F125="СНІДцентр",1,0)</f>
        <v>0</v>
      </c>
      <c r="D128">
        <f>IF('01.11.2018'!F125="ПТБ",1,0)</f>
        <v>0</v>
      </c>
      <c r="E128" t="b">
        <f>OR('01.11.2018'!F125="ПМСД",'01.11.2018'!F125="поліклініка")</f>
        <v>0</v>
      </c>
      <c r="F128">
        <f>IF('01.11.2018'!F125="Психоневрол.",1,0)</f>
        <v>0</v>
      </c>
      <c r="G128" t="b">
        <f>OR('01.11.2018'!F125="Інше",'01.11.2018'!F125="ЦРЛ",'01.11.2018'!F125="МЛ",'01.11.2018'!F125="Інфекційна")</f>
        <v>0</v>
      </c>
      <c r="I128">
        <f t="shared" ref="I128:K128" si="125">SUM(B128:B3439)</f>
        <v>29</v>
      </c>
      <c r="J128">
        <f t="shared" si="125"/>
        <v>8</v>
      </c>
      <c r="K128">
        <f t="shared" si="125"/>
        <v>18</v>
      </c>
      <c r="L128">
        <f t="shared" si="67"/>
        <v>0</v>
      </c>
      <c r="N128">
        <f t="shared" si="68"/>
        <v>0</v>
      </c>
    </row>
    <row r="129" spans="2:14" x14ac:dyDescent="0.25">
      <c r="B129">
        <f>IF('01.11.2018'!F126="НД",1,0)</f>
        <v>0</v>
      </c>
      <c r="C129">
        <f>IF('01.11.2018'!F126="СНІДцентр",1,0)</f>
        <v>0</v>
      </c>
      <c r="D129">
        <f>IF('01.11.2018'!F126="ПТБ",1,0)</f>
        <v>0</v>
      </c>
      <c r="E129" t="b">
        <f>OR('01.11.2018'!F126="ПМСД",'01.11.2018'!F126="поліклініка")</f>
        <v>0</v>
      </c>
      <c r="F129">
        <f>IF('01.11.2018'!F126="Психоневрол.",1,0)</f>
        <v>0</v>
      </c>
      <c r="G129" t="b">
        <f>OR('01.11.2018'!F126="Інше",'01.11.2018'!F126="ЦРЛ",'01.11.2018'!F126="МЛ",'01.11.2018'!F126="Інфекційна")</f>
        <v>0</v>
      </c>
      <c r="I129">
        <f t="shared" ref="I129:K129" si="126">SUM(B129:B3440)</f>
        <v>29</v>
      </c>
      <c r="J129">
        <f t="shared" si="126"/>
        <v>8</v>
      </c>
      <c r="K129">
        <f t="shared" si="126"/>
        <v>18</v>
      </c>
      <c r="L129">
        <f t="shared" si="67"/>
        <v>0</v>
      </c>
      <c r="N129">
        <f t="shared" si="68"/>
        <v>0</v>
      </c>
    </row>
    <row r="130" spans="2:14" x14ac:dyDescent="0.25">
      <c r="B130">
        <f>IF('01.11.2018'!F127="НД",1,0)</f>
        <v>0</v>
      </c>
      <c r="C130">
        <f>IF('01.11.2018'!F127="СНІДцентр",1,0)</f>
        <v>0</v>
      </c>
      <c r="D130">
        <f>IF('01.11.2018'!F127="ПТБ",1,0)</f>
        <v>1</v>
      </c>
      <c r="E130" t="b">
        <f>OR('01.11.2018'!F127="ПМСД",'01.11.2018'!F127="поліклініка")</f>
        <v>0</v>
      </c>
      <c r="F130">
        <f>IF('01.11.2018'!F127="Психоневрол.",1,0)</f>
        <v>0</v>
      </c>
      <c r="G130" t="b">
        <f>OR('01.11.2018'!F127="Інше",'01.11.2018'!F127="ЦРЛ",'01.11.2018'!F127="МЛ",'01.11.2018'!F127="Інфекційна")</f>
        <v>0</v>
      </c>
      <c r="I130">
        <f t="shared" ref="I130:K130" si="127">SUM(B130:B3441)</f>
        <v>29</v>
      </c>
      <c r="J130">
        <f t="shared" si="127"/>
        <v>8</v>
      </c>
      <c r="K130">
        <f t="shared" si="127"/>
        <v>18</v>
      </c>
      <c r="L130">
        <f t="shared" si="67"/>
        <v>0</v>
      </c>
      <c r="N130">
        <f t="shared" si="68"/>
        <v>0</v>
      </c>
    </row>
    <row r="131" spans="2:14" x14ac:dyDescent="0.25">
      <c r="B131">
        <f>IF('01.11.2018'!F128="НД",1,0)</f>
        <v>0</v>
      </c>
      <c r="C131">
        <f>IF('01.11.2018'!F128="СНІДцентр",1,0)</f>
        <v>0</v>
      </c>
      <c r="D131">
        <f>IF('01.11.2018'!F128="ПТБ",1,0)</f>
        <v>0</v>
      </c>
      <c r="E131" t="b">
        <f>OR('01.11.2018'!F128="ПМСД",'01.11.2018'!F128="поліклініка")</f>
        <v>0</v>
      </c>
      <c r="F131">
        <f>IF('01.11.2018'!F128="Психоневрол.",1,0)</f>
        <v>0</v>
      </c>
      <c r="G131" t="b">
        <f>OR('01.11.2018'!F128="Інше",'01.11.2018'!F128="ЦРЛ",'01.11.2018'!F128="МЛ",'01.11.2018'!F128="Інфекційна")</f>
        <v>0</v>
      </c>
      <c r="I131">
        <f t="shared" ref="I131:K131" si="128">SUM(B131:B3442)</f>
        <v>29</v>
      </c>
      <c r="J131">
        <f t="shared" si="128"/>
        <v>8</v>
      </c>
      <c r="K131">
        <f t="shared" si="128"/>
        <v>17</v>
      </c>
      <c r="L131">
        <f t="shared" si="67"/>
        <v>0</v>
      </c>
      <c r="N131">
        <f t="shared" si="68"/>
        <v>0</v>
      </c>
    </row>
    <row r="132" spans="2:14" x14ac:dyDescent="0.25">
      <c r="B132">
        <f>IF('01.11.2018'!F129="НД",1,0)</f>
        <v>0</v>
      </c>
      <c r="C132">
        <f>IF('01.11.2018'!F129="СНІДцентр",1,0)</f>
        <v>0</v>
      </c>
      <c r="D132">
        <f>IF('01.11.2018'!F129="ПТБ",1,0)</f>
        <v>0</v>
      </c>
      <c r="E132" t="b">
        <f>OR('01.11.2018'!F129="ПМСД",'01.11.2018'!F129="поліклініка")</f>
        <v>0</v>
      </c>
      <c r="F132">
        <f>IF('01.11.2018'!F129="Психоневрол.",1,0)</f>
        <v>0</v>
      </c>
      <c r="G132" t="b">
        <f>OR('01.11.2018'!F129="Інше",'01.11.2018'!F129="ЦРЛ",'01.11.2018'!F129="МЛ",'01.11.2018'!F129="Інфекційна")</f>
        <v>0</v>
      </c>
      <c r="I132">
        <f t="shared" ref="I132:K132" si="129">SUM(B132:B3443)</f>
        <v>29</v>
      </c>
      <c r="J132">
        <f t="shared" si="129"/>
        <v>8</v>
      </c>
      <c r="K132">
        <f t="shared" si="129"/>
        <v>17</v>
      </c>
      <c r="L132">
        <f t="shared" si="67"/>
        <v>0</v>
      </c>
      <c r="N132">
        <f t="shared" si="68"/>
        <v>0</v>
      </c>
    </row>
    <row r="133" spans="2:14" x14ac:dyDescent="0.25">
      <c r="B133">
        <f>IF('01.11.2018'!F130="НД",1,0)</f>
        <v>0</v>
      </c>
      <c r="C133">
        <f>IF('01.11.2018'!F130="СНІДцентр",1,0)</f>
        <v>0</v>
      </c>
      <c r="D133">
        <f>IF('01.11.2018'!F130="ПТБ",1,0)</f>
        <v>0</v>
      </c>
      <c r="E133" t="b">
        <f>OR('01.11.2018'!F130="ПМСД",'01.11.2018'!F130="поліклініка")</f>
        <v>1</v>
      </c>
      <c r="F133">
        <f>IF('01.11.2018'!F130="Психоневрол.",1,0)</f>
        <v>0</v>
      </c>
      <c r="G133" t="b">
        <f>OR('01.11.2018'!F130="Інше",'01.11.2018'!F130="ЦРЛ",'01.11.2018'!F130="МЛ",'01.11.2018'!F130="Інфекційна")</f>
        <v>0</v>
      </c>
      <c r="I133">
        <f t="shared" ref="I133:K133" si="130">SUM(B133:B3444)</f>
        <v>29</v>
      </c>
      <c r="J133">
        <f t="shared" si="130"/>
        <v>8</v>
      </c>
      <c r="K133">
        <f t="shared" si="130"/>
        <v>17</v>
      </c>
      <c r="L133">
        <f t="shared" si="67"/>
        <v>1</v>
      </c>
      <c r="N133">
        <f t="shared" si="68"/>
        <v>0</v>
      </c>
    </row>
    <row r="134" spans="2:14" x14ac:dyDescent="0.25">
      <c r="B134">
        <f>IF('01.11.2018'!F131="НД",1,0)</f>
        <v>0</v>
      </c>
      <c r="C134">
        <f>IF('01.11.2018'!F131="СНІДцентр",1,0)</f>
        <v>0</v>
      </c>
      <c r="D134">
        <f>IF('01.11.2018'!F131="ПТБ",1,0)</f>
        <v>0</v>
      </c>
      <c r="E134" t="b">
        <f>OR('01.11.2018'!F131="ПМСД",'01.11.2018'!F131="поліклініка")</f>
        <v>0</v>
      </c>
      <c r="F134">
        <f>IF('01.11.2018'!F131="Психоневрол.",1,0)</f>
        <v>0</v>
      </c>
      <c r="G134" t="b">
        <f>OR('01.11.2018'!F131="Інше",'01.11.2018'!F131="ЦРЛ",'01.11.2018'!F131="МЛ",'01.11.2018'!F131="Інфекційна")</f>
        <v>0</v>
      </c>
      <c r="I134">
        <f t="shared" ref="I134:K134" si="131">SUM(B134:B3445)</f>
        <v>29</v>
      </c>
      <c r="J134">
        <f t="shared" si="131"/>
        <v>8</v>
      </c>
      <c r="K134">
        <f t="shared" si="131"/>
        <v>17</v>
      </c>
      <c r="L134">
        <f t="shared" si="67"/>
        <v>0</v>
      </c>
      <c r="N134">
        <f t="shared" si="68"/>
        <v>0</v>
      </c>
    </row>
    <row r="135" spans="2:14" x14ac:dyDescent="0.25">
      <c r="B135">
        <f>IF('01.11.2018'!F132="НД",1,0)</f>
        <v>0</v>
      </c>
      <c r="C135">
        <f>IF('01.11.2018'!F132="СНІДцентр",1,0)</f>
        <v>0</v>
      </c>
      <c r="D135">
        <f>IF('01.11.2018'!F132="ПТБ",1,0)</f>
        <v>0</v>
      </c>
      <c r="E135" t="b">
        <f>OR('01.11.2018'!F132="ПМСД",'01.11.2018'!F132="поліклініка")</f>
        <v>0</v>
      </c>
      <c r="F135">
        <f>IF('01.11.2018'!F132="Психоневрол.",1,0)</f>
        <v>0</v>
      </c>
      <c r="G135" t="b">
        <f>OR('01.11.2018'!F132="Інше",'01.11.2018'!F132="ЦРЛ",'01.11.2018'!F132="МЛ",'01.11.2018'!F132="Інфекційна")</f>
        <v>0</v>
      </c>
      <c r="I135">
        <f t="shared" ref="I135:K135" si="132">SUM(B135:B3446)</f>
        <v>29</v>
      </c>
      <c r="J135">
        <f t="shared" si="132"/>
        <v>8</v>
      </c>
      <c r="K135">
        <f t="shared" si="132"/>
        <v>17</v>
      </c>
      <c r="L135">
        <f t="shared" ref="L135:L198" si="133">N(E135)</f>
        <v>0</v>
      </c>
      <c r="N135">
        <f t="shared" ref="N135:N198" si="134">N(G135)</f>
        <v>0</v>
      </c>
    </row>
    <row r="136" spans="2:14" x14ac:dyDescent="0.25">
      <c r="B136">
        <f>IF('01.11.2018'!F133="НД",1,0)</f>
        <v>0</v>
      </c>
      <c r="C136">
        <f>IF('01.11.2018'!F133="СНІДцентр",1,0)</f>
        <v>0</v>
      </c>
      <c r="D136">
        <f>IF('01.11.2018'!F133="ПТБ",1,0)</f>
        <v>0</v>
      </c>
      <c r="E136" t="b">
        <f>OR('01.11.2018'!F133="ПМСД",'01.11.2018'!F133="поліклініка")</f>
        <v>1</v>
      </c>
      <c r="F136">
        <f>IF('01.11.2018'!F133="Психоневрол.",1,0)</f>
        <v>0</v>
      </c>
      <c r="G136" t="b">
        <f>OR('01.11.2018'!F133="Інше",'01.11.2018'!F133="ЦРЛ",'01.11.2018'!F133="МЛ",'01.11.2018'!F133="Інфекційна")</f>
        <v>0</v>
      </c>
      <c r="I136">
        <f t="shared" ref="I136:K136" si="135">SUM(B136:B3447)</f>
        <v>29</v>
      </c>
      <c r="J136">
        <f t="shared" si="135"/>
        <v>8</v>
      </c>
      <c r="K136">
        <f t="shared" si="135"/>
        <v>17</v>
      </c>
      <c r="L136">
        <f t="shared" si="133"/>
        <v>1</v>
      </c>
      <c r="N136">
        <f t="shared" si="134"/>
        <v>0</v>
      </c>
    </row>
    <row r="137" spans="2:14" x14ac:dyDescent="0.25">
      <c r="B137">
        <f>IF('01.11.2018'!F134="НД",1,0)</f>
        <v>0</v>
      </c>
      <c r="C137">
        <f>IF('01.11.2018'!F134="СНІДцентр",1,0)</f>
        <v>0</v>
      </c>
      <c r="D137">
        <f>IF('01.11.2018'!F134="ПТБ",1,0)</f>
        <v>0</v>
      </c>
      <c r="E137" t="b">
        <f>OR('01.11.2018'!F134="ПМСД",'01.11.2018'!F134="поліклініка")</f>
        <v>0</v>
      </c>
      <c r="F137">
        <f>IF('01.11.2018'!F134="Психоневрол.",1,0)</f>
        <v>0</v>
      </c>
      <c r="G137" t="b">
        <f>OR('01.11.2018'!F134="Інше",'01.11.2018'!F134="ЦРЛ",'01.11.2018'!F134="МЛ",'01.11.2018'!F134="Інфекційна")</f>
        <v>0</v>
      </c>
      <c r="I137">
        <f t="shared" ref="I137:K137" si="136">SUM(B137:B3448)</f>
        <v>29</v>
      </c>
      <c r="J137">
        <f t="shared" si="136"/>
        <v>8</v>
      </c>
      <c r="K137">
        <f t="shared" si="136"/>
        <v>17</v>
      </c>
      <c r="L137">
        <f t="shared" si="133"/>
        <v>0</v>
      </c>
      <c r="N137">
        <f t="shared" si="134"/>
        <v>0</v>
      </c>
    </row>
    <row r="138" spans="2:14" x14ac:dyDescent="0.25">
      <c r="B138">
        <f>IF('01.11.2018'!F135="НД",1,0)</f>
        <v>0</v>
      </c>
      <c r="C138">
        <f>IF('01.11.2018'!F135="СНІДцентр",1,0)</f>
        <v>0</v>
      </c>
      <c r="D138">
        <f>IF('01.11.2018'!F135="ПТБ",1,0)</f>
        <v>0</v>
      </c>
      <c r="E138" t="b">
        <f>OR('01.11.2018'!F135="ПМСД",'01.11.2018'!F135="поліклініка")</f>
        <v>0</v>
      </c>
      <c r="F138">
        <f>IF('01.11.2018'!F135="Психоневрол.",1,0)</f>
        <v>0</v>
      </c>
      <c r="G138" t="b">
        <f>OR('01.11.2018'!F135="Інше",'01.11.2018'!F135="ЦРЛ",'01.11.2018'!F135="МЛ",'01.11.2018'!F135="Інфекційна")</f>
        <v>0</v>
      </c>
      <c r="I138">
        <f t="shared" ref="I138:K138" si="137">SUM(B138:B3449)</f>
        <v>29</v>
      </c>
      <c r="J138">
        <f t="shared" si="137"/>
        <v>8</v>
      </c>
      <c r="K138">
        <f t="shared" si="137"/>
        <v>17</v>
      </c>
      <c r="L138">
        <f t="shared" si="133"/>
        <v>0</v>
      </c>
      <c r="N138">
        <f t="shared" si="134"/>
        <v>0</v>
      </c>
    </row>
    <row r="139" spans="2:14" x14ac:dyDescent="0.25">
      <c r="B139">
        <f>IF('01.11.2018'!F136="НД",1,0)</f>
        <v>0</v>
      </c>
      <c r="C139">
        <f>IF('01.11.2018'!F136="СНІДцентр",1,0)</f>
        <v>0</v>
      </c>
      <c r="D139">
        <f>IF('01.11.2018'!F136="ПТБ",1,0)</f>
        <v>0</v>
      </c>
      <c r="E139" t="b">
        <f>OR('01.11.2018'!F136="ПМСД",'01.11.2018'!F136="поліклініка")</f>
        <v>0</v>
      </c>
      <c r="F139">
        <f>IF('01.11.2018'!F136="Психоневрол.",1,0)</f>
        <v>0</v>
      </c>
      <c r="G139" t="b">
        <f>OR('01.11.2018'!F136="Інше",'01.11.2018'!F136="ЦРЛ",'01.11.2018'!F136="МЛ",'01.11.2018'!F136="Інфекційна")</f>
        <v>1</v>
      </c>
      <c r="I139">
        <f t="shared" ref="I139:K139" si="138">SUM(B139:B3450)</f>
        <v>29</v>
      </c>
      <c r="J139">
        <f t="shared" si="138"/>
        <v>8</v>
      </c>
      <c r="K139">
        <f t="shared" si="138"/>
        <v>17</v>
      </c>
      <c r="L139">
        <f t="shared" si="133"/>
        <v>0</v>
      </c>
      <c r="N139">
        <f t="shared" si="134"/>
        <v>1</v>
      </c>
    </row>
    <row r="140" spans="2:14" x14ac:dyDescent="0.25">
      <c r="B140">
        <f>IF('01.11.2018'!F137="НД",1,0)</f>
        <v>0</v>
      </c>
      <c r="C140">
        <f>IF('01.11.2018'!F137="СНІДцентр",1,0)</f>
        <v>0</v>
      </c>
      <c r="D140">
        <f>IF('01.11.2018'!F137="ПТБ",1,0)</f>
        <v>0</v>
      </c>
      <c r="E140" t="b">
        <f>OR('01.11.2018'!F137="ПМСД",'01.11.2018'!F137="поліклініка")</f>
        <v>0</v>
      </c>
      <c r="F140">
        <f>IF('01.11.2018'!F137="Психоневрол.",1,0)</f>
        <v>0</v>
      </c>
      <c r="G140" t="b">
        <f>OR('01.11.2018'!F137="Інше",'01.11.2018'!F137="ЦРЛ",'01.11.2018'!F137="МЛ",'01.11.2018'!F137="Інфекційна")</f>
        <v>0</v>
      </c>
      <c r="I140">
        <f t="shared" ref="I140:K140" si="139">SUM(B140:B3451)</f>
        <v>29</v>
      </c>
      <c r="J140">
        <f t="shared" si="139"/>
        <v>8</v>
      </c>
      <c r="K140">
        <f t="shared" si="139"/>
        <v>17</v>
      </c>
      <c r="L140">
        <f t="shared" si="133"/>
        <v>0</v>
      </c>
      <c r="N140">
        <f t="shared" si="134"/>
        <v>0</v>
      </c>
    </row>
    <row r="141" spans="2:14" x14ac:dyDescent="0.25">
      <c r="B141">
        <f>IF('01.11.2018'!F138="НД",1,0)</f>
        <v>0</v>
      </c>
      <c r="C141">
        <f>IF('01.11.2018'!F138="СНІДцентр",1,0)</f>
        <v>0</v>
      </c>
      <c r="D141">
        <f>IF('01.11.2018'!F138="ПТБ",1,0)</f>
        <v>0</v>
      </c>
      <c r="E141" t="b">
        <f>OR('01.11.2018'!F138="ПМСД",'01.11.2018'!F138="поліклініка")</f>
        <v>0</v>
      </c>
      <c r="F141">
        <f>IF('01.11.2018'!F138="Психоневрол.",1,0)</f>
        <v>0</v>
      </c>
      <c r="G141" t="b">
        <f>OR('01.11.2018'!F138="Інше",'01.11.2018'!F138="ЦРЛ",'01.11.2018'!F138="МЛ",'01.11.2018'!F138="Інфекційна")</f>
        <v>0</v>
      </c>
      <c r="I141">
        <f t="shared" ref="I141:K141" si="140">SUM(B141:B3452)</f>
        <v>29</v>
      </c>
      <c r="J141">
        <f t="shared" si="140"/>
        <v>8</v>
      </c>
      <c r="K141">
        <f t="shared" si="140"/>
        <v>17</v>
      </c>
      <c r="L141">
        <f t="shared" si="133"/>
        <v>0</v>
      </c>
      <c r="N141">
        <f t="shared" si="134"/>
        <v>0</v>
      </c>
    </row>
    <row r="142" spans="2:14" x14ac:dyDescent="0.25">
      <c r="B142">
        <f>IF('01.11.2018'!F139="НД",1,0)</f>
        <v>0</v>
      </c>
      <c r="C142">
        <f>IF('01.11.2018'!F139="СНІДцентр",1,0)</f>
        <v>0</v>
      </c>
      <c r="D142">
        <f>IF('01.11.2018'!F139="ПТБ",1,0)</f>
        <v>1</v>
      </c>
      <c r="E142" t="b">
        <f>OR('01.11.2018'!F139="ПМСД",'01.11.2018'!F139="поліклініка")</f>
        <v>0</v>
      </c>
      <c r="F142">
        <f>IF('01.11.2018'!F139="Психоневрол.",1,0)</f>
        <v>0</v>
      </c>
      <c r="G142" t="b">
        <f>OR('01.11.2018'!F139="Інше",'01.11.2018'!F139="ЦРЛ",'01.11.2018'!F139="МЛ",'01.11.2018'!F139="Інфекційна")</f>
        <v>0</v>
      </c>
      <c r="I142">
        <f t="shared" ref="I142:K142" si="141">SUM(B142:B3453)</f>
        <v>29</v>
      </c>
      <c r="J142">
        <f t="shared" si="141"/>
        <v>8</v>
      </c>
      <c r="K142">
        <f t="shared" si="141"/>
        <v>17</v>
      </c>
      <c r="L142">
        <f t="shared" si="133"/>
        <v>0</v>
      </c>
      <c r="N142">
        <f t="shared" si="134"/>
        <v>0</v>
      </c>
    </row>
    <row r="143" spans="2:14" x14ac:dyDescent="0.25">
      <c r="B143">
        <f>IF('01.11.2018'!F140="НД",1,0)</f>
        <v>0</v>
      </c>
      <c r="C143">
        <f>IF('01.11.2018'!F140="СНІДцентр",1,0)</f>
        <v>0</v>
      </c>
      <c r="D143">
        <f>IF('01.11.2018'!F140="ПТБ",1,0)</f>
        <v>0</v>
      </c>
      <c r="E143" t="b">
        <f>OR('01.11.2018'!F140="ПМСД",'01.11.2018'!F140="поліклініка")</f>
        <v>0</v>
      </c>
      <c r="F143">
        <f>IF('01.11.2018'!F140="Психоневрол.",1,0)</f>
        <v>0</v>
      </c>
      <c r="G143" t="b">
        <f>OR('01.11.2018'!F140="Інше",'01.11.2018'!F140="ЦРЛ",'01.11.2018'!F140="МЛ",'01.11.2018'!F140="Інфекційна")</f>
        <v>0</v>
      </c>
      <c r="I143">
        <f t="shared" ref="I143:K143" si="142">SUM(B143:B3454)</f>
        <v>29</v>
      </c>
      <c r="J143">
        <f t="shared" si="142"/>
        <v>8</v>
      </c>
      <c r="K143">
        <f t="shared" si="142"/>
        <v>16</v>
      </c>
      <c r="L143">
        <f t="shared" si="133"/>
        <v>0</v>
      </c>
      <c r="N143">
        <f t="shared" si="134"/>
        <v>0</v>
      </c>
    </row>
    <row r="144" spans="2:14" x14ac:dyDescent="0.25">
      <c r="B144">
        <f>IF('01.11.2018'!F141="НД",1,0)</f>
        <v>0</v>
      </c>
      <c r="C144">
        <f>IF('01.11.2018'!F141="СНІДцентр",1,0)</f>
        <v>0</v>
      </c>
      <c r="D144">
        <f>IF('01.11.2018'!F141="ПТБ",1,0)</f>
        <v>0</v>
      </c>
      <c r="E144" t="b">
        <f>OR('01.11.2018'!F141="ПМСД",'01.11.2018'!F141="поліклініка")</f>
        <v>0</v>
      </c>
      <c r="F144">
        <f>IF('01.11.2018'!F141="Психоневрол.",1,0)</f>
        <v>0</v>
      </c>
      <c r="G144" t="b">
        <f>OR('01.11.2018'!F141="Інше",'01.11.2018'!F141="ЦРЛ",'01.11.2018'!F141="МЛ",'01.11.2018'!F141="Інфекційна")</f>
        <v>0</v>
      </c>
      <c r="I144">
        <f t="shared" ref="I144:K144" si="143">SUM(B144:B3455)</f>
        <v>29</v>
      </c>
      <c r="J144">
        <f t="shared" si="143"/>
        <v>8</v>
      </c>
      <c r="K144">
        <f t="shared" si="143"/>
        <v>16</v>
      </c>
      <c r="L144">
        <f t="shared" si="133"/>
        <v>0</v>
      </c>
      <c r="N144">
        <f t="shared" si="134"/>
        <v>0</v>
      </c>
    </row>
    <row r="145" spans="2:14" x14ac:dyDescent="0.25">
      <c r="B145">
        <f>IF('01.11.2018'!F142="НД",1,0)</f>
        <v>0</v>
      </c>
      <c r="C145">
        <f>IF('01.11.2018'!F142="СНІДцентр",1,0)</f>
        <v>1</v>
      </c>
      <c r="D145">
        <f>IF('01.11.2018'!F142="ПТБ",1,0)</f>
        <v>0</v>
      </c>
      <c r="E145" t="b">
        <f>OR('01.11.2018'!F142="ПМСД",'01.11.2018'!F142="поліклініка")</f>
        <v>0</v>
      </c>
      <c r="F145">
        <f>IF('01.11.2018'!F142="Психоневрол.",1,0)</f>
        <v>0</v>
      </c>
      <c r="G145" t="b">
        <f>OR('01.11.2018'!F142="Інше",'01.11.2018'!F142="ЦРЛ",'01.11.2018'!F142="МЛ",'01.11.2018'!F142="Інфекційна")</f>
        <v>0</v>
      </c>
      <c r="I145">
        <f t="shared" ref="I145:K145" si="144">SUM(B145:B3456)</f>
        <v>29</v>
      </c>
      <c r="J145">
        <f t="shared" si="144"/>
        <v>8</v>
      </c>
      <c r="K145">
        <f t="shared" si="144"/>
        <v>16</v>
      </c>
      <c r="L145">
        <f t="shared" si="133"/>
        <v>0</v>
      </c>
      <c r="N145">
        <f t="shared" si="134"/>
        <v>0</v>
      </c>
    </row>
    <row r="146" spans="2:14" x14ac:dyDescent="0.25">
      <c r="B146">
        <f>IF('01.11.2018'!F143="НД",1,0)</f>
        <v>0</v>
      </c>
      <c r="C146">
        <f>IF('01.11.2018'!F143="СНІДцентр",1,0)</f>
        <v>0</v>
      </c>
      <c r="D146">
        <f>IF('01.11.2018'!F143="ПТБ",1,0)</f>
        <v>0</v>
      </c>
      <c r="E146" t="b">
        <f>OR('01.11.2018'!F143="ПМСД",'01.11.2018'!F143="поліклініка")</f>
        <v>0</v>
      </c>
      <c r="F146">
        <f>IF('01.11.2018'!F143="Психоневрол.",1,0)</f>
        <v>0</v>
      </c>
      <c r="G146" t="b">
        <f>OR('01.11.2018'!F143="Інше",'01.11.2018'!F143="ЦРЛ",'01.11.2018'!F143="МЛ",'01.11.2018'!F143="Інфекційна")</f>
        <v>0</v>
      </c>
      <c r="I146">
        <f t="shared" ref="I146:K146" si="145">SUM(B146:B3457)</f>
        <v>29</v>
      </c>
      <c r="J146">
        <f t="shared" si="145"/>
        <v>7</v>
      </c>
      <c r="K146">
        <f t="shared" si="145"/>
        <v>16</v>
      </c>
      <c r="L146">
        <f t="shared" si="133"/>
        <v>0</v>
      </c>
      <c r="N146">
        <f t="shared" si="134"/>
        <v>0</v>
      </c>
    </row>
    <row r="147" spans="2:14" x14ac:dyDescent="0.25">
      <c r="B147">
        <f>IF('01.11.2018'!F144="НД",1,0)</f>
        <v>0</v>
      </c>
      <c r="C147">
        <f>IF('01.11.2018'!F144="СНІДцентр",1,0)</f>
        <v>0</v>
      </c>
      <c r="D147">
        <f>IF('01.11.2018'!F144="ПТБ",1,0)</f>
        <v>0</v>
      </c>
      <c r="E147" t="b">
        <f>OR('01.11.2018'!F144="ПМСД",'01.11.2018'!F144="поліклініка")</f>
        <v>0</v>
      </c>
      <c r="F147">
        <f>IF('01.11.2018'!F144="Психоневрол.",1,0)</f>
        <v>0</v>
      </c>
      <c r="G147" t="b">
        <f>OR('01.11.2018'!F144="Інше",'01.11.2018'!F144="ЦРЛ",'01.11.2018'!F144="МЛ",'01.11.2018'!F144="Інфекційна")</f>
        <v>0</v>
      </c>
      <c r="I147">
        <f t="shared" ref="I147:K147" si="146">SUM(B147:B3458)</f>
        <v>29</v>
      </c>
      <c r="J147">
        <f t="shared" si="146"/>
        <v>7</v>
      </c>
      <c r="K147">
        <f t="shared" si="146"/>
        <v>16</v>
      </c>
      <c r="L147">
        <f t="shared" si="133"/>
        <v>0</v>
      </c>
      <c r="N147">
        <f t="shared" si="134"/>
        <v>0</v>
      </c>
    </row>
    <row r="148" spans="2:14" x14ac:dyDescent="0.25">
      <c r="B148">
        <f>IF('01.11.2018'!F145="НД",1,0)</f>
        <v>1</v>
      </c>
      <c r="C148">
        <f>IF('01.11.2018'!F145="СНІДцентр",1,0)</f>
        <v>0</v>
      </c>
      <c r="D148">
        <f>IF('01.11.2018'!F145="ПТБ",1,0)</f>
        <v>0</v>
      </c>
      <c r="E148" t="b">
        <f>OR('01.11.2018'!F145="ПМСД",'01.11.2018'!F145="поліклініка")</f>
        <v>0</v>
      </c>
      <c r="F148">
        <f>IF('01.11.2018'!F145="Психоневрол.",1,0)</f>
        <v>0</v>
      </c>
      <c r="G148" t="b">
        <f>OR('01.11.2018'!F145="Інше",'01.11.2018'!F145="ЦРЛ",'01.11.2018'!F145="МЛ",'01.11.2018'!F145="Інфекційна")</f>
        <v>0</v>
      </c>
      <c r="I148">
        <f t="shared" ref="I148:K148" si="147">SUM(B148:B3459)</f>
        <v>29</v>
      </c>
      <c r="J148">
        <f t="shared" si="147"/>
        <v>7</v>
      </c>
      <c r="K148">
        <f t="shared" si="147"/>
        <v>16</v>
      </c>
      <c r="L148">
        <f t="shared" si="133"/>
        <v>0</v>
      </c>
      <c r="N148">
        <f t="shared" si="134"/>
        <v>0</v>
      </c>
    </row>
    <row r="149" spans="2:14" x14ac:dyDescent="0.25">
      <c r="B149">
        <f>IF('01.11.2018'!F146="НД",1,0)</f>
        <v>0</v>
      </c>
      <c r="C149">
        <f>IF('01.11.2018'!F146="СНІДцентр",1,0)</f>
        <v>0</v>
      </c>
      <c r="D149">
        <f>IF('01.11.2018'!F146="ПТБ",1,0)</f>
        <v>0</v>
      </c>
      <c r="E149" t="b">
        <f>OR('01.11.2018'!F146="ПМСД",'01.11.2018'!F146="поліклініка")</f>
        <v>0</v>
      </c>
      <c r="F149">
        <f>IF('01.11.2018'!F146="Психоневрол.",1,0)</f>
        <v>0</v>
      </c>
      <c r="G149" t="b">
        <f>OR('01.11.2018'!F146="Інше",'01.11.2018'!F146="ЦРЛ",'01.11.2018'!F146="МЛ",'01.11.2018'!F146="Інфекційна")</f>
        <v>0</v>
      </c>
      <c r="I149">
        <f t="shared" ref="I149:K149" si="148">SUM(B149:B3460)</f>
        <v>28</v>
      </c>
      <c r="J149">
        <f t="shared" si="148"/>
        <v>7</v>
      </c>
      <c r="K149">
        <f t="shared" si="148"/>
        <v>16</v>
      </c>
      <c r="L149">
        <f t="shared" si="133"/>
        <v>0</v>
      </c>
      <c r="N149">
        <f t="shared" si="134"/>
        <v>0</v>
      </c>
    </row>
    <row r="150" spans="2:14" x14ac:dyDescent="0.25">
      <c r="B150">
        <f>IF('01.11.2018'!F147="НД",1,0)</f>
        <v>0</v>
      </c>
      <c r="C150">
        <f>IF('01.11.2018'!F147="СНІДцентр",1,0)</f>
        <v>0</v>
      </c>
      <c r="D150">
        <f>IF('01.11.2018'!F147="ПТБ",1,0)</f>
        <v>0</v>
      </c>
      <c r="E150" t="b">
        <f>OR('01.11.2018'!F147="ПМСД",'01.11.2018'!F147="поліклініка")</f>
        <v>0</v>
      </c>
      <c r="F150">
        <f>IF('01.11.2018'!F147="Психоневрол.",1,0)</f>
        <v>0</v>
      </c>
      <c r="G150" t="b">
        <f>OR('01.11.2018'!F147="Інше",'01.11.2018'!F147="ЦРЛ",'01.11.2018'!F147="МЛ",'01.11.2018'!F147="Інфекційна")</f>
        <v>0</v>
      </c>
      <c r="I150">
        <f t="shared" ref="I150:K150" si="149">SUM(B150:B3461)</f>
        <v>28</v>
      </c>
      <c r="J150">
        <f t="shared" si="149"/>
        <v>7</v>
      </c>
      <c r="K150">
        <f t="shared" si="149"/>
        <v>16</v>
      </c>
      <c r="L150">
        <f t="shared" si="133"/>
        <v>0</v>
      </c>
      <c r="N150">
        <f t="shared" si="134"/>
        <v>0</v>
      </c>
    </row>
    <row r="151" spans="2:14" x14ac:dyDescent="0.25">
      <c r="B151">
        <f>IF('01.11.2018'!F148="НД",1,0)</f>
        <v>0</v>
      </c>
      <c r="C151">
        <f>IF('01.11.2018'!F148="СНІДцентр",1,0)</f>
        <v>0</v>
      </c>
      <c r="D151">
        <f>IF('01.11.2018'!F148="ПТБ",1,0)</f>
        <v>0</v>
      </c>
      <c r="E151" t="b">
        <f>OR('01.11.2018'!F148="ПМСД",'01.11.2018'!F148="поліклініка")</f>
        <v>0</v>
      </c>
      <c r="F151">
        <f>IF('01.11.2018'!F148="Психоневрол.",1,0)</f>
        <v>0</v>
      </c>
      <c r="G151" t="b">
        <f>OR('01.11.2018'!F148="Інше",'01.11.2018'!F148="ЦРЛ",'01.11.2018'!F148="МЛ",'01.11.2018'!F148="Інфекційна")</f>
        <v>1</v>
      </c>
      <c r="I151">
        <f t="shared" ref="I151:K151" si="150">SUM(B151:B3462)</f>
        <v>28</v>
      </c>
      <c r="J151">
        <f t="shared" si="150"/>
        <v>7</v>
      </c>
      <c r="K151">
        <f t="shared" si="150"/>
        <v>16</v>
      </c>
      <c r="L151">
        <f t="shared" si="133"/>
        <v>0</v>
      </c>
      <c r="N151">
        <f t="shared" si="134"/>
        <v>1</v>
      </c>
    </row>
    <row r="152" spans="2:14" x14ac:dyDescent="0.25">
      <c r="B152">
        <f>IF('01.11.2018'!F149="НД",1,0)</f>
        <v>0</v>
      </c>
      <c r="C152">
        <f>IF('01.11.2018'!F149="СНІДцентр",1,0)</f>
        <v>0</v>
      </c>
      <c r="D152">
        <f>IF('01.11.2018'!F149="ПТБ",1,0)</f>
        <v>0</v>
      </c>
      <c r="E152" t="b">
        <f>OR('01.11.2018'!F149="ПМСД",'01.11.2018'!F149="поліклініка")</f>
        <v>0</v>
      </c>
      <c r="F152">
        <f>IF('01.11.2018'!F149="Психоневрол.",1,0)</f>
        <v>0</v>
      </c>
      <c r="G152" t="b">
        <f>OR('01.11.2018'!F149="Інше",'01.11.2018'!F149="ЦРЛ",'01.11.2018'!F149="МЛ",'01.11.2018'!F149="Інфекційна")</f>
        <v>0</v>
      </c>
      <c r="I152">
        <f t="shared" ref="I152:K152" si="151">SUM(B152:B3463)</f>
        <v>28</v>
      </c>
      <c r="J152">
        <f t="shared" si="151"/>
        <v>7</v>
      </c>
      <c r="K152">
        <f t="shared" si="151"/>
        <v>16</v>
      </c>
      <c r="L152">
        <f t="shared" si="133"/>
        <v>0</v>
      </c>
      <c r="N152">
        <f t="shared" si="134"/>
        <v>0</v>
      </c>
    </row>
    <row r="153" spans="2:14" x14ac:dyDescent="0.25">
      <c r="B153">
        <f>IF('01.11.2018'!F150="НД",1,0)</f>
        <v>0</v>
      </c>
      <c r="C153">
        <f>IF('01.11.2018'!F150="СНІДцентр",1,0)</f>
        <v>0</v>
      </c>
      <c r="D153">
        <f>IF('01.11.2018'!F150="ПТБ",1,0)</f>
        <v>0</v>
      </c>
      <c r="E153" t="b">
        <f>OR('01.11.2018'!F150="ПМСД",'01.11.2018'!F150="поліклініка")</f>
        <v>0</v>
      </c>
      <c r="F153">
        <f>IF('01.11.2018'!F150="Психоневрол.",1,0)</f>
        <v>0</v>
      </c>
      <c r="G153" t="b">
        <f>OR('01.11.2018'!F150="Інше",'01.11.2018'!F150="ЦРЛ",'01.11.2018'!F150="МЛ",'01.11.2018'!F150="Інфекційна")</f>
        <v>0</v>
      </c>
      <c r="I153">
        <f t="shared" ref="I153:K153" si="152">SUM(B153:B3464)</f>
        <v>28</v>
      </c>
      <c r="J153">
        <f t="shared" si="152"/>
        <v>7</v>
      </c>
      <c r="K153">
        <f t="shared" si="152"/>
        <v>16</v>
      </c>
      <c r="L153">
        <f t="shared" si="133"/>
        <v>0</v>
      </c>
      <c r="N153">
        <f t="shared" si="134"/>
        <v>0</v>
      </c>
    </row>
    <row r="154" spans="2:14" x14ac:dyDescent="0.25">
      <c r="B154">
        <f>IF('01.11.2018'!F151="НД",1,0)</f>
        <v>0</v>
      </c>
      <c r="C154">
        <f>IF('01.11.2018'!F151="СНІДцентр",1,0)</f>
        <v>0</v>
      </c>
      <c r="D154">
        <f>IF('01.11.2018'!F151="ПТБ",1,0)</f>
        <v>0</v>
      </c>
      <c r="E154" t="b">
        <f>OR('01.11.2018'!F151="ПМСД",'01.11.2018'!F151="поліклініка")</f>
        <v>1</v>
      </c>
      <c r="F154">
        <f>IF('01.11.2018'!F151="Психоневрол.",1,0)</f>
        <v>0</v>
      </c>
      <c r="G154" t="b">
        <f>OR('01.11.2018'!F151="Інше",'01.11.2018'!F151="ЦРЛ",'01.11.2018'!F151="МЛ",'01.11.2018'!F151="Інфекційна")</f>
        <v>0</v>
      </c>
      <c r="I154">
        <f t="shared" ref="I154:K154" si="153">SUM(B154:B3465)</f>
        <v>28</v>
      </c>
      <c r="J154">
        <f t="shared" si="153"/>
        <v>7</v>
      </c>
      <c r="K154">
        <f t="shared" si="153"/>
        <v>16</v>
      </c>
      <c r="L154">
        <f t="shared" si="133"/>
        <v>1</v>
      </c>
      <c r="N154">
        <f t="shared" si="134"/>
        <v>0</v>
      </c>
    </row>
    <row r="155" spans="2:14" x14ac:dyDescent="0.25">
      <c r="B155">
        <f>IF('01.11.2018'!F152="НД",1,0)</f>
        <v>0</v>
      </c>
      <c r="C155">
        <f>IF('01.11.2018'!F152="СНІДцентр",1,0)</f>
        <v>0</v>
      </c>
      <c r="D155">
        <f>IF('01.11.2018'!F152="ПТБ",1,0)</f>
        <v>0</v>
      </c>
      <c r="E155" t="b">
        <f>OR('01.11.2018'!F152="ПМСД",'01.11.2018'!F152="поліклініка")</f>
        <v>0</v>
      </c>
      <c r="F155">
        <f>IF('01.11.2018'!F152="Психоневрол.",1,0)</f>
        <v>0</v>
      </c>
      <c r="G155" t="b">
        <f>OR('01.11.2018'!F152="Інше",'01.11.2018'!F152="ЦРЛ",'01.11.2018'!F152="МЛ",'01.11.2018'!F152="Інфекційна")</f>
        <v>0</v>
      </c>
      <c r="I155">
        <f t="shared" ref="I155:K155" si="154">SUM(B155:B3466)</f>
        <v>28</v>
      </c>
      <c r="J155">
        <f t="shared" si="154"/>
        <v>7</v>
      </c>
      <c r="K155">
        <f t="shared" si="154"/>
        <v>16</v>
      </c>
      <c r="L155">
        <f t="shared" si="133"/>
        <v>0</v>
      </c>
      <c r="N155">
        <f t="shared" si="134"/>
        <v>0</v>
      </c>
    </row>
    <row r="156" spans="2:14" x14ac:dyDescent="0.25">
      <c r="B156">
        <f>IF('01.11.2018'!F153="НД",1,0)</f>
        <v>0</v>
      </c>
      <c r="C156">
        <f>IF('01.11.2018'!F153="СНІДцентр",1,0)</f>
        <v>0</v>
      </c>
      <c r="D156">
        <f>IF('01.11.2018'!F153="ПТБ",1,0)</f>
        <v>0</v>
      </c>
      <c r="E156" t="b">
        <f>OR('01.11.2018'!F153="ПМСД",'01.11.2018'!F153="поліклініка")</f>
        <v>0</v>
      </c>
      <c r="F156">
        <f>IF('01.11.2018'!F153="Психоневрол.",1,0)</f>
        <v>0</v>
      </c>
      <c r="G156" t="b">
        <f>OR('01.11.2018'!F153="Інше",'01.11.2018'!F153="ЦРЛ",'01.11.2018'!F153="МЛ",'01.11.2018'!F153="Інфекційна")</f>
        <v>0</v>
      </c>
      <c r="I156">
        <f t="shared" ref="I156:K156" si="155">SUM(B156:B3467)</f>
        <v>28</v>
      </c>
      <c r="J156">
        <f t="shared" si="155"/>
        <v>7</v>
      </c>
      <c r="K156">
        <f t="shared" si="155"/>
        <v>16</v>
      </c>
      <c r="L156">
        <f t="shared" si="133"/>
        <v>0</v>
      </c>
      <c r="N156">
        <f t="shared" si="134"/>
        <v>0</v>
      </c>
    </row>
    <row r="157" spans="2:14" x14ac:dyDescent="0.25">
      <c r="B157">
        <f>IF('01.11.2018'!F154="НД",1,0)</f>
        <v>0</v>
      </c>
      <c r="C157">
        <f>IF('01.11.2018'!F154="СНІДцентр",1,0)</f>
        <v>0</v>
      </c>
      <c r="D157">
        <f>IF('01.11.2018'!F154="ПТБ",1,0)</f>
        <v>0</v>
      </c>
      <c r="E157" t="b">
        <f>OR('01.11.2018'!F154="ПМСД",'01.11.2018'!F154="поліклініка")</f>
        <v>1</v>
      </c>
      <c r="F157">
        <f>IF('01.11.2018'!F154="Психоневрол.",1,0)</f>
        <v>0</v>
      </c>
      <c r="G157" t="b">
        <f>OR('01.11.2018'!F154="Інше",'01.11.2018'!F154="ЦРЛ",'01.11.2018'!F154="МЛ",'01.11.2018'!F154="Інфекційна")</f>
        <v>0</v>
      </c>
      <c r="I157">
        <f t="shared" ref="I157:K157" si="156">SUM(B157:B3468)</f>
        <v>28</v>
      </c>
      <c r="J157">
        <f t="shared" si="156"/>
        <v>7</v>
      </c>
      <c r="K157">
        <f t="shared" si="156"/>
        <v>16</v>
      </c>
      <c r="L157">
        <f t="shared" si="133"/>
        <v>1</v>
      </c>
      <c r="N157">
        <f t="shared" si="134"/>
        <v>0</v>
      </c>
    </row>
    <row r="158" spans="2:14" x14ac:dyDescent="0.25">
      <c r="B158">
        <f>IF('01.11.2018'!F155="НД",1,0)</f>
        <v>0</v>
      </c>
      <c r="C158">
        <f>IF('01.11.2018'!F155="СНІДцентр",1,0)</f>
        <v>0</v>
      </c>
      <c r="D158">
        <f>IF('01.11.2018'!F155="ПТБ",1,0)</f>
        <v>0</v>
      </c>
      <c r="E158" t="b">
        <f>OR('01.11.2018'!F155="ПМСД",'01.11.2018'!F155="поліклініка")</f>
        <v>0</v>
      </c>
      <c r="F158">
        <f>IF('01.11.2018'!F155="Психоневрол.",1,0)</f>
        <v>0</v>
      </c>
      <c r="G158" t="b">
        <f>OR('01.11.2018'!F155="Інше",'01.11.2018'!F155="ЦРЛ",'01.11.2018'!F155="МЛ",'01.11.2018'!F155="Інфекційна")</f>
        <v>0</v>
      </c>
      <c r="I158">
        <f t="shared" ref="I158:K158" si="157">SUM(B158:B3469)</f>
        <v>28</v>
      </c>
      <c r="J158">
        <f t="shared" si="157"/>
        <v>7</v>
      </c>
      <c r="K158">
        <f t="shared" si="157"/>
        <v>16</v>
      </c>
      <c r="L158">
        <f t="shared" si="133"/>
        <v>0</v>
      </c>
      <c r="N158">
        <f t="shared" si="134"/>
        <v>0</v>
      </c>
    </row>
    <row r="159" spans="2:14" x14ac:dyDescent="0.25">
      <c r="B159">
        <f>IF('01.11.2018'!F156="НД",1,0)</f>
        <v>0</v>
      </c>
      <c r="C159">
        <f>IF('01.11.2018'!F156="СНІДцентр",1,0)</f>
        <v>0</v>
      </c>
      <c r="D159">
        <f>IF('01.11.2018'!F156="ПТБ",1,0)</f>
        <v>0</v>
      </c>
      <c r="E159" t="b">
        <f>OR('01.11.2018'!F156="ПМСД",'01.11.2018'!F156="поліклініка")</f>
        <v>0</v>
      </c>
      <c r="F159">
        <f>IF('01.11.2018'!F156="Психоневрол.",1,0)</f>
        <v>0</v>
      </c>
      <c r="G159" t="b">
        <f>OR('01.11.2018'!F156="Інше",'01.11.2018'!F156="ЦРЛ",'01.11.2018'!F156="МЛ",'01.11.2018'!F156="Інфекційна")</f>
        <v>0</v>
      </c>
      <c r="I159">
        <f t="shared" ref="I159:K159" si="158">SUM(B159:B3470)</f>
        <v>28</v>
      </c>
      <c r="J159">
        <f t="shared" si="158"/>
        <v>7</v>
      </c>
      <c r="K159">
        <f t="shared" si="158"/>
        <v>16</v>
      </c>
      <c r="L159">
        <f t="shared" si="133"/>
        <v>0</v>
      </c>
      <c r="N159">
        <f t="shared" si="134"/>
        <v>0</v>
      </c>
    </row>
    <row r="160" spans="2:14" x14ac:dyDescent="0.25">
      <c r="B160">
        <f>IF('01.11.2018'!F157="НД",1,0)</f>
        <v>0</v>
      </c>
      <c r="C160">
        <f>IF('01.11.2018'!F157="СНІДцентр",1,0)</f>
        <v>0</v>
      </c>
      <c r="D160">
        <f>IF('01.11.2018'!F157="ПТБ",1,0)</f>
        <v>0</v>
      </c>
      <c r="E160" t="b">
        <f>OR('01.11.2018'!F157="ПМСД",'01.11.2018'!F157="поліклініка")</f>
        <v>1</v>
      </c>
      <c r="F160">
        <f>IF('01.11.2018'!F157="Психоневрол.",1,0)</f>
        <v>0</v>
      </c>
      <c r="G160" t="b">
        <f>OR('01.11.2018'!F157="Інше",'01.11.2018'!F157="ЦРЛ",'01.11.2018'!F157="МЛ",'01.11.2018'!F157="Інфекційна")</f>
        <v>0</v>
      </c>
      <c r="I160">
        <f t="shared" ref="I160:K160" si="159">SUM(B160:B3471)</f>
        <v>28</v>
      </c>
      <c r="J160">
        <f t="shared" si="159"/>
        <v>7</v>
      </c>
      <c r="K160">
        <f t="shared" si="159"/>
        <v>16</v>
      </c>
      <c r="L160">
        <f t="shared" si="133"/>
        <v>1</v>
      </c>
      <c r="N160">
        <f t="shared" si="134"/>
        <v>0</v>
      </c>
    </row>
    <row r="161" spans="2:14" x14ac:dyDescent="0.25">
      <c r="B161">
        <f>IF('01.11.2018'!F158="НД",1,0)</f>
        <v>0</v>
      </c>
      <c r="C161">
        <f>IF('01.11.2018'!F158="СНІДцентр",1,0)</f>
        <v>0</v>
      </c>
      <c r="D161">
        <f>IF('01.11.2018'!F158="ПТБ",1,0)</f>
        <v>0</v>
      </c>
      <c r="E161" t="b">
        <f>OR('01.11.2018'!F158="ПМСД",'01.11.2018'!F158="поліклініка")</f>
        <v>0</v>
      </c>
      <c r="F161">
        <f>IF('01.11.2018'!F158="Психоневрол.",1,0)</f>
        <v>0</v>
      </c>
      <c r="G161" t="b">
        <f>OR('01.11.2018'!F158="Інше",'01.11.2018'!F158="ЦРЛ",'01.11.2018'!F158="МЛ",'01.11.2018'!F158="Інфекційна")</f>
        <v>0</v>
      </c>
      <c r="I161">
        <f t="shared" ref="I161:K161" si="160">SUM(B161:B3472)</f>
        <v>28</v>
      </c>
      <c r="J161">
        <f t="shared" si="160"/>
        <v>7</v>
      </c>
      <c r="K161">
        <f t="shared" si="160"/>
        <v>16</v>
      </c>
      <c r="L161">
        <f t="shared" si="133"/>
        <v>0</v>
      </c>
      <c r="N161">
        <f t="shared" si="134"/>
        <v>0</v>
      </c>
    </row>
    <row r="162" spans="2:14" x14ac:dyDescent="0.25">
      <c r="B162">
        <f>IF('01.11.2018'!F159="НД",1,0)</f>
        <v>0</v>
      </c>
      <c r="C162">
        <f>IF('01.11.2018'!F159="СНІДцентр",1,0)</f>
        <v>0</v>
      </c>
      <c r="D162">
        <f>IF('01.11.2018'!F159="ПТБ",1,0)</f>
        <v>0</v>
      </c>
      <c r="E162" t="b">
        <f>OR('01.11.2018'!F159="ПМСД",'01.11.2018'!F159="поліклініка")</f>
        <v>0</v>
      </c>
      <c r="F162">
        <f>IF('01.11.2018'!F159="Психоневрол.",1,0)</f>
        <v>0</v>
      </c>
      <c r="G162" t="b">
        <f>OR('01.11.2018'!F159="Інше",'01.11.2018'!F159="ЦРЛ",'01.11.2018'!F159="МЛ",'01.11.2018'!F159="Інфекційна")</f>
        <v>0</v>
      </c>
      <c r="I162">
        <f t="shared" ref="I162:K162" si="161">SUM(B162:B3473)</f>
        <v>28</v>
      </c>
      <c r="J162">
        <f t="shared" si="161"/>
        <v>7</v>
      </c>
      <c r="K162">
        <f t="shared" si="161"/>
        <v>16</v>
      </c>
      <c r="L162">
        <f t="shared" si="133"/>
        <v>0</v>
      </c>
      <c r="N162">
        <f t="shared" si="134"/>
        <v>0</v>
      </c>
    </row>
    <row r="163" spans="2:14" x14ac:dyDescent="0.25">
      <c r="B163">
        <f>IF('01.11.2018'!F160="НД",1,0)</f>
        <v>0</v>
      </c>
      <c r="C163">
        <f>IF('01.11.2018'!F160="СНІДцентр",1,0)</f>
        <v>0</v>
      </c>
      <c r="D163">
        <f>IF('01.11.2018'!F160="ПТБ",1,0)</f>
        <v>0</v>
      </c>
      <c r="E163" t="b">
        <f>OR('01.11.2018'!F160="ПМСД",'01.11.2018'!F160="поліклініка")</f>
        <v>1</v>
      </c>
      <c r="F163">
        <f>IF('01.11.2018'!F160="Психоневрол.",1,0)</f>
        <v>0</v>
      </c>
      <c r="G163" t="b">
        <f>OR('01.11.2018'!F160="Інше",'01.11.2018'!F160="ЦРЛ",'01.11.2018'!F160="МЛ",'01.11.2018'!F160="Інфекційна")</f>
        <v>0</v>
      </c>
      <c r="I163">
        <f t="shared" ref="I163:K163" si="162">SUM(B163:B3474)</f>
        <v>28</v>
      </c>
      <c r="J163">
        <f t="shared" si="162"/>
        <v>7</v>
      </c>
      <c r="K163">
        <f t="shared" si="162"/>
        <v>16</v>
      </c>
      <c r="L163">
        <f t="shared" si="133"/>
        <v>1</v>
      </c>
      <c r="N163">
        <f t="shared" si="134"/>
        <v>0</v>
      </c>
    </row>
    <row r="164" spans="2:14" x14ac:dyDescent="0.25">
      <c r="B164">
        <f>IF('01.11.2018'!F161="НД",1,0)</f>
        <v>0</v>
      </c>
      <c r="C164">
        <f>IF('01.11.2018'!F161="СНІДцентр",1,0)</f>
        <v>0</v>
      </c>
      <c r="D164">
        <f>IF('01.11.2018'!F161="ПТБ",1,0)</f>
        <v>0</v>
      </c>
      <c r="E164" t="b">
        <f>OR('01.11.2018'!F161="ПМСД",'01.11.2018'!F161="поліклініка")</f>
        <v>0</v>
      </c>
      <c r="F164">
        <f>IF('01.11.2018'!F161="Психоневрол.",1,0)</f>
        <v>0</v>
      </c>
      <c r="G164" t="b">
        <f>OR('01.11.2018'!F161="Інше",'01.11.2018'!F161="ЦРЛ",'01.11.2018'!F161="МЛ",'01.11.2018'!F161="Інфекційна")</f>
        <v>0</v>
      </c>
      <c r="I164">
        <f t="shared" ref="I164:K164" si="163">SUM(B164:B3475)</f>
        <v>28</v>
      </c>
      <c r="J164">
        <f t="shared" si="163"/>
        <v>7</v>
      </c>
      <c r="K164">
        <f t="shared" si="163"/>
        <v>16</v>
      </c>
      <c r="L164">
        <f t="shared" si="133"/>
        <v>0</v>
      </c>
      <c r="N164">
        <f t="shared" si="134"/>
        <v>0</v>
      </c>
    </row>
    <row r="165" spans="2:14" x14ac:dyDescent="0.25">
      <c r="B165">
        <f>IF('01.11.2018'!F162="НД",1,0)</f>
        <v>0</v>
      </c>
      <c r="C165">
        <f>IF('01.11.2018'!F162="СНІДцентр",1,0)</f>
        <v>0</v>
      </c>
      <c r="D165">
        <f>IF('01.11.2018'!F162="ПТБ",1,0)</f>
        <v>0</v>
      </c>
      <c r="E165" t="b">
        <f>OR('01.11.2018'!F162="ПМСД",'01.11.2018'!F162="поліклініка")</f>
        <v>0</v>
      </c>
      <c r="F165">
        <f>IF('01.11.2018'!F162="Психоневрол.",1,0)</f>
        <v>0</v>
      </c>
      <c r="G165" t="b">
        <f>OR('01.11.2018'!F162="Інше",'01.11.2018'!F162="ЦРЛ",'01.11.2018'!F162="МЛ",'01.11.2018'!F162="Інфекційна")</f>
        <v>0</v>
      </c>
      <c r="I165">
        <f t="shared" ref="I165:K165" si="164">SUM(B165:B3476)</f>
        <v>28</v>
      </c>
      <c r="J165">
        <f t="shared" si="164"/>
        <v>7</v>
      </c>
      <c r="K165">
        <f t="shared" si="164"/>
        <v>16</v>
      </c>
      <c r="L165">
        <f t="shared" si="133"/>
        <v>0</v>
      </c>
      <c r="N165">
        <f t="shared" si="134"/>
        <v>0</v>
      </c>
    </row>
    <row r="166" spans="2:14" x14ac:dyDescent="0.25">
      <c r="B166">
        <f>IF('01.11.2018'!F163="НД",1,0)</f>
        <v>0</v>
      </c>
      <c r="C166">
        <f>IF('01.11.2018'!F163="СНІДцентр",1,0)</f>
        <v>0</v>
      </c>
      <c r="D166">
        <f>IF('01.11.2018'!F163="ПТБ",1,0)</f>
        <v>0</v>
      </c>
      <c r="E166" t="b">
        <f>OR('01.11.2018'!F163="ПМСД",'01.11.2018'!F163="поліклініка")</f>
        <v>0</v>
      </c>
      <c r="F166">
        <f>IF('01.11.2018'!F163="Психоневрол.",1,0)</f>
        <v>0</v>
      </c>
      <c r="G166" t="b">
        <f>OR('01.11.2018'!F163="Інше",'01.11.2018'!F163="ЦРЛ",'01.11.2018'!F163="МЛ",'01.11.2018'!F163="Інфекційна")</f>
        <v>0</v>
      </c>
      <c r="I166">
        <f t="shared" ref="I166:K166" si="165">SUM(B166:B3477)</f>
        <v>28</v>
      </c>
      <c r="J166">
        <f t="shared" si="165"/>
        <v>7</v>
      </c>
      <c r="K166">
        <f t="shared" si="165"/>
        <v>16</v>
      </c>
      <c r="L166">
        <f t="shared" si="133"/>
        <v>0</v>
      </c>
      <c r="N166">
        <f t="shared" si="134"/>
        <v>0</v>
      </c>
    </row>
    <row r="167" spans="2:14" x14ac:dyDescent="0.25">
      <c r="B167">
        <f>IF('01.11.2018'!F164="НД",1,0)</f>
        <v>0</v>
      </c>
      <c r="C167">
        <f>IF('01.11.2018'!F164="СНІДцентр",1,0)</f>
        <v>0</v>
      </c>
      <c r="D167">
        <f>IF('01.11.2018'!F164="ПТБ",1,0)</f>
        <v>0</v>
      </c>
      <c r="E167" t="b">
        <f>OR('01.11.2018'!F164="ПМСД",'01.11.2018'!F164="поліклініка")</f>
        <v>0</v>
      </c>
      <c r="F167">
        <f>IF('01.11.2018'!F164="Психоневрол.",1,0)</f>
        <v>0</v>
      </c>
      <c r="G167" t="b">
        <f>OR('01.11.2018'!F164="Інше",'01.11.2018'!F164="ЦРЛ",'01.11.2018'!F164="МЛ",'01.11.2018'!F164="Інфекційна")</f>
        <v>0</v>
      </c>
      <c r="I167">
        <f t="shared" ref="I167:K167" si="166">SUM(B167:B3478)</f>
        <v>28</v>
      </c>
      <c r="J167">
        <f t="shared" si="166"/>
        <v>7</v>
      </c>
      <c r="K167">
        <f t="shared" si="166"/>
        <v>16</v>
      </c>
      <c r="L167">
        <f t="shared" si="133"/>
        <v>0</v>
      </c>
      <c r="N167">
        <f t="shared" si="134"/>
        <v>0</v>
      </c>
    </row>
    <row r="168" spans="2:14" x14ac:dyDescent="0.25">
      <c r="B168">
        <f>IF('01.11.2018'!F165="НД",1,0)</f>
        <v>0</v>
      </c>
      <c r="C168">
        <f>IF('01.11.2018'!F165="СНІДцентр",1,0)</f>
        <v>0</v>
      </c>
      <c r="D168">
        <f>IF('01.11.2018'!F165="ПТБ",1,0)</f>
        <v>0</v>
      </c>
      <c r="E168" t="b">
        <f>OR('01.11.2018'!F165="ПМСД",'01.11.2018'!F165="поліклініка")</f>
        <v>0</v>
      </c>
      <c r="F168">
        <f>IF('01.11.2018'!F165="Психоневрол.",1,0)</f>
        <v>0</v>
      </c>
      <c r="G168" t="b">
        <f>OR('01.11.2018'!F165="Інше",'01.11.2018'!F165="ЦРЛ",'01.11.2018'!F165="МЛ",'01.11.2018'!F165="Інфекційна")</f>
        <v>0</v>
      </c>
      <c r="I168">
        <f t="shared" ref="I168:K168" si="167">SUM(B168:B3479)</f>
        <v>28</v>
      </c>
      <c r="J168">
        <f t="shared" si="167"/>
        <v>7</v>
      </c>
      <c r="K168">
        <f t="shared" si="167"/>
        <v>16</v>
      </c>
      <c r="L168">
        <f t="shared" si="133"/>
        <v>0</v>
      </c>
      <c r="N168">
        <f t="shared" si="134"/>
        <v>0</v>
      </c>
    </row>
    <row r="169" spans="2:14" x14ac:dyDescent="0.25">
      <c r="B169">
        <f>IF('01.11.2018'!F166="НД",1,0)</f>
        <v>0</v>
      </c>
      <c r="C169">
        <f>IF('01.11.2018'!F166="СНІДцентр",1,0)</f>
        <v>0</v>
      </c>
      <c r="D169">
        <f>IF('01.11.2018'!F166="ПТБ",1,0)</f>
        <v>0</v>
      </c>
      <c r="E169" t="b">
        <f>OR('01.11.2018'!F166="ПМСД",'01.11.2018'!F166="поліклініка")</f>
        <v>0</v>
      </c>
      <c r="F169">
        <f>IF('01.11.2018'!F166="Психоневрол.",1,0)</f>
        <v>0</v>
      </c>
      <c r="G169" t="b">
        <f>OR('01.11.2018'!F166="Інше",'01.11.2018'!F166="ЦРЛ",'01.11.2018'!F166="МЛ",'01.11.2018'!F166="Інфекційна")</f>
        <v>0</v>
      </c>
      <c r="I169">
        <f t="shared" ref="I169:K169" si="168">SUM(B169:B3480)</f>
        <v>28</v>
      </c>
      <c r="J169">
        <f t="shared" si="168"/>
        <v>7</v>
      </c>
      <c r="K169">
        <f t="shared" si="168"/>
        <v>16</v>
      </c>
      <c r="L169">
        <f t="shared" si="133"/>
        <v>0</v>
      </c>
      <c r="N169">
        <f t="shared" si="134"/>
        <v>0</v>
      </c>
    </row>
    <row r="170" spans="2:14" x14ac:dyDescent="0.25">
      <c r="B170">
        <f>IF('01.11.2018'!F167="НД",1,0)</f>
        <v>0</v>
      </c>
      <c r="C170">
        <f>IF('01.11.2018'!F167="СНІДцентр",1,0)</f>
        <v>0</v>
      </c>
      <c r="D170">
        <f>IF('01.11.2018'!F167="ПТБ",1,0)</f>
        <v>0</v>
      </c>
      <c r="E170" t="b">
        <f>OR('01.11.2018'!F167="ПМСД",'01.11.2018'!F167="поліклініка")</f>
        <v>0</v>
      </c>
      <c r="F170">
        <f>IF('01.11.2018'!F167="Психоневрол.",1,0)</f>
        <v>0</v>
      </c>
      <c r="G170" t="b">
        <f>OR('01.11.2018'!F167="Інше",'01.11.2018'!F167="ЦРЛ",'01.11.2018'!F167="МЛ",'01.11.2018'!F167="Інфекційна")</f>
        <v>0</v>
      </c>
      <c r="I170">
        <f t="shared" ref="I170:K170" si="169">SUM(B170:B3481)</f>
        <v>28</v>
      </c>
      <c r="J170">
        <f t="shared" si="169"/>
        <v>7</v>
      </c>
      <c r="K170">
        <f t="shared" si="169"/>
        <v>16</v>
      </c>
      <c r="L170">
        <f t="shared" si="133"/>
        <v>0</v>
      </c>
      <c r="N170">
        <f t="shared" si="134"/>
        <v>0</v>
      </c>
    </row>
    <row r="171" spans="2:14" x14ac:dyDescent="0.25">
      <c r="B171">
        <f>IF('01.11.2018'!F168="НД",1,0)</f>
        <v>0</v>
      </c>
      <c r="C171">
        <f>IF('01.11.2018'!F168="СНІДцентр",1,0)</f>
        <v>0</v>
      </c>
      <c r="D171">
        <f>IF('01.11.2018'!F168="ПТБ",1,0)</f>
        <v>0</v>
      </c>
      <c r="E171" t="b">
        <f>OR('01.11.2018'!F168="ПМСД",'01.11.2018'!F168="поліклініка")</f>
        <v>0</v>
      </c>
      <c r="F171">
        <f>IF('01.11.2018'!F168="Психоневрол.",1,0)</f>
        <v>0</v>
      </c>
      <c r="G171" t="b">
        <f>OR('01.11.2018'!F168="Інше",'01.11.2018'!F168="ЦРЛ",'01.11.2018'!F168="МЛ",'01.11.2018'!F168="Інфекційна")</f>
        <v>0</v>
      </c>
      <c r="I171">
        <f t="shared" ref="I171:K171" si="170">SUM(B171:B3482)</f>
        <v>28</v>
      </c>
      <c r="J171">
        <f t="shared" si="170"/>
        <v>7</v>
      </c>
      <c r="K171">
        <f t="shared" si="170"/>
        <v>16</v>
      </c>
      <c r="L171">
        <f t="shared" si="133"/>
        <v>0</v>
      </c>
      <c r="N171">
        <f t="shared" si="134"/>
        <v>0</v>
      </c>
    </row>
    <row r="172" spans="2:14" x14ac:dyDescent="0.25">
      <c r="B172">
        <f>IF('01.11.2018'!F169="НД",1,0)</f>
        <v>0</v>
      </c>
      <c r="C172">
        <f>IF('01.11.2018'!F169="СНІДцентр",1,0)</f>
        <v>0</v>
      </c>
      <c r="D172">
        <f>IF('01.11.2018'!F169="ПТБ",1,0)</f>
        <v>0</v>
      </c>
      <c r="E172" t="b">
        <f>OR('01.11.2018'!F169="ПМСД",'01.11.2018'!F169="поліклініка")</f>
        <v>0</v>
      </c>
      <c r="F172">
        <f>IF('01.11.2018'!F169="Психоневрол.",1,0)</f>
        <v>0</v>
      </c>
      <c r="G172" t="b">
        <f>OR('01.11.2018'!F169="Інше",'01.11.2018'!F169="ЦРЛ",'01.11.2018'!F169="МЛ",'01.11.2018'!F169="Інфекційна")</f>
        <v>0</v>
      </c>
      <c r="I172">
        <f t="shared" ref="I172:K172" si="171">SUM(B172:B3483)</f>
        <v>28</v>
      </c>
      <c r="J172">
        <f t="shared" si="171"/>
        <v>7</v>
      </c>
      <c r="K172">
        <f t="shared" si="171"/>
        <v>16</v>
      </c>
      <c r="L172">
        <f t="shared" si="133"/>
        <v>0</v>
      </c>
      <c r="N172">
        <f t="shared" si="134"/>
        <v>0</v>
      </c>
    </row>
    <row r="173" spans="2:14" x14ac:dyDescent="0.25">
      <c r="B173">
        <f>IF('01.11.2018'!F170="НД",1,0)</f>
        <v>1</v>
      </c>
      <c r="C173">
        <f>IF('01.11.2018'!F170="СНІДцентр",1,0)</f>
        <v>0</v>
      </c>
      <c r="D173">
        <f>IF('01.11.2018'!F170="ПТБ",1,0)</f>
        <v>0</v>
      </c>
      <c r="E173" t="b">
        <f>OR('01.11.2018'!F170="ПМСД",'01.11.2018'!F170="поліклініка")</f>
        <v>0</v>
      </c>
      <c r="F173">
        <f>IF('01.11.2018'!F170="Психоневрол.",1,0)</f>
        <v>0</v>
      </c>
      <c r="G173" t="b">
        <f>OR('01.11.2018'!F170="Інше",'01.11.2018'!F170="ЦРЛ",'01.11.2018'!F170="МЛ",'01.11.2018'!F170="Інфекційна")</f>
        <v>0</v>
      </c>
      <c r="I173">
        <f t="shared" ref="I173:K173" si="172">SUM(B173:B3484)</f>
        <v>28</v>
      </c>
      <c r="J173">
        <f t="shared" si="172"/>
        <v>7</v>
      </c>
      <c r="K173">
        <f t="shared" si="172"/>
        <v>16</v>
      </c>
      <c r="L173">
        <f t="shared" si="133"/>
        <v>0</v>
      </c>
      <c r="N173">
        <f t="shared" si="134"/>
        <v>0</v>
      </c>
    </row>
    <row r="174" spans="2:14" x14ac:dyDescent="0.25">
      <c r="B174">
        <f>IF('01.11.2018'!F171="НД",1,0)</f>
        <v>0</v>
      </c>
      <c r="C174">
        <f>IF('01.11.2018'!F171="СНІДцентр",1,0)</f>
        <v>0</v>
      </c>
      <c r="D174">
        <f>IF('01.11.2018'!F171="ПТБ",1,0)</f>
        <v>0</v>
      </c>
      <c r="E174" t="b">
        <f>OR('01.11.2018'!F171="ПМСД",'01.11.2018'!F171="поліклініка")</f>
        <v>0</v>
      </c>
      <c r="F174">
        <f>IF('01.11.2018'!F171="Психоневрол.",1,0)</f>
        <v>0</v>
      </c>
      <c r="G174" t="b">
        <f>OR('01.11.2018'!F171="Інше",'01.11.2018'!F171="ЦРЛ",'01.11.2018'!F171="МЛ",'01.11.2018'!F171="Інфекційна")</f>
        <v>0</v>
      </c>
      <c r="I174">
        <f t="shared" ref="I174:K174" si="173">SUM(B174:B3485)</f>
        <v>27</v>
      </c>
      <c r="J174">
        <f t="shared" si="173"/>
        <v>7</v>
      </c>
      <c r="K174">
        <f t="shared" si="173"/>
        <v>16</v>
      </c>
      <c r="L174">
        <f t="shared" si="133"/>
        <v>0</v>
      </c>
      <c r="N174">
        <f t="shared" si="134"/>
        <v>0</v>
      </c>
    </row>
    <row r="175" spans="2:14" x14ac:dyDescent="0.25">
      <c r="B175">
        <f>IF('01.11.2018'!F172="НД",1,0)</f>
        <v>0</v>
      </c>
      <c r="C175">
        <f>IF('01.11.2018'!F172="СНІДцентр",1,0)</f>
        <v>0</v>
      </c>
      <c r="D175">
        <f>IF('01.11.2018'!F172="ПТБ",1,0)</f>
        <v>0</v>
      </c>
      <c r="E175" t="b">
        <f>OR('01.11.2018'!F172="ПМСД",'01.11.2018'!F172="поліклініка")</f>
        <v>0</v>
      </c>
      <c r="F175">
        <f>IF('01.11.2018'!F172="Психоневрол.",1,0)</f>
        <v>0</v>
      </c>
      <c r="G175" t="b">
        <f>OR('01.11.2018'!F172="Інше",'01.11.2018'!F172="ЦРЛ",'01.11.2018'!F172="МЛ",'01.11.2018'!F172="Інфекційна")</f>
        <v>0</v>
      </c>
      <c r="I175">
        <f t="shared" ref="I175:K175" si="174">SUM(B175:B3486)</f>
        <v>27</v>
      </c>
      <c r="J175">
        <f t="shared" si="174"/>
        <v>7</v>
      </c>
      <c r="K175">
        <f t="shared" si="174"/>
        <v>16</v>
      </c>
      <c r="L175">
        <f t="shared" si="133"/>
        <v>0</v>
      </c>
      <c r="N175">
        <f t="shared" si="134"/>
        <v>0</v>
      </c>
    </row>
    <row r="176" spans="2:14" x14ac:dyDescent="0.25">
      <c r="B176">
        <f>IF('01.11.2018'!F173="НД",1,0)</f>
        <v>1</v>
      </c>
      <c r="C176">
        <f>IF('01.11.2018'!F173="СНІДцентр",1,0)</f>
        <v>0</v>
      </c>
      <c r="D176">
        <f>IF('01.11.2018'!F173="ПТБ",1,0)</f>
        <v>0</v>
      </c>
      <c r="E176" t="b">
        <f>OR('01.11.2018'!F173="ПМСД",'01.11.2018'!F173="поліклініка")</f>
        <v>0</v>
      </c>
      <c r="F176">
        <f>IF('01.11.2018'!F173="Психоневрол.",1,0)</f>
        <v>0</v>
      </c>
      <c r="G176" t="b">
        <f>OR('01.11.2018'!F173="Інше",'01.11.2018'!F173="ЦРЛ",'01.11.2018'!F173="МЛ",'01.11.2018'!F173="Інфекційна")</f>
        <v>0</v>
      </c>
      <c r="I176">
        <f t="shared" ref="I176:K176" si="175">SUM(B176:B3487)</f>
        <v>27</v>
      </c>
      <c r="J176">
        <f t="shared" si="175"/>
        <v>7</v>
      </c>
      <c r="K176">
        <f t="shared" si="175"/>
        <v>16</v>
      </c>
      <c r="L176">
        <f t="shared" si="133"/>
        <v>0</v>
      </c>
      <c r="N176">
        <f t="shared" si="134"/>
        <v>0</v>
      </c>
    </row>
    <row r="177" spans="2:14" x14ac:dyDescent="0.25">
      <c r="B177">
        <f>IF('01.11.2018'!F174="НД",1,0)</f>
        <v>0</v>
      </c>
      <c r="C177">
        <f>IF('01.11.2018'!F174="СНІДцентр",1,0)</f>
        <v>0</v>
      </c>
      <c r="D177">
        <f>IF('01.11.2018'!F174="ПТБ",1,0)</f>
        <v>0</v>
      </c>
      <c r="E177" t="b">
        <f>OR('01.11.2018'!F174="ПМСД",'01.11.2018'!F174="поліклініка")</f>
        <v>0</v>
      </c>
      <c r="F177">
        <f>IF('01.11.2018'!F174="Психоневрол.",1,0)</f>
        <v>0</v>
      </c>
      <c r="G177" t="b">
        <f>OR('01.11.2018'!F174="Інше",'01.11.2018'!F174="ЦРЛ",'01.11.2018'!F174="МЛ",'01.11.2018'!F174="Інфекційна")</f>
        <v>0</v>
      </c>
      <c r="I177">
        <f t="shared" ref="I177:K177" si="176">SUM(B177:B3488)</f>
        <v>26</v>
      </c>
      <c r="J177">
        <f t="shared" si="176"/>
        <v>7</v>
      </c>
      <c r="K177">
        <f t="shared" si="176"/>
        <v>16</v>
      </c>
      <c r="L177">
        <f t="shared" si="133"/>
        <v>0</v>
      </c>
      <c r="N177">
        <f t="shared" si="134"/>
        <v>0</v>
      </c>
    </row>
    <row r="178" spans="2:14" x14ac:dyDescent="0.25">
      <c r="B178">
        <f>IF('01.11.2018'!F175="НД",1,0)</f>
        <v>0</v>
      </c>
      <c r="C178">
        <f>IF('01.11.2018'!F175="СНІДцентр",1,0)</f>
        <v>0</v>
      </c>
      <c r="D178">
        <f>IF('01.11.2018'!F175="ПТБ",1,0)</f>
        <v>0</v>
      </c>
      <c r="E178" t="b">
        <f>OR('01.11.2018'!F175="ПМСД",'01.11.2018'!F175="поліклініка")</f>
        <v>0</v>
      </c>
      <c r="F178">
        <f>IF('01.11.2018'!F175="Психоневрол.",1,0)</f>
        <v>0</v>
      </c>
      <c r="G178" t="b">
        <f>OR('01.11.2018'!F175="Інше",'01.11.2018'!F175="ЦРЛ",'01.11.2018'!F175="МЛ",'01.11.2018'!F175="Інфекційна")</f>
        <v>0</v>
      </c>
      <c r="I178">
        <f t="shared" ref="I178:K178" si="177">SUM(B178:B3489)</f>
        <v>26</v>
      </c>
      <c r="J178">
        <f t="shared" si="177"/>
        <v>7</v>
      </c>
      <c r="K178">
        <f t="shared" si="177"/>
        <v>16</v>
      </c>
      <c r="L178">
        <f t="shared" si="133"/>
        <v>0</v>
      </c>
      <c r="N178">
        <f t="shared" si="134"/>
        <v>0</v>
      </c>
    </row>
    <row r="179" spans="2:14" x14ac:dyDescent="0.25">
      <c r="B179">
        <f>IF('01.11.2018'!F176="НД",1,0)</f>
        <v>1</v>
      </c>
      <c r="C179">
        <f>IF('01.11.2018'!F176="СНІДцентр",1,0)</f>
        <v>0</v>
      </c>
      <c r="D179">
        <f>IF('01.11.2018'!F176="ПТБ",1,0)</f>
        <v>0</v>
      </c>
      <c r="E179" t="b">
        <f>OR('01.11.2018'!F176="ПМСД",'01.11.2018'!F176="поліклініка")</f>
        <v>0</v>
      </c>
      <c r="F179">
        <f>IF('01.11.2018'!F176="Психоневрол.",1,0)</f>
        <v>0</v>
      </c>
      <c r="G179" t="b">
        <f>OR('01.11.2018'!F176="Інше",'01.11.2018'!F176="ЦРЛ",'01.11.2018'!F176="МЛ",'01.11.2018'!F176="Інфекційна")</f>
        <v>0</v>
      </c>
      <c r="I179">
        <f t="shared" ref="I179:K179" si="178">SUM(B179:B3490)</f>
        <v>26</v>
      </c>
      <c r="J179">
        <f t="shared" si="178"/>
        <v>7</v>
      </c>
      <c r="K179">
        <f t="shared" si="178"/>
        <v>16</v>
      </c>
      <c r="L179">
        <f t="shared" si="133"/>
        <v>0</v>
      </c>
      <c r="N179">
        <f t="shared" si="134"/>
        <v>0</v>
      </c>
    </row>
    <row r="180" spans="2:14" x14ac:dyDescent="0.25">
      <c r="B180">
        <f>IF('01.11.2018'!F177="НД",1,0)</f>
        <v>0</v>
      </c>
      <c r="C180">
        <f>IF('01.11.2018'!F177="СНІДцентр",1,0)</f>
        <v>0</v>
      </c>
      <c r="D180">
        <f>IF('01.11.2018'!F177="ПТБ",1,0)</f>
        <v>0</v>
      </c>
      <c r="E180" t="b">
        <f>OR('01.11.2018'!F177="ПМСД",'01.11.2018'!F177="поліклініка")</f>
        <v>0</v>
      </c>
      <c r="F180">
        <f>IF('01.11.2018'!F177="Психоневрол.",1,0)</f>
        <v>0</v>
      </c>
      <c r="G180" t="b">
        <f>OR('01.11.2018'!F177="Інше",'01.11.2018'!F177="ЦРЛ",'01.11.2018'!F177="МЛ",'01.11.2018'!F177="Інфекційна")</f>
        <v>0</v>
      </c>
      <c r="I180">
        <f t="shared" ref="I180:K180" si="179">SUM(B180:B3491)</f>
        <v>25</v>
      </c>
      <c r="J180">
        <f t="shared" si="179"/>
        <v>7</v>
      </c>
      <c r="K180">
        <f t="shared" si="179"/>
        <v>16</v>
      </c>
      <c r="L180">
        <f t="shared" si="133"/>
        <v>0</v>
      </c>
      <c r="N180">
        <f t="shared" si="134"/>
        <v>0</v>
      </c>
    </row>
    <row r="181" spans="2:14" x14ac:dyDescent="0.25">
      <c r="B181">
        <f>IF('01.11.2018'!F178="НД",1,0)</f>
        <v>0</v>
      </c>
      <c r="C181">
        <f>IF('01.11.2018'!F178="СНІДцентр",1,0)</f>
        <v>0</v>
      </c>
      <c r="D181">
        <f>IF('01.11.2018'!F178="ПТБ",1,0)</f>
        <v>0</v>
      </c>
      <c r="E181" t="b">
        <f>OR('01.11.2018'!F178="ПМСД",'01.11.2018'!F178="поліклініка")</f>
        <v>0</v>
      </c>
      <c r="F181">
        <f>IF('01.11.2018'!F178="Психоневрол.",1,0)</f>
        <v>0</v>
      </c>
      <c r="G181" t="b">
        <f>OR('01.11.2018'!F178="Інше",'01.11.2018'!F178="ЦРЛ",'01.11.2018'!F178="МЛ",'01.11.2018'!F178="Інфекційна")</f>
        <v>0</v>
      </c>
      <c r="I181">
        <f t="shared" ref="I181:K181" si="180">SUM(B181:B3492)</f>
        <v>25</v>
      </c>
      <c r="J181">
        <f t="shared" si="180"/>
        <v>7</v>
      </c>
      <c r="K181">
        <f t="shared" si="180"/>
        <v>16</v>
      </c>
      <c r="L181">
        <f t="shared" si="133"/>
        <v>0</v>
      </c>
      <c r="N181">
        <f t="shared" si="134"/>
        <v>0</v>
      </c>
    </row>
    <row r="182" spans="2:14" x14ac:dyDescent="0.25">
      <c r="B182">
        <f>IF('01.11.2018'!F179="НД",1,0)</f>
        <v>1</v>
      </c>
      <c r="C182">
        <f>IF('01.11.2018'!F179="СНІДцентр",1,0)</f>
        <v>0</v>
      </c>
      <c r="D182">
        <f>IF('01.11.2018'!F179="ПТБ",1,0)</f>
        <v>0</v>
      </c>
      <c r="E182" t="b">
        <f>OR('01.11.2018'!F179="ПМСД",'01.11.2018'!F179="поліклініка")</f>
        <v>0</v>
      </c>
      <c r="F182">
        <f>IF('01.11.2018'!F179="Психоневрол.",1,0)</f>
        <v>0</v>
      </c>
      <c r="G182" t="b">
        <f>OR('01.11.2018'!F179="Інше",'01.11.2018'!F179="ЦРЛ",'01.11.2018'!F179="МЛ",'01.11.2018'!F179="Інфекційна")</f>
        <v>0</v>
      </c>
      <c r="I182">
        <f t="shared" ref="I182:K182" si="181">SUM(B182:B3493)</f>
        <v>25</v>
      </c>
      <c r="J182">
        <f t="shared" si="181"/>
        <v>7</v>
      </c>
      <c r="K182">
        <f t="shared" si="181"/>
        <v>16</v>
      </c>
      <c r="L182">
        <f t="shared" si="133"/>
        <v>0</v>
      </c>
      <c r="N182">
        <f t="shared" si="134"/>
        <v>0</v>
      </c>
    </row>
    <row r="183" spans="2:14" x14ac:dyDescent="0.25">
      <c r="B183">
        <f>IF('01.11.2018'!F180="НД",1,0)</f>
        <v>0</v>
      </c>
      <c r="C183">
        <f>IF('01.11.2018'!F180="СНІДцентр",1,0)</f>
        <v>0</v>
      </c>
      <c r="D183">
        <f>IF('01.11.2018'!F180="ПТБ",1,0)</f>
        <v>0</v>
      </c>
      <c r="E183" t="b">
        <f>OR('01.11.2018'!F180="ПМСД",'01.11.2018'!F180="поліклініка")</f>
        <v>0</v>
      </c>
      <c r="F183">
        <f>IF('01.11.2018'!F180="Психоневрол.",1,0)</f>
        <v>0</v>
      </c>
      <c r="G183" t="b">
        <f>OR('01.11.2018'!F180="Інше",'01.11.2018'!F180="ЦРЛ",'01.11.2018'!F180="МЛ",'01.11.2018'!F180="Інфекційна")</f>
        <v>0</v>
      </c>
      <c r="I183">
        <f t="shared" ref="I183:K183" si="182">SUM(B183:B3494)</f>
        <v>24</v>
      </c>
      <c r="J183">
        <f t="shared" si="182"/>
        <v>7</v>
      </c>
      <c r="K183">
        <f t="shared" si="182"/>
        <v>16</v>
      </c>
      <c r="L183">
        <f t="shared" si="133"/>
        <v>0</v>
      </c>
      <c r="N183">
        <f t="shared" si="134"/>
        <v>0</v>
      </c>
    </row>
    <row r="184" spans="2:14" x14ac:dyDescent="0.25">
      <c r="B184">
        <f>IF('01.11.2018'!F181="НД",1,0)</f>
        <v>0</v>
      </c>
      <c r="C184">
        <f>IF('01.11.2018'!F181="СНІДцентр",1,0)</f>
        <v>0</v>
      </c>
      <c r="D184">
        <f>IF('01.11.2018'!F181="ПТБ",1,0)</f>
        <v>0</v>
      </c>
      <c r="E184" t="b">
        <f>OR('01.11.2018'!F181="ПМСД",'01.11.2018'!F181="поліклініка")</f>
        <v>0</v>
      </c>
      <c r="F184">
        <f>IF('01.11.2018'!F181="Психоневрол.",1,0)</f>
        <v>0</v>
      </c>
      <c r="G184" t="b">
        <f>OR('01.11.2018'!F181="Інше",'01.11.2018'!F181="ЦРЛ",'01.11.2018'!F181="МЛ",'01.11.2018'!F181="Інфекційна")</f>
        <v>0</v>
      </c>
      <c r="I184">
        <f t="shared" ref="I184:K184" si="183">SUM(B184:B3495)</f>
        <v>24</v>
      </c>
      <c r="J184">
        <f t="shared" si="183"/>
        <v>7</v>
      </c>
      <c r="K184">
        <f t="shared" si="183"/>
        <v>16</v>
      </c>
      <c r="L184">
        <f t="shared" si="133"/>
        <v>0</v>
      </c>
      <c r="N184">
        <f t="shared" si="134"/>
        <v>0</v>
      </c>
    </row>
    <row r="185" spans="2:14" x14ac:dyDescent="0.25">
      <c r="B185">
        <f>IF('01.11.2018'!F182="НД",1,0)</f>
        <v>0</v>
      </c>
      <c r="C185">
        <f>IF('01.11.2018'!F182="СНІДцентр",1,0)</f>
        <v>0</v>
      </c>
      <c r="D185">
        <f>IF('01.11.2018'!F182="ПТБ",1,0)</f>
        <v>0</v>
      </c>
      <c r="E185" t="b">
        <f>OR('01.11.2018'!F182="ПМСД",'01.11.2018'!F182="поліклініка")</f>
        <v>0</v>
      </c>
      <c r="F185">
        <f>IF('01.11.2018'!F182="Психоневрол.",1,0)</f>
        <v>0</v>
      </c>
      <c r="G185" t="b">
        <f>OR('01.11.2018'!F182="Інше",'01.11.2018'!F182="ЦРЛ",'01.11.2018'!F182="МЛ",'01.11.2018'!F182="Інфекційна")</f>
        <v>0</v>
      </c>
      <c r="I185">
        <f t="shared" ref="I185:K185" si="184">SUM(B185:B3496)</f>
        <v>24</v>
      </c>
      <c r="J185">
        <f t="shared" si="184"/>
        <v>7</v>
      </c>
      <c r="K185">
        <f t="shared" si="184"/>
        <v>16</v>
      </c>
      <c r="L185">
        <f t="shared" si="133"/>
        <v>0</v>
      </c>
      <c r="N185">
        <f t="shared" si="134"/>
        <v>0</v>
      </c>
    </row>
    <row r="186" spans="2:14" x14ac:dyDescent="0.25">
      <c r="B186">
        <f>IF('01.11.2018'!F183="НД",1,0)</f>
        <v>0</v>
      </c>
      <c r="C186">
        <f>IF('01.11.2018'!F183="СНІДцентр",1,0)</f>
        <v>0</v>
      </c>
      <c r="D186">
        <f>IF('01.11.2018'!F183="ПТБ",1,0)</f>
        <v>0</v>
      </c>
      <c r="E186" t="b">
        <f>OR('01.11.2018'!F183="ПМСД",'01.11.2018'!F183="поліклініка")</f>
        <v>0</v>
      </c>
      <c r="F186">
        <f>IF('01.11.2018'!F183="Психоневрол.",1,0)</f>
        <v>0</v>
      </c>
      <c r="G186" t="b">
        <f>OR('01.11.2018'!F183="Інше",'01.11.2018'!F183="ЦРЛ",'01.11.2018'!F183="МЛ",'01.11.2018'!F183="Інфекційна")</f>
        <v>0</v>
      </c>
      <c r="I186">
        <f t="shared" ref="I186:K186" si="185">SUM(B186:B3497)</f>
        <v>24</v>
      </c>
      <c r="J186">
        <f t="shared" si="185"/>
        <v>7</v>
      </c>
      <c r="K186">
        <f t="shared" si="185"/>
        <v>16</v>
      </c>
      <c r="L186">
        <f t="shared" si="133"/>
        <v>0</v>
      </c>
      <c r="N186">
        <f t="shared" si="134"/>
        <v>0</v>
      </c>
    </row>
    <row r="187" spans="2:14" x14ac:dyDescent="0.25">
      <c r="B187">
        <f>IF('01.11.2018'!F184="НД",1,0)</f>
        <v>0</v>
      </c>
      <c r="C187">
        <f>IF('01.11.2018'!F184="СНІДцентр",1,0)</f>
        <v>0</v>
      </c>
      <c r="D187">
        <f>IF('01.11.2018'!F184="ПТБ",1,0)</f>
        <v>0</v>
      </c>
      <c r="E187" t="b">
        <f>OR('01.11.2018'!F184="ПМСД",'01.11.2018'!F184="поліклініка")</f>
        <v>0</v>
      </c>
      <c r="F187">
        <f>IF('01.11.2018'!F184="Психоневрол.",1,0)</f>
        <v>0</v>
      </c>
      <c r="G187" t="b">
        <f>OR('01.11.2018'!F184="Інше",'01.11.2018'!F184="ЦРЛ",'01.11.2018'!F184="МЛ",'01.11.2018'!F184="Інфекційна")</f>
        <v>0</v>
      </c>
      <c r="I187">
        <f t="shared" ref="I187:K187" si="186">SUM(B187:B3498)</f>
        <v>24</v>
      </c>
      <c r="J187">
        <f t="shared" si="186"/>
        <v>7</v>
      </c>
      <c r="K187">
        <f t="shared" si="186"/>
        <v>16</v>
      </c>
      <c r="L187">
        <f t="shared" si="133"/>
        <v>0</v>
      </c>
      <c r="N187">
        <f t="shared" si="134"/>
        <v>0</v>
      </c>
    </row>
    <row r="188" spans="2:14" x14ac:dyDescent="0.25">
      <c r="B188">
        <f>IF('01.11.2018'!F185="НД",1,0)</f>
        <v>1</v>
      </c>
      <c r="C188">
        <f>IF('01.11.2018'!F185="СНІДцентр",1,0)</f>
        <v>0</v>
      </c>
      <c r="D188">
        <f>IF('01.11.2018'!F185="ПТБ",1,0)</f>
        <v>0</v>
      </c>
      <c r="E188" t="b">
        <f>OR('01.11.2018'!F185="ПМСД",'01.11.2018'!F185="поліклініка")</f>
        <v>0</v>
      </c>
      <c r="F188">
        <f>IF('01.11.2018'!F185="Психоневрол.",1,0)</f>
        <v>0</v>
      </c>
      <c r="G188" t="b">
        <f>OR('01.11.2018'!F185="Інше",'01.11.2018'!F185="ЦРЛ",'01.11.2018'!F185="МЛ",'01.11.2018'!F185="Інфекційна")</f>
        <v>0</v>
      </c>
      <c r="I188">
        <f t="shared" ref="I188:K188" si="187">SUM(B188:B3499)</f>
        <v>24</v>
      </c>
      <c r="J188">
        <f t="shared" si="187"/>
        <v>7</v>
      </c>
      <c r="K188">
        <f t="shared" si="187"/>
        <v>16</v>
      </c>
      <c r="L188">
        <f t="shared" si="133"/>
        <v>0</v>
      </c>
      <c r="N188">
        <f t="shared" si="134"/>
        <v>0</v>
      </c>
    </row>
    <row r="189" spans="2:14" x14ac:dyDescent="0.25">
      <c r="B189">
        <f>IF('01.11.2018'!F186="НД",1,0)</f>
        <v>0</v>
      </c>
      <c r="C189">
        <f>IF('01.11.2018'!F186="СНІДцентр",1,0)</f>
        <v>0</v>
      </c>
      <c r="D189">
        <f>IF('01.11.2018'!F186="ПТБ",1,0)</f>
        <v>0</v>
      </c>
      <c r="E189" t="b">
        <f>OR('01.11.2018'!F186="ПМСД",'01.11.2018'!F186="поліклініка")</f>
        <v>0</v>
      </c>
      <c r="F189">
        <f>IF('01.11.2018'!F186="Психоневрол.",1,0)</f>
        <v>0</v>
      </c>
      <c r="G189" t="b">
        <f>OR('01.11.2018'!F186="Інше",'01.11.2018'!F186="ЦРЛ",'01.11.2018'!F186="МЛ",'01.11.2018'!F186="Інфекційна")</f>
        <v>0</v>
      </c>
      <c r="I189">
        <f t="shared" ref="I189:K189" si="188">SUM(B189:B3500)</f>
        <v>23</v>
      </c>
      <c r="J189">
        <f t="shared" si="188"/>
        <v>7</v>
      </c>
      <c r="K189">
        <f t="shared" si="188"/>
        <v>16</v>
      </c>
      <c r="L189">
        <f t="shared" si="133"/>
        <v>0</v>
      </c>
      <c r="N189">
        <f t="shared" si="134"/>
        <v>0</v>
      </c>
    </row>
    <row r="190" spans="2:14" x14ac:dyDescent="0.25">
      <c r="B190">
        <f>IF('01.11.2018'!F187="НД",1,0)</f>
        <v>0</v>
      </c>
      <c r="C190">
        <f>IF('01.11.2018'!F187="СНІДцентр",1,0)</f>
        <v>0</v>
      </c>
      <c r="D190">
        <f>IF('01.11.2018'!F187="ПТБ",1,0)</f>
        <v>0</v>
      </c>
      <c r="E190" t="b">
        <f>OR('01.11.2018'!F187="ПМСД",'01.11.2018'!F187="поліклініка")</f>
        <v>0</v>
      </c>
      <c r="F190">
        <f>IF('01.11.2018'!F187="Психоневрол.",1,0)</f>
        <v>0</v>
      </c>
      <c r="G190" t="b">
        <f>OR('01.11.2018'!F187="Інше",'01.11.2018'!F187="ЦРЛ",'01.11.2018'!F187="МЛ",'01.11.2018'!F187="Інфекційна")</f>
        <v>0</v>
      </c>
      <c r="I190">
        <f t="shared" ref="I190:K190" si="189">SUM(B190:B3501)</f>
        <v>23</v>
      </c>
      <c r="J190">
        <f t="shared" si="189"/>
        <v>7</v>
      </c>
      <c r="K190">
        <f t="shared" si="189"/>
        <v>16</v>
      </c>
      <c r="L190">
        <f t="shared" si="133"/>
        <v>0</v>
      </c>
      <c r="N190">
        <f t="shared" si="134"/>
        <v>0</v>
      </c>
    </row>
    <row r="191" spans="2:14" x14ac:dyDescent="0.25">
      <c r="B191">
        <f>IF('01.11.2018'!F188="НД",1,0)</f>
        <v>0</v>
      </c>
      <c r="C191">
        <f>IF('01.11.2018'!F188="СНІДцентр",1,0)</f>
        <v>0</v>
      </c>
      <c r="D191">
        <f>IF('01.11.2018'!F188="ПТБ",1,0)</f>
        <v>0</v>
      </c>
      <c r="E191" t="b">
        <f>OR('01.11.2018'!F188="ПМСД",'01.11.2018'!F188="поліклініка")</f>
        <v>0</v>
      </c>
      <c r="F191">
        <f>IF('01.11.2018'!F188="Психоневрол.",1,0)</f>
        <v>0</v>
      </c>
      <c r="G191" t="b">
        <f>OR('01.11.2018'!F188="Інше",'01.11.2018'!F188="ЦРЛ",'01.11.2018'!F188="МЛ",'01.11.2018'!F188="Інфекційна")</f>
        <v>1</v>
      </c>
      <c r="I191">
        <f t="shared" ref="I191:K191" si="190">SUM(B191:B3502)</f>
        <v>23</v>
      </c>
      <c r="J191">
        <f t="shared" si="190"/>
        <v>7</v>
      </c>
      <c r="K191">
        <f t="shared" si="190"/>
        <v>16</v>
      </c>
      <c r="L191">
        <f t="shared" si="133"/>
        <v>0</v>
      </c>
      <c r="N191">
        <f t="shared" si="134"/>
        <v>1</v>
      </c>
    </row>
    <row r="192" spans="2:14" x14ac:dyDescent="0.25">
      <c r="B192">
        <f>IF('01.11.2018'!F189="НД",1,0)</f>
        <v>0</v>
      </c>
      <c r="C192">
        <f>IF('01.11.2018'!F189="СНІДцентр",1,0)</f>
        <v>0</v>
      </c>
      <c r="D192">
        <f>IF('01.11.2018'!F189="ПТБ",1,0)</f>
        <v>0</v>
      </c>
      <c r="E192" t="b">
        <f>OR('01.11.2018'!F189="ПМСД",'01.11.2018'!F189="поліклініка")</f>
        <v>0</v>
      </c>
      <c r="F192">
        <f>IF('01.11.2018'!F189="Психоневрол.",1,0)</f>
        <v>0</v>
      </c>
      <c r="G192" t="b">
        <f>OR('01.11.2018'!F189="Інше",'01.11.2018'!F189="ЦРЛ",'01.11.2018'!F189="МЛ",'01.11.2018'!F189="Інфекційна")</f>
        <v>0</v>
      </c>
      <c r="I192">
        <f t="shared" ref="I192:K192" si="191">SUM(B192:B3503)</f>
        <v>23</v>
      </c>
      <c r="J192">
        <f t="shared" si="191"/>
        <v>7</v>
      </c>
      <c r="K192">
        <f t="shared" si="191"/>
        <v>16</v>
      </c>
      <c r="L192">
        <f t="shared" si="133"/>
        <v>0</v>
      </c>
      <c r="N192">
        <f t="shared" si="134"/>
        <v>0</v>
      </c>
    </row>
    <row r="193" spans="2:14" x14ac:dyDescent="0.25">
      <c r="B193">
        <f>IF('01.11.2018'!F190="НД",1,0)</f>
        <v>0</v>
      </c>
      <c r="C193">
        <f>IF('01.11.2018'!F190="СНІДцентр",1,0)</f>
        <v>0</v>
      </c>
      <c r="D193">
        <f>IF('01.11.2018'!F190="ПТБ",1,0)</f>
        <v>0</v>
      </c>
      <c r="E193" t="b">
        <f>OR('01.11.2018'!F190="ПМСД",'01.11.2018'!F190="поліклініка")</f>
        <v>0</v>
      </c>
      <c r="F193">
        <f>IF('01.11.2018'!F190="Психоневрол.",1,0)</f>
        <v>0</v>
      </c>
      <c r="G193" t="b">
        <f>OR('01.11.2018'!F190="Інше",'01.11.2018'!F190="ЦРЛ",'01.11.2018'!F190="МЛ",'01.11.2018'!F190="Інфекційна")</f>
        <v>0</v>
      </c>
      <c r="I193">
        <f t="shared" ref="I193:K193" si="192">SUM(B193:B3504)</f>
        <v>23</v>
      </c>
      <c r="J193">
        <f t="shared" si="192"/>
        <v>7</v>
      </c>
      <c r="K193">
        <f t="shared" si="192"/>
        <v>16</v>
      </c>
      <c r="L193">
        <f t="shared" si="133"/>
        <v>0</v>
      </c>
      <c r="N193">
        <f t="shared" si="134"/>
        <v>0</v>
      </c>
    </row>
    <row r="194" spans="2:14" x14ac:dyDescent="0.25">
      <c r="B194">
        <f>IF('01.11.2018'!F191="НД",1,0)</f>
        <v>0</v>
      </c>
      <c r="C194">
        <f>IF('01.11.2018'!F191="СНІДцентр",1,0)</f>
        <v>0</v>
      </c>
      <c r="D194">
        <f>IF('01.11.2018'!F191="ПТБ",1,0)</f>
        <v>0</v>
      </c>
      <c r="E194" t="b">
        <f>OR('01.11.2018'!F191="ПМСД",'01.11.2018'!F191="поліклініка")</f>
        <v>0</v>
      </c>
      <c r="F194">
        <f>IF('01.11.2018'!F191="Психоневрол.",1,0)</f>
        <v>0</v>
      </c>
      <c r="G194" t="b">
        <f>OR('01.11.2018'!F191="Інше",'01.11.2018'!F191="ЦРЛ",'01.11.2018'!F191="МЛ",'01.11.2018'!F191="Інфекційна")</f>
        <v>1</v>
      </c>
      <c r="I194">
        <f t="shared" ref="I194:K194" si="193">SUM(B194:B3505)</f>
        <v>23</v>
      </c>
      <c r="J194">
        <f t="shared" si="193"/>
        <v>7</v>
      </c>
      <c r="K194">
        <f t="shared" si="193"/>
        <v>16</v>
      </c>
      <c r="L194">
        <f t="shared" si="133"/>
        <v>0</v>
      </c>
      <c r="N194">
        <f t="shared" si="134"/>
        <v>1</v>
      </c>
    </row>
    <row r="195" spans="2:14" x14ac:dyDescent="0.25">
      <c r="B195">
        <f>IF('01.11.2018'!F192="НД",1,0)</f>
        <v>0</v>
      </c>
      <c r="C195">
        <f>IF('01.11.2018'!F192="СНІДцентр",1,0)</f>
        <v>0</v>
      </c>
      <c r="D195">
        <f>IF('01.11.2018'!F192="ПТБ",1,0)</f>
        <v>0</v>
      </c>
      <c r="E195" t="b">
        <f>OR('01.11.2018'!F192="ПМСД",'01.11.2018'!F192="поліклініка")</f>
        <v>0</v>
      </c>
      <c r="F195">
        <f>IF('01.11.2018'!F192="Психоневрол.",1,0)</f>
        <v>0</v>
      </c>
      <c r="G195" t="b">
        <f>OR('01.11.2018'!F192="Інше",'01.11.2018'!F192="ЦРЛ",'01.11.2018'!F192="МЛ",'01.11.2018'!F192="Інфекційна")</f>
        <v>0</v>
      </c>
      <c r="I195">
        <f t="shared" ref="I195:K195" si="194">SUM(B195:B3506)</f>
        <v>23</v>
      </c>
      <c r="J195">
        <f t="shared" si="194"/>
        <v>7</v>
      </c>
      <c r="K195">
        <f t="shared" si="194"/>
        <v>16</v>
      </c>
      <c r="L195">
        <f t="shared" si="133"/>
        <v>0</v>
      </c>
      <c r="N195">
        <f t="shared" si="134"/>
        <v>0</v>
      </c>
    </row>
    <row r="196" spans="2:14" x14ac:dyDescent="0.25">
      <c r="B196">
        <f>IF('01.11.2018'!F193="НД",1,0)</f>
        <v>0</v>
      </c>
      <c r="C196">
        <f>IF('01.11.2018'!F193="СНІДцентр",1,0)</f>
        <v>0</v>
      </c>
      <c r="D196">
        <f>IF('01.11.2018'!F193="ПТБ",1,0)</f>
        <v>0</v>
      </c>
      <c r="E196" t="b">
        <f>OR('01.11.2018'!F193="ПМСД",'01.11.2018'!F193="поліклініка")</f>
        <v>0</v>
      </c>
      <c r="F196">
        <f>IF('01.11.2018'!F193="Психоневрол.",1,0)</f>
        <v>0</v>
      </c>
      <c r="G196" t="b">
        <f>OR('01.11.2018'!F193="Інше",'01.11.2018'!F193="ЦРЛ",'01.11.2018'!F193="МЛ",'01.11.2018'!F193="Інфекційна")</f>
        <v>0</v>
      </c>
      <c r="I196">
        <f t="shared" ref="I196:K196" si="195">SUM(B196:B3507)</f>
        <v>23</v>
      </c>
      <c r="J196">
        <f t="shared" si="195"/>
        <v>7</v>
      </c>
      <c r="K196">
        <f t="shared" si="195"/>
        <v>16</v>
      </c>
      <c r="L196">
        <f t="shared" si="133"/>
        <v>0</v>
      </c>
      <c r="N196">
        <f t="shared" si="134"/>
        <v>0</v>
      </c>
    </row>
    <row r="197" spans="2:14" x14ac:dyDescent="0.25">
      <c r="B197">
        <f>IF('01.11.2018'!F194="НД",1,0)</f>
        <v>0</v>
      </c>
      <c r="C197">
        <f>IF('01.11.2018'!F194="СНІДцентр",1,0)</f>
        <v>0</v>
      </c>
      <c r="D197">
        <f>IF('01.11.2018'!F194="ПТБ",1,0)</f>
        <v>0</v>
      </c>
      <c r="E197" t="b">
        <f>OR('01.11.2018'!F194="ПМСД",'01.11.2018'!F194="поліклініка")</f>
        <v>0</v>
      </c>
      <c r="F197">
        <f>IF('01.11.2018'!F194="Психоневрол.",1,0)</f>
        <v>0</v>
      </c>
      <c r="G197" t="b">
        <f>OR('01.11.2018'!F194="Інше",'01.11.2018'!F194="ЦРЛ",'01.11.2018'!F194="МЛ",'01.11.2018'!F194="Інфекційна")</f>
        <v>1</v>
      </c>
      <c r="I197">
        <f t="shared" ref="I197:K197" si="196">SUM(B197:B3508)</f>
        <v>23</v>
      </c>
      <c r="J197">
        <f t="shared" si="196"/>
        <v>7</v>
      </c>
      <c r="K197">
        <f t="shared" si="196"/>
        <v>16</v>
      </c>
      <c r="L197">
        <f t="shared" si="133"/>
        <v>0</v>
      </c>
      <c r="N197">
        <f t="shared" si="134"/>
        <v>1</v>
      </c>
    </row>
    <row r="198" spans="2:14" x14ac:dyDescent="0.25">
      <c r="B198">
        <f>IF('01.11.2018'!F195="НД",1,0)</f>
        <v>0</v>
      </c>
      <c r="C198">
        <f>IF('01.11.2018'!F195="СНІДцентр",1,0)</f>
        <v>0</v>
      </c>
      <c r="D198">
        <f>IF('01.11.2018'!F195="ПТБ",1,0)</f>
        <v>0</v>
      </c>
      <c r="E198" t="b">
        <f>OR('01.11.2018'!F195="ПМСД",'01.11.2018'!F195="поліклініка")</f>
        <v>0</v>
      </c>
      <c r="F198">
        <f>IF('01.11.2018'!F195="Психоневрол.",1,0)</f>
        <v>0</v>
      </c>
      <c r="G198" t="b">
        <f>OR('01.11.2018'!F195="Інше",'01.11.2018'!F195="ЦРЛ",'01.11.2018'!F195="МЛ",'01.11.2018'!F195="Інфекційна")</f>
        <v>0</v>
      </c>
      <c r="I198">
        <f t="shared" ref="I198:K198" si="197">SUM(B198:B3509)</f>
        <v>23</v>
      </c>
      <c r="J198">
        <f t="shared" si="197"/>
        <v>7</v>
      </c>
      <c r="K198">
        <f t="shared" si="197"/>
        <v>16</v>
      </c>
      <c r="L198">
        <f t="shared" si="133"/>
        <v>0</v>
      </c>
      <c r="N198">
        <f t="shared" si="134"/>
        <v>0</v>
      </c>
    </row>
    <row r="199" spans="2:14" x14ac:dyDescent="0.25">
      <c r="B199">
        <f>IF('01.11.2018'!F196="НД",1,0)</f>
        <v>0</v>
      </c>
      <c r="C199">
        <f>IF('01.11.2018'!F196="СНІДцентр",1,0)</f>
        <v>0</v>
      </c>
      <c r="D199">
        <f>IF('01.11.2018'!F196="ПТБ",1,0)</f>
        <v>0</v>
      </c>
      <c r="E199" t="b">
        <f>OR('01.11.2018'!F196="ПМСД",'01.11.2018'!F196="поліклініка")</f>
        <v>0</v>
      </c>
      <c r="F199">
        <f>IF('01.11.2018'!F196="Психоневрол.",1,0)</f>
        <v>0</v>
      </c>
      <c r="G199" t="b">
        <f>OR('01.11.2018'!F196="Інше",'01.11.2018'!F196="ЦРЛ",'01.11.2018'!F196="МЛ",'01.11.2018'!F196="Інфекційна")</f>
        <v>0</v>
      </c>
      <c r="I199">
        <f t="shared" ref="I199:K199" si="198">SUM(B199:B3510)</f>
        <v>23</v>
      </c>
      <c r="J199">
        <f t="shared" si="198"/>
        <v>7</v>
      </c>
      <c r="K199">
        <f t="shared" si="198"/>
        <v>16</v>
      </c>
      <c r="L199">
        <f t="shared" ref="L199:L262" si="199">N(E199)</f>
        <v>0</v>
      </c>
      <c r="N199">
        <f t="shared" ref="N199:N262" si="200">N(G199)</f>
        <v>0</v>
      </c>
    </row>
    <row r="200" spans="2:14" x14ac:dyDescent="0.25">
      <c r="B200">
        <f>IF('01.11.2018'!F197="НД",1,0)</f>
        <v>0</v>
      </c>
      <c r="C200">
        <f>IF('01.11.2018'!F197="СНІДцентр",1,0)</f>
        <v>0</v>
      </c>
      <c r="D200">
        <f>IF('01.11.2018'!F197="ПТБ",1,0)</f>
        <v>0</v>
      </c>
      <c r="E200" t="b">
        <f>OR('01.11.2018'!F197="ПМСД",'01.11.2018'!F197="поліклініка")</f>
        <v>1</v>
      </c>
      <c r="F200">
        <f>IF('01.11.2018'!F197="Психоневрол.",1,0)</f>
        <v>0</v>
      </c>
      <c r="G200" t="b">
        <f>OR('01.11.2018'!F197="Інше",'01.11.2018'!F197="ЦРЛ",'01.11.2018'!F197="МЛ",'01.11.2018'!F197="Інфекційна")</f>
        <v>0</v>
      </c>
      <c r="I200">
        <f t="shared" ref="I200:K200" si="201">SUM(B200:B3511)</f>
        <v>23</v>
      </c>
      <c r="J200">
        <f t="shared" si="201"/>
        <v>7</v>
      </c>
      <c r="K200">
        <f t="shared" si="201"/>
        <v>16</v>
      </c>
      <c r="L200">
        <f t="shared" si="199"/>
        <v>1</v>
      </c>
      <c r="N200">
        <f t="shared" si="200"/>
        <v>0</v>
      </c>
    </row>
    <row r="201" spans="2:14" x14ac:dyDescent="0.25">
      <c r="B201">
        <f>IF('01.11.2018'!F198="НД",1,0)</f>
        <v>0</v>
      </c>
      <c r="C201">
        <f>IF('01.11.2018'!F198="СНІДцентр",1,0)</f>
        <v>0</v>
      </c>
      <c r="D201">
        <f>IF('01.11.2018'!F198="ПТБ",1,0)</f>
        <v>0</v>
      </c>
      <c r="E201" t="b">
        <f>OR('01.11.2018'!F198="ПМСД",'01.11.2018'!F198="поліклініка")</f>
        <v>0</v>
      </c>
      <c r="F201">
        <f>IF('01.11.2018'!F198="Психоневрол.",1,0)</f>
        <v>0</v>
      </c>
      <c r="G201" t="b">
        <f>OR('01.11.2018'!F198="Інше",'01.11.2018'!F198="ЦРЛ",'01.11.2018'!F198="МЛ",'01.11.2018'!F198="Інфекційна")</f>
        <v>0</v>
      </c>
      <c r="I201">
        <f t="shared" ref="I201:K201" si="202">SUM(B201:B3512)</f>
        <v>23</v>
      </c>
      <c r="J201">
        <f t="shared" si="202"/>
        <v>7</v>
      </c>
      <c r="K201">
        <f t="shared" si="202"/>
        <v>16</v>
      </c>
      <c r="L201">
        <f t="shared" si="199"/>
        <v>0</v>
      </c>
      <c r="N201">
        <f t="shared" si="200"/>
        <v>0</v>
      </c>
    </row>
    <row r="202" spans="2:14" x14ac:dyDescent="0.25">
      <c r="B202">
        <f>IF('01.11.2018'!F199="НД",1,0)</f>
        <v>0</v>
      </c>
      <c r="C202">
        <f>IF('01.11.2018'!F199="СНІДцентр",1,0)</f>
        <v>0</v>
      </c>
      <c r="D202">
        <f>IF('01.11.2018'!F199="ПТБ",1,0)</f>
        <v>0</v>
      </c>
      <c r="E202" t="b">
        <f>OR('01.11.2018'!F199="ПМСД",'01.11.2018'!F199="поліклініка")</f>
        <v>0</v>
      </c>
      <c r="F202">
        <f>IF('01.11.2018'!F199="Психоневрол.",1,0)</f>
        <v>0</v>
      </c>
      <c r="G202" t="b">
        <f>OR('01.11.2018'!F199="Інше",'01.11.2018'!F199="ЦРЛ",'01.11.2018'!F199="МЛ",'01.11.2018'!F199="Інфекційна")</f>
        <v>0</v>
      </c>
      <c r="I202">
        <f t="shared" ref="I202:K202" si="203">SUM(B202:B3513)</f>
        <v>23</v>
      </c>
      <c r="J202">
        <f t="shared" si="203"/>
        <v>7</v>
      </c>
      <c r="K202">
        <f t="shared" si="203"/>
        <v>16</v>
      </c>
      <c r="L202">
        <f t="shared" si="199"/>
        <v>0</v>
      </c>
      <c r="N202">
        <f t="shared" si="200"/>
        <v>0</v>
      </c>
    </row>
    <row r="203" spans="2:14" x14ac:dyDescent="0.25">
      <c r="B203">
        <f>IF('01.11.2018'!F200="НД",1,0)</f>
        <v>0</v>
      </c>
      <c r="C203">
        <f>IF('01.11.2018'!F200="СНІДцентр",1,0)</f>
        <v>0</v>
      </c>
      <c r="D203">
        <f>IF('01.11.2018'!F200="ПТБ",1,0)</f>
        <v>0</v>
      </c>
      <c r="E203" t="b">
        <f>OR('01.11.2018'!F200="ПМСД",'01.11.2018'!F200="поліклініка")</f>
        <v>0</v>
      </c>
      <c r="F203">
        <f>IF('01.11.2018'!F200="Психоневрол.",1,0)</f>
        <v>0</v>
      </c>
      <c r="G203" t="b">
        <f>OR('01.11.2018'!F200="Інше",'01.11.2018'!F200="ЦРЛ",'01.11.2018'!F200="МЛ",'01.11.2018'!F200="Інфекційна")</f>
        <v>1</v>
      </c>
      <c r="I203">
        <f t="shared" ref="I203:K203" si="204">SUM(B203:B3514)</f>
        <v>23</v>
      </c>
      <c r="J203">
        <f t="shared" si="204"/>
        <v>7</v>
      </c>
      <c r="K203">
        <f t="shared" si="204"/>
        <v>16</v>
      </c>
      <c r="L203">
        <f t="shared" si="199"/>
        <v>0</v>
      </c>
      <c r="N203">
        <f t="shared" si="200"/>
        <v>1</v>
      </c>
    </row>
    <row r="204" spans="2:14" x14ac:dyDescent="0.25">
      <c r="B204">
        <f>IF('01.11.2018'!F201="НД",1,0)</f>
        <v>0</v>
      </c>
      <c r="C204">
        <f>IF('01.11.2018'!F201="СНІДцентр",1,0)</f>
        <v>0</v>
      </c>
      <c r="D204">
        <f>IF('01.11.2018'!F201="ПТБ",1,0)</f>
        <v>0</v>
      </c>
      <c r="E204" t="b">
        <f>OR('01.11.2018'!F201="ПМСД",'01.11.2018'!F201="поліклініка")</f>
        <v>0</v>
      </c>
      <c r="F204">
        <f>IF('01.11.2018'!F201="Психоневрол.",1,0)</f>
        <v>0</v>
      </c>
      <c r="G204" t="b">
        <f>OR('01.11.2018'!F201="Інше",'01.11.2018'!F201="ЦРЛ",'01.11.2018'!F201="МЛ",'01.11.2018'!F201="Інфекційна")</f>
        <v>0</v>
      </c>
      <c r="I204">
        <f t="shared" ref="I204:K204" si="205">SUM(B204:B3515)</f>
        <v>23</v>
      </c>
      <c r="J204">
        <f t="shared" si="205"/>
        <v>7</v>
      </c>
      <c r="K204">
        <f t="shared" si="205"/>
        <v>16</v>
      </c>
      <c r="L204">
        <f t="shared" si="199"/>
        <v>0</v>
      </c>
      <c r="N204">
        <f t="shared" si="200"/>
        <v>0</v>
      </c>
    </row>
    <row r="205" spans="2:14" x14ac:dyDescent="0.25">
      <c r="B205">
        <f>IF('01.11.2018'!F202="НД",1,0)</f>
        <v>0</v>
      </c>
      <c r="C205">
        <f>IF('01.11.2018'!F202="СНІДцентр",1,0)</f>
        <v>0</v>
      </c>
      <c r="D205">
        <f>IF('01.11.2018'!F202="ПТБ",1,0)</f>
        <v>0</v>
      </c>
      <c r="E205" t="b">
        <f>OR('01.11.2018'!F202="ПМСД",'01.11.2018'!F202="поліклініка")</f>
        <v>0</v>
      </c>
      <c r="F205">
        <f>IF('01.11.2018'!F202="Психоневрол.",1,0)</f>
        <v>0</v>
      </c>
      <c r="G205" t="b">
        <f>OR('01.11.2018'!F202="Інше",'01.11.2018'!F202="ЦРЛ",'01.11.2018'!F202="МЛ",'01.11.2018'!F202="Інфекційна")</f>
        <v>0</v>
      </c>
      <c r="I205">
        <f t="shared" ref="I205:K205" si="206">SUM(B205:B3516)</f>
        <v>23</v>
      </c>
      <c r="J205">
        <f t="shared" si="206"/>
        <v>7</v>
      </c>
      <c r="K205">
        <f t="shared" si="206"/>
        <v>16</v>
      </c>
      <c r="L205">
        <f t="shared" si="199"/>
        <v>0</v>
      </c>
      <c r="N205">
        <f t="shared" si="200"/>
        <v>0</v>
      </c>
    </row>
    <row r="206" spans="2:14" x14ac:dyDescent="0.25">
      <c r="B206">
        <f>IF('01.11.2018'!F203="НД",1,0)</f>
        <v>0</v>
      </c>
      <c r="C206">
        <f>IF('01.11.2018'!F203="СНІДцентр",1,0)</f>
        <v>0</v>
      </c>
      <c r="D206">
        <f>IF('01.11.2018'!F203="ПТБ",1,0)</f>
        <v>0</v>
      </c>
      <c r="E206" t="b">
        <f>OR('01.11.2018'!F203="ПМСД",'01.11.2018'!F203="поліклініка")</f>
        <v>0</v>
      </c>
      <c r="F206">
        <f>IF('01.11.2018'!F203="Психоневрол.",1,0)</f>
        <v>0</v>
      </c>
      <c r="G206" t="b">
        <f>OR('01.11.2018'!F203="Інше",'01.11.2018'!F203="ЦРЛ",'01.11.2018'!F203="МЛ",'01.11.2018'!F203="Інфекційна")</f>
        <v>0</v>
      </c>
      <c r="I206">
        <f t="shared" ref="I206:K206" si="207">SUM(B206:B3517)</f>
        <v>23</v>
      </c>
      <c r="J206">
        <f t="shared" si="207"/>
        <v>7</v>
      </c>
      <c r="K206">
        <f t="shared" si="207"/>
        <v>16</v>
      </c>
      <c r="L206">
        <f t="shared" si="199"/>
        <v>0</v>
      </c>
      <c r="N206">
        <f t="shared" si="200"/>
        <v>0</v>
      </c>
    </row>
    <row r="207" spans="2:14" x14ac:dyDescent="0.25">
      <c r="B207">
        <f>IF('01.11.2018'!F204="НД",1,0)</f>
        <v>0</v>
      </c>
      <c r="C207">
        <f>IF('01.11.2018'!F204="СНІДцентр",1,0)</f>
        <v>0</v>
      </c>
      <c r="D207">
        <f>IF('01.11.2018'!F204="ПТБ",1,0)</f>
        <v>0</v>
      </c>
      <c r="E207" t="b">
        <f>OR('01.11.2018'!F204="ПМСД",'01.11.2018'!F204="поліклініка")</f>
        <v>0</v>
      </c>
      <c r="F207">
        <f>IF('01.11.2018'!F204="Психоневрол.",1,0)</f>
        <v>0</v>
      </c>
      <c r="G207" t="b">
        <f>OR('01.11.2018'!F204="Інше",'01.11.2018'!F204="ЦРЛ",'01.11.2018'!F204="МЛ",'01.11.2018'!F204="Інфекційна")</f>
        <v>0</v>
      </c>
      <c r="I207">
        <f t="shared" ref="I207:K207" si="208">SUM(B207:B3518)</f>
        <v>23</v>
      </c>
      <c r="J207">
        <f t="shared" si="208"/>
        <v>7</v>
      </c>
      <c r="K207">
        <f t="shared" si="208"/>
        <v>16</v>
      </c>
      <c r="L207">
        <f t="shared" si="199"/>
        <v>0</v>
      </c>
      <c r="N207">
        <f t="shared" si="200"/>
        <v>0</v>
      </c>
    </row>
    <row r="208" spans="2:14" x14ac:dyDescent="0.25">
      <c r="B208">
        <f>IF('01.11.2018'!F205="НД",1,0)</f>
        <v>0</v>
      </c>
      <c r="C208">
        <f>IF('01.11.2018'!F205="СНІДцентр",1,0)</f>
        <v>0</v>
      </c>
      <c r="D208">
        <f>IF('01.11.2018'!F205="ПТБ",1,0)</f>
        <v>0</v>
      </c>
      <c r="E208" t="b">
        <f>OR('01.11.2018'!F205="ПМСД",'01.11.2018'!F205="поліклініка")</f>
        <v>0</v>
      </c>
      <c r="F208">
        <f>IF('01.11.2018'!F205="Психоневрол.",1,0)</f>
        <v>0</v>
      </c>
      <c r="G208" t="b">
        <f>OR('01.11.2018'!F205="Інше",'01.11.2018'!F205="ЦРЛ",'01.11.2018'!F205="МЛ",'01.11.2018'!F205="Інфекційна")</f>
        <v>0</v>
      </c>
      <c r="I208">
        <f t="shared" ref="I208:K208" si="209">SUM(B208:B3519)</f>
        <v>23</v>
      </c>
      <c r="J208">
        <f t="shared" si="209"/>
        <v>7</v>
      </c>
      <c r="K208">
        <f t="shared" si="209"/>
        <v>16</v>
      </c>
      <c r="L208">
        <f t="shared" si="199"/>
        <v>0</v>
      </c>
      <c r="N208">
        <f t="shared" si="200"/>
        <v>0</v>
      </c>
    </row>
    <row r="209" spans="2:14" x14ac:dyDescent="0.25">
      <c r="B209">
        <f>IF('01.11.2018'!F206="НД",1,0)</f>
        <v>1</v>
      </c>
      <c r="C209">
        <f>IF('01.11.2018'!F206="СНІДцентр",1,0)</f>
        <v>0</v>
      </c>
      <c r="D209">
        <f>IF('01.11.2018'!F206="ПТБ",1,0)</f>
        <v>0</v>
      </c>
      <c r="E209" t="b">
        <f>OR('01.11.2018'!F206="ПМСД",'01.11.2018'!F206="поліклініка")</f>
        <v>0</v>
      </c>
      <c r="F209">
        <f>IF('01.11.2018'!F206="Психоневрол.",1,0)</f>
        <v>0</v>
      </c>
      <c r="G209" t="b">
        <f>OR('01.11.2018'!F206="Інше",'01.11.2018'!F206="ЦРЛ",'01.11.2018'!F206="МЛ",'01.11.2018'!F206="Інфекційна")</f>
        <v>0</v>
      </c>
      <c r="I209">
        <f t="shared" ref="I209:K209" si="210">SUM(B209:B3520)</f>
        <v>23</v>
      </c>
      <c r="J209">
        <f t="shared" si="210"/>
        <v>7</v>
      </c>
      <c r="K209">
        <f t="shared" si="210"/>
        <v>16</v>
      </c>
      <c r="L209">
        <f t="shared" si="199"/>
        <v>0</v>
      </c>
      <c r="N209">
        <f t="shared" si="200"/>
        <v>0</v>
      </c>
    </row>
    <row r="210" spans="2:14" x14ac:dyDescent="0.25">
      <c r="B210">
        <f>IF('01.11.2018'!F207="НД",1,0)</f>
        <v>0</v>
      </c>
      <c r="C210">
        <f>IF('01.11.2018'!F207="СНІДцентр",1,0)</f>
        <v>0</v>
      </c>
      <c r="D210">
        <f>IF('01.11.2018'!F207="ПТБ",1,0)</f>
        <v>0</v>
      </c>
      <c r="E210" t="b">
        <f>OR('01.11.2018'!F207="ПМСД",'01.11.2018'!F207="поліклініка")</f>
        <v>0</v>
      </c>
      <c r="F210">
        <f>IF('01.11.2018'!F207="Психоневрол.",1,0)</f>
        <v>0</v>
      </c>
      <c r="G210" t="b">
        <f>OR('01.11.2018'!F207="Інше",'01.11.2018'!F207="ЦРЛ",'01.11.2018'!F207="МЛ",'01.11.2018'!F207="Інфекційна")</f>
        <v>0</v>
      </c>
      <c r="I210">
        <f t="shared" ref="I210:K210" si="211">SUM(B210:B3521)</f>
        <v>22</v>
      </c>
      <c r="J210">
        <f t="shared" si="211"/>
        <v>7</v>
      </c>
      <c r="K210">
        <f t="shared" si="211"/>
        <v>16</v>
      </c>
      <c r="L210">
        <f t="shared" si="199"/>
        <v>0</v>
      </c>
      <c r="N210">
        <f t="shared" si="200"/>
        <v>0</v>
      </c>
    </row>
    <row r="211" spans="2:14" x14ac:dyDescent="0.25">
      <c r="B211">
        <f>IF('01.11.2018'!F208="НД",1,0)</f>
        <v>0</v>
      </c>
      <c r="C211">
        <f>IF('01.11.2018'!F208="СНІДцентр",1,0)</f>
        <v>0</v>
      </c>
      <c r="D211">
        <f>IF('01.11.2018'!F208="ПТБ",1,0)</f>
        <v>0</v>
      </c>
      <c r="E211" t="b">
        <f>OR('01.11.2018'!F208="ПМСД",'01.11.2018'!F208="поліклініка")</f>
        <v>0</v>
      </c>
      <c r="F211">
        <f>IF('01.11.2018'!F208="Психоневрол.",1,0)</f>
        <v>0</v>
      </c>
      <c r="G211" t="b">
        <f>OR('01.11.2018'!F208="Інше",'01.11.2018'!F208="ЦРЛ",'01.11.2018'!F208="МЛ",'01.11.2018'!F208="Інфекційна")</f>
        <v>0</v>
      </c>
      <c r="I211">
        <f t="shared" ref="I211:K211" si="212">SUM(B211:B3522)</f>
        <v>22</v>
      </c>
      <c r="J211">
        <f t="shared" si="212"/>
        <v>7</v>
      </c>
      <c r="K211">
        <f t="shared" si="212"/>
        <v>16</v>
      </c>
      <c r="L211">
        <f t="shared" si="199"/>
        <v>0</v>
      </c>
      <c r="N211">
        <f t="shared" si="200"/>
        <v>0</v>
      </c>
    </row>
    <row r="212" spans="2:14" x14ac:dyDescent="0.25">
      <c r="B212">
        <f>IF('01.11.2018'!F209="НД",1,0)</f>
        <v>0</v>
      </c>
      <c r="C212">
        <f>IF('01.11.2018'!F209="СНІДцентр",1,0)</f>
        <v>0</v>
      </c>
      <c r="D212">
        <f>IF('01.11.2018'!F209="ПТБ",1,0)</f>
        <v>0</v>
      </c>
      <c r="E212" t="b">
        <f>OR('01.11.2018'!F209="ПМСД",'01.11.2018'!F209="поліклініка")</f>
        <v>1</v>
      </c>
      <c r="F212">
        <f>IF('01.11.2018'!F209="Психоневрол.",1,0)</f>
        <v>0</v>
      </c>
      <c r="G212" t="b">
        <f>OR('01.11.2018'!F209="Інше",'01.11.2018'!F209="ЦРЛ",'01.11.2018'!F209="МЛ",'01.11.2018'!F209="Інфекційна")</f>
        <v>0</v>
      </c>
      <c r="I212">
        <f t="shared" ref="I212:K212" si="213">SUM(B212:B3523)</f>
        <v>22</v>
      </c>
      <c r="J212">
        <f t="shared" si="213"/>
        <v>7</v>
      </c>
      <c r="K212">
        <f t="shared" si="213"/>
        <v>16</v>
      </c>
      <c r="L212">
        <f t="shared" si="199"/>
        <v>1</v>
      </c>
      <c r="N212">
        <f t="shared" si="200"/>
        <v>0</v>
      </c>
    </row>
    <row r="213" spans="2:14" x14ac:dyDescent="0.25">
      <c r="B213">
        <f>IF('01.11.2018'!F210="НД",1,0)</f>
        <v>0</v>
      </c>
      <c r="C213">
        <f>IF('01.11.2018'!F210="СНІДцентр",1,0)</f>
        <v>0</v>
      </c>
      <c r="D213">
        <f>IF('01.11.2018'!F210="ПТБ",1,0)</f>
        <v>0</v>
      </c>
      <c r="E213" t="b">
        <f>OR('01.11.2018'!F210="ПМСД",'01.11.2018'!F210="поліклініка")</f>
        <v>0</v>
      </c>
      <c r="F213">
        <f>IF('01.11.2018'!F210="Психоневрол.",1,0)</f>
        <v>0</v>
      </c>
      <c r="G213" t="b">
        <f>OR('01.11.2018'!F210="Інше",'01.11.2018'!F210="ЦРЛ",'01.11.2018'!F210="МЛ",'01.11.2018'!F210="Інфекційна")</f>
        <v>0</v>
      </c>
      <c r="I213">
        <f t="shared" ref="I213:K213" si="214">SUM(B213:B3524)</f>
        <v>22</v>
      </c>
      <c r="J213">
        <f t="shared" si="214"/>
        <v>7</v>
      </c>
      <c r="K213">
        <f t="shared" si="214"/>
        <v>16</v>
      </c>
      <c r="L213">
        <f t="shared" si="199"/>
        <v>0</v>
      </c>
      <c r="N213">
        <f t="shared" si="200"/>
        <v>0</v>
      </c>
    </row>
    <row r="214" spans="2:14" x14ac:dyDescent="0.25">
      <c r="B214">
        <f>IF('01.11.2018'!F211="НД",1,0)</f>
        <v>0</v>
      </c>
      <c r="C214">
        <f>IF('01.11.2018'!F211="СНІДцентр",1,0)</f>
        <v>0</v>
      </c>
      <c r="D214">
        <f>IF('01.11.2018'!F211="ПТБ",1,0)</f>
        <v>0</v>
      </c>
      <c r="E214" t="b">
        <f>OR('01.11.2018'!F211="ПМСД",'01.11.2018'!F211="поліклініка")</f>
        <v>0</v>
      </c>
      <c r="F214">
        <f>IF('01.11.2018'!F211="Психоневрол.",1,0)</f>
        <v>0</v>
      </c>
      <c r="G214" t="b">
        <f>OR('01.11.2018'!F211="Інше",'01.11.2018'!F211="ЦРЛ",'01.11.2018'!F211="МЛ",'01.11.2018'!F211="Інфекційна")</f>
        <v>0</v>
      </c>
      <c r="I214">
        <f t="shared" ref="I214:K214" si="215">SUM(B214:B3525)</f>
        <v>22</v>
      </c>
      <c r="J214">
        <f t="shared" si="215"/>
        <v>7</v>
      </c>
      <c r="K214">
        <f t="shared" si="215"/>
        <v>16</v>
      </c>
      <c r="L214">
        <f t="shared" si="199"/>
        <v>0</v>
      </c>
      <c r="N214">
        <f t="shared" si="200"/>
        <v>0</v>
      </c>
    </row>
    <row r="215" spans="2:14" x14ac:dyDescent="0.25">
      <c r="B215">
        <f>IF('01.11.2018'!F212="НД",1,0)</f>
        <v>0</v>
      </c>
      <c r="C215">
        <f>IF('01.11.2018'!F212="СНІДцентр",1,0)</f>
        <v>0</v>
      </c>
      <c r="D215">
        <f>IF('01.11.2018'!F212="ПТБ",1,0)</f>
        <v>0</v>
      </c>
      <c r="E215" t="b">
        <f>OR('01.11.2018'!F212="ПМСД",'01.11.2018'!F212="поліклініка")</f>
        <v>0</v>
      </c>
      <c r="F215">
        <f>IF('01.11.2018'!F212="Психоневрол.",1,0)</f>
        <v>0</v>
      </c>
      <c r="G215" t="b">
        <f>OR('01.11.2018'!F212="Інше",'01.11.2018'!F212="ЦРЛ",'01.11.2018'!F212="МЛ",'01.11.2018'!F212="Інфекційна")</f>
        <v>0</v>
      </c>
      <c r="I215">
        <f t="shared" ref="I215:K215" si="216">SUM(B215:B3526)</f>
        <v>22</v>
      </c>
      <c r="J215">
        <f t="shared" si="216"/>
        <v>7</v>
      </c>
      <c r="K215">
        <f t="shared" si="216"/>
        <v>16</v>
      </c>
      <c r="L215">
        <f t="shared" si="199"/>
        <v>0</v>
      </c>
      <c r="N215">
        <f t="shared" si="200"/>
        <v>0</v>
      </c>
    </row>
    <row r="216" spans="2:14" x14ac:dyDescent="0.25">
      <c r="B216">
        <f>IF('01.11.2018'!F213="НД",1,0)</f>
        <v>0</v>
      </c>
      <c r="C216">
        <f>IF('01.11.2018'!F213="СНІДцентр",1,0)</f>
        <v>0</v>
      </c>
      <c r="D216">
        <f>IF('01.11.2018'!F213="ПТБ",1,0)</f>
        <v>0</v>
      </c>
      <c r="E216" t="b">
        <f>OR('01.11.2018'!F213="ПМСД",'01.11.2018'!F213="поліклініка")</f>
        <v>0</v>
      </c>
      <c r="F216">
        <f>IF('01.11.2018'!F213="Психоневрол.",1,0)</f>
        <v>0</v>
      </c>
      <c r="G216" t="b">
        <f>OR('01.11.2018'!F213="Інше",'01.11.2018'!F213="ЦРЛ",'01.11.2018'!F213="МЛ",'01.11.2018'!F213="Інфекційна")</f>
        <v>0</v>
      </c>
      <c r="I216">
        <f t="shared" ref="I216:K216" si="217">SUM(B216:B3527)</f>
        <v>22</v>
      </c>
      <c r="J216">
        <f t="shared" si="217"/>
        <v>7</v>
      </c>
      <c r="K216">
        <f t="shared" si="217"/>
        <v>16</v>
      </c>
      <c r="L216">
        <f t="shared" si="199"/>
        <v>0</v>
      </c>
      <c r="N216">
        <f t="shared" si="200"/>
        <v>0</v>
      </c>
    </row>
    <row r="217" spans="2:14" x14ac:dyDescent="0.25">
      <c r="B217">
        <f>IF('01.11.2018'!F214="НД",1,0)</f>
        <v>0</v>
      </c>
      <c r="C217">
        <f>IF('01.11.2018'!F214="СНІДцентр",1,0)</f>
        <v>0</v>
      </c>
      <c r="D217">
        <f>IF('01.11.2018'!F214="ПТБ",1,0)</f>
        <v>0</v>
      </c>
      <c r="E217" t="b">
        <f>OR('01.11.2018'!F214="ПМСД",'01.11.2018'!F214="поліклініка")</f>
        <v>0</v>
      </c>
      <c r="F217">
        <f>IF('01.11.2018'!F214="Психоневрол.",1,0)</f>
        <v>0</v>
      </c>
      <c r="G217" t="b">
        <f>OR('01.11.2018'!F214="Інше",'01.11.2018'!F214="ЦРЛ",'01.11.2018'!F214="МЛ",'01.11.2018'!F214="Інфекційна")</f>
        <v>0</v>
      </c>
      <c r="I217">
        <f t="shared" ref="I217:K217" si="218">SUM(B217:B3528)</f>
        <v>22</v>
      </c>
      <c r="J217">
        <f t="shared" si="218"/>
        <v>7</v>
      </c>
      <c r="K217">
        <f t="shared" si="218"/>
        <v>16</v>
      </c>
      <c r="L217">
        <f t="shared" si="199"/>
        <v>0</v>
      </c>
      <c r="N217">
        <f t="shared" si="200"/>
        <v>0</v>
      </c>
    </row>
    <row r="218" spans="2:14" x14ac:dyDescent="0.25">
      <c r="B218">
        <f>IF('01.11.2018'!F215="НД",1,0)</f>
        <v>1</v>
      </c>
      <c r="C218">
        <f>IF('01.11.2018'!F215="СНІДцентр",1,0)</f>
        <v>0</v>
      </c>
      <c r="D218">
        <f>IF('01.11.2018'!F215="ПТБ",1,0)</f>
        <v>0</v>
      </c>
      <c r="E218" t="b">
        <f>OR('01.11.2018'!F215="ПМСД",'01.11.2018'!F215="поліклініка")</f>
        <v>0</v>
      </c>
      <c r="F218">
        <f>IF('01.11.2018'!F215="Психоневрол.",1,0)</f>
        <v>0</v>
      </c>
      <c r="G218" t="b">
        <f>OR('01.11.2018'!F215="Інше",'01.11.2018'!F215="ЦРЛ",'01.11.2018'!F215="МЛ",'01.11.2018'!F215="Інфекційна")</f>
        <v>0</v>
      </c>
      <c r="I218">
        <f t="shared" ref="I218:K218" si="219">SUM(B218:B3529)</f>
        <v>22</v>
      </c>
      <c r="J218">
        <f t="shared" si="219"/>
        <v>7</v>
      </c>
      <c r="K218">
        <f t="shared" si="219"/>
        <v>16</v>
      </c>
      <c r="L218">
        <f t="shared" si="199"/>
        <v>0</v>
      </c>
      <c r="N218">
        <f t="shared" si="200"/>
        <v>0</v>
      </c>
    </row>
    <row r="219" spans="2:14" x14ac:dyDescent="0.25">
      <c r="B219">
        <f>IF('01.11.2018'!F216="НД",1,0)</f>
        <v>0</v>
      </c>
      <c r="C219">
        <f>IF('01.11.2018'!F216="СНІДцентр",1,0)</f>
        <v>0</v>
      </c>
      <c r="D219">
        <f>IF('01.11.2018'!F216="ПТБ",1,0)</f>
        <v>0</v>
      </c>
      <c r="E219" t="b">
        <f>OR('01.11.2018'!F216="ПМСД",'01.11.2018'!F216="поліклініка")</f>
        <v>0</v>
      </c>
      <c r="F219">
        <f>IF('01.11.2018'!F216="Психоневрол.",1,0)</f>
        <v>0</v>
      </c>
      <c r="G219" t="b">
        <f>OR('01.11.2018'!F216="Інше",'01.11.2018'!F216="ЦРЛ",'01.11.2018'!F216="МЛ",'01.11.2018'!F216="Інфекційна")</f>
        <v>0</v>
      </c>
      <c r="I219">
        <f t="shared" ref="I219:K219" si="220">SUM(B219:B3530)</f>
        <v>21</v>
      </c>
      <c r="J219">
        <f t="shared" si="220"/>
        <v>7</v>
      </c>
      <c r="K219">
        <f t="shared" si="220"/>
        <v>16</v>
      </c>
      <c r="L219">
        <f t="shared" si="199"/>
        <v>0</v>
      </c>
      <c r="N219">
        <f t="shared" si="200"/>
        <v>0</v>
      </c>
    </row>
    <row r="220" spans="2:14" x14ac:dyDescent="0.25">
      <c r="B220">
        <f>IF('01.11.2018'!F217="НД",1,0)</f>
        <v>0</v>
      </c>
      <c r="C220">
        <f>IF('01.11.2018'!F217="СНІДцентр",1,0)</f>
        <v>0</v>
      </c>
      <c r="D220">
        <f>IF('01.11.2018'!F217="ПТБ",1,0)</f>
        <v>0</v>
      </c>
      <c r="E220" t="b">
        <f>OR('01.11.2018'!F217="ПМСД",'01.11.2018'!F217="поліклініка")</f>
        <v>0</v>
      </c>
      <c r="F220">
        <f>IF('01.11.2018'!F217="Психоневрол.",1,0)</f>
        <v>0</v>
      </c>
      <c r="G220" t="b">
        <f>OR('01.11.2018'!F217="Інше",'01.11.2018'!F217="ЦРЛ",'01.11.2018'!F217="МЛ",'01.11.2018'!F217="Інфекційна")</f>
        <v>0</v>
      </c>
      <c r="I220">
        <f t="shared" ref="I220:K220" si="221">SUM(B220:B3531)</f>
        <v>21</v>
      </c>
      <c r="J220">
        <f t="shared" si="221"/>
        <v>7</v>
      </c>
      <c r="K220">
        <f t="shared" si="221"/>
        <v>16</v>
      </c>
      <c r="L220">
        <f t="shared" si="199"/>
        <v>0</v>
      </c>
      <c r="N220">
        <f t="shared" si="200"/>
        <v>0</v>
      </c>
    </row>
    <row r="221" spans="2:14" x14ac:dyDescent="0.25">
      <c r="B221">
        <f>IF('01.11.2018'!F218="НД",1,0)</f>
        <v>0</v>
      </c>
      <c r="C221">
        <f>IF('01.11.2018'!F218="СНІДцентр",1,0)</f>
        <v>1</v>
      </c>
      <c r="D221">
        <f>IF('01.11.2018'!F218="ПТБ",1,0)</f>
        <v>0</v>
      </c>
      <c r="E221" t="b">
        <f>OR('01.11.2018'!F218="ПМСД",'01.11.2018'!F218="поліклініка")</f>
        <v>0</v>
      </c>
      <c r="F221">
        <f>IF('01.11.2018'!F218="Психоневрол.",1,0)</f>
        <v>0</v>
      </c>
      <c r="G221" t="b">
        <f>OR('01.11.2018'!F218="Інше",'01.11.2018'!F218="ЦРЛ",'01.11.2018'!F218="МЛ",'01.11.2018'!F218="Інфекційна")</f>
        <v>0</v>
      </c>
      <c r="I221">
        <f t="shared" ref="I221:K221" si="222">SUM(B221:B3532)</f>
        <v>21</v>
      </c>
      <c r="J221">
        <f t="shared" si="222"/>
        <v>7</v>
      </c>
      <c r="K221">
        <f t="shared" si="222"/>
        <v>16</v>
      </c>
      <c r="L221">
        <f t="shared" si="199"/>
        <v>0</v>
      </c>
      <c r="N221">
        <f t="shared" si="200"/>
        <v>0</v>
      </c>
    </row>
    <row r="222" spans="2:14" x14ac:dyDescent="0.25">
      <c r="B222">
        <f>IF('01.11.2018'!F219="НД",1,0)</f>
        <v>0</v>
      </c>
      <c r="C222">
        <f>IF('01.11.2018'!F219="СНІДцентр",1,0)</f>
        <v>0</v>
      </c>
      <c r="D222">
        <f>IF('01.11.2018'!F219="ПТБ",1,0)</f>
        <v>0</v>
      </c>
      <c r="E222" t="b">
        <f>OR('01.11.2018'!F219="ПМСД",'01.11.2018'!F219="поліклініка")</f>
        <v>0</v>
      </c>
      <c r="F222">
        <f>IF('01.11.2018'!F219="Психоневрол.",1,0)</f>
        <v>0</v>
      </c>
      <c r="G222" t="b">
        <f>OR('01.11.2018'!F219="Інше",'01.11.2018'!F219="ЦРЛ",'01.11.2018'!F219="МЛ",'01.11.2018'!F219="Інфекційна")</f>
        <v>0</v>
      </c>
      <c r="I222">
        <f t="shared" ref="I222:K222" si="223">SUM(B222:B3533)</f>
        <v>21</v>
      </c>
      <c r="J222">
        <f t="shared" si="223"/>
        <v>6</v>
      </c>
      <c r="K222">
        <f t="shared" si="223"/>
        <v>16</v>
      </c>
      <c r="L222">
        <f t="shared" si="199"/>
        <v>0</v>
      </c>
      <c r="N222">
        <f t="shared" si="200"/>
        <v>0</v>
      </c>
    </row>
    <row r="223" spans="2:14" x14ac:dyDescent="0.25">
      <c r="B223">
        <f>IF('01.11.2018'!F220="НД",1,0)</f>
        <v>0</v>
      </c>
      <c r="C223">
        <f>IF('01.11.2018'!F220="СНІДцентр",1,0)</f>
        <v>0</v>
      </c>
      <c r="D223">
        <f>IF('01.11.2018'!F220="ПТБ",1,0)</f>
        <v>0</v>
      </c>
      <c r="E223" t="b">
        <f>OR('01.11.2018'!F220="ПМСД",'01.11.2018'!F220="поліклініка")</f>
        <v>0</v>
      </c>
      <c r="F223">
        <f>IF('01.11.2018'!F220="Психоневрол.",1,0)</f>
        <v>0</v>
      </c>
      <c r="G223" t="b">
        <f>OR('01.11.2018'!F220="Інше",'01.11.2018'!F220="ЦРЛ",'01.11.2018'!F220="МЛ",'01.11.2018'!F220="Інфекційна")</f>
        <v>0</v>
      </c>
      <c r="I223">
        <f t="shared" ref="I223:K223" si="224">SUM(B223:B3534)</f>
        <v>21</v>
      </c>
      <c r="J223">
        <f t="shared" si="224"/>
        <v>6</v>
      </c>
      <c r="K223">
        <f t="shared" si="224"/>
        <v>16</v>
      </c>
      <c r="L223">
        <f t="shared" si="199"/>
        <v>0</v>
      </c>
      <c r="N223">
        <f t="shared" si="200"/>
        <v>0</v>
      </c>
    </row>
    <row r="224" spans="2:14" x14ac:dyDescent="0.25">
      <c r="B224">
        <f>IF('01.11.2018'!F221="НД",1,0)</f>
        <v>0</v>
      </c>
      <c r="C224">
        <f>IF('01.11.2018'!F221="СНІДцентр",1,0)</f>
        <v>0</v>
      </c>
      <c r="D224">
        <f>IF('01.11.2018'!F221="ПТБ",1,0)</f>
        <v>0</v>
      </c>
      <c r="E224" t="b">
        <f>OR('01.11.2018'!F221="ПМСД",'01.11.2018'!F221="поліклініка")</f>
        <v>0</v>
      </c>
      <c r="F224">
        <f>IF('01.11.2018'!F221="Психоневрол.",1,0)</f>
        <v>1</v>
      </c>
      <c r="G224" t="b">
        <f>OR('01.11.2018'!F221="Інше",'01.11.2018'!F221="ЦРЛ",'01.11.2018'!F221="МЛ",'01.11.2018'!F221="Інфекційна")</f>
        <v>0</v>
      </c>
      <c r="I224">
        <f t="shared" ref="I224:K224" si="225">SUM(B224:B3535)</f>
        <v>21</v>
      </c>
      <c r="J224">
        <f t="shared" si="225"/>
        <v>6</v>
      </c>
      <c r="K224">
        <f t="shared" si="225"/>
        <v>16</v>
      </c>
      <c r="L224">
        <f t="shared" si="199"/>
        <v>0</v>
      </c>
      <c r="N224">
        <f t="shared" si="200"/>
        <v>0</v>
      </c>
    </row>
    <row r="225" spans="2:14" x14ac:dyDescent="0.25">
      <c r="B225">
        <f>IF('01.11.2018'!F222="НД",1,0)</f>
        <v>0</v>
      </c>
      <c r="C225">
        <f>IF('01.11.2018'!F222="СНІДцентр",1,0)</f>
        <v>0</v>
      </c>
      <c r="D225">
        <f>IF('01.11.2018'!F222="ПТБ",1,0)</f>
        <v>0</v>
      </c>
      <c r="E225" t="b">
        <f>OR('01.11.2018'!F222="ПМСД",'01.11.2018'!F222="поліклініка")</f>
        <v>0</v>
      </c>
      <c r="F225">
        <f>IF('01.11.2018'!F222="Психоневрол.",1,0)</f>
        <v>0</v>
      </c>
      <c r="G225" t="b">
        <f>OR('01.11.2018'!F222="Інше",'01.11.2018'!F222="ЦРЛ",'01.11.2018'!F222="МЛ",'01.11.2018'!F222="Інфекційна")</f>
        <v>0</v>
      </c>
      <c r="I225">
        <f t="shared" ref="I225:K225" si="226">SUM(B225:B3536)</f>
        <v>21</v>
      </c>
      <c r="J225">
        <f t="shared" si="226"/>
        <v>6</v>
      </c>
      <c r="K225">
        <f t="shared" si="226"/>
        <v>16</v>
      </c>
      <c r="L225">
        <f t="shared" si="199"/>
        <v>0</v>
      </c>
      <c r="N225">
        <f t="shared" si="200"/>
        <v>0</v>
      </c>
    </row>
    <row r="226" spans="2:14" x14ac:dyDescent="0.25">
      <c r="B226">
        <f>IF('01.11.2018'!F223="НД",1,0)</f>
        <v>0</v>
      </c>
      <c r="C226">
        <f>IF('01.11.2018'!F223="СНІДцентр",1,0)</f>
        <v>0</v>
      </c>
      <c r="D226">
        <f>IF('01.11.2018'!F223="ПТБ",1,0)</f>
        <v>0</v>
      </c>
      <c r="E226" t="b">
        <f>OR('01.11.2018'!F223="ПМСД",'01.11.2018'!F223="поліклініка")</f>
        <v>0</v>
      </c>
      <c r="F226">
        <f>IF('01.11.2018'!F223="Психоневрол.",1,0)</f>
        <v>0</v>
      </c>
      <c r="G226" t="b">
        <f>OR('01.11.2018'!F223="Інше",'01.11.2018'!F223="ЦРЛ",'01.11.2018'!F223="МЛ",'01.11.2018'!F223="Інфекційна")</f>
        <v>0</v>
      </c>
      <c r="I226">
        <f t="shared" ref="I226:K226" si="227">SUM(B226:B3537)</f>
        <v>21</v>
      </c>
      <c r="J226">
        <f t="shared" si="227"/>
        <v>6</v>
      </c>
      <c r="K226">
        <f t="shared" si="227"/>
        <v>16</v>
      </c>
      <c r="L226">
        <f t="shared" si="199"/>
        <v>0</v>
      </c>
      <c r="N226">
        <f t="shared" si="200"/>
        <v>0</v>
      </c>
    </row>
    <row r="227" spans="2:14" x14ac:dyDescent="0.25">
      <c r="B227">
        <f>IF('01.11.2018'!F224="НД",1,0)</f>
        <v>0</v>
      </c>
      <c r="C227">
        <f>IF('01.11.2018'!F224="СНІДцентр",1,0)</f>
        <v>0</v>
      </c>
      <c r="D227">
        <f>IF('01.11.2018'!F224="ПТБ",1,0)</f>
        <v>0</v>
      </c>
      <c r="E227" t="b">
        <f>OR('01.11.2018'!F224="ПМСД",'01.11.2018'!F224="поліклініка")</f>
        <v>0</v>
      </c>
      <c r="F227">
        <f>IF('01.11.2018'!F224="Психоневрол.",1,0)</f>
        <v>1</v>
      </c>
      <c r="G227" t="b">
        <f>OR('01.11.2018'!F224="Інше",'01.11.2018'!F224="ЦРЛ",'01.11.2018'!F224="МЛ",'01.11.2018'!F224="Інфекційна")</f>
        <v>0</v>
      </c>
      <c r="I227">
        <f t="shared" ref="I227:K227" si="228">SUM(B227:B3538)</f>
        <v>21</v>
      </c>
      <c r="J227">
        <f t="shared" si="228"/>
        <v>6</v>
      </c>
      <c r="K227">
        <f t="shared" si="228"/>
        <v>16</v>
      </c>
      <c r="L227">
        <f t="shared" si="199"/>
        <v>0</v>
      </c>
      <c r="N227">
        <f t="shared" si="200"/>
        <v>0</v>
      </c>
    </row>
    <row r="228" spans="2:14" x14ac:dyDescent="0.25">
      <c r="B228">
        <f>IF('01.11.2018'!F225="НД",1,0)</f>
        <v>0</v>
      </c>
      <c r="C228">
        <f>IF('01.11.2018'!F225="СНІДцентр",1,0)</f>
        <v>0</v>
      </c>
      <c r="D228">
        <f>IF('01.11.2018'!F225="ПТБ",1,0)</f>
        <v>0</v>
      </c>
      <c r="E228" t="b">
        <f>OR('01.11.2018'!F225="ПМСД",'01.11.2018'!F225="поліклініка")</f>
        <v>0</v>
      </c>
      <c r="F228">
        <f>IF('01.11.2018'!F225="Психоневрол.",1,0)</f>
        <v>0</v>
      </c>
      <c r="G228" t="b">
        <f>OR('01.11.2018'!F225="Інше",'01.11.2018'!F225="ЦРЛ",'01.11.2018'!F225="МЛ",'01.11.2018'!F225="Інфекційна")</f>
        <v>0</v>
      </c>
      <c r="I228">
        <f t="shared" ref="I228:K228" si="229">SUM(B228:B3539)</f>
        <v>21</v>
      </c>
      <c r="J228">
        <f t="shared" si="229"/>
        <v>6</v>
      </c>
      <c r="K228">
        <f t="shared" si="229"/>
        <v>16</v>
      </c>
      <c r="L228">
        <f t="shared" si="199"/>
        <v>0</v>
      </c>
      <c r="N228">
        <f t="shared" si="200"/>
        <v>0</v>
      </c>
    </row>
    <row r="229" spans="2:14" x14ac:dyDescent="0.25">
      <c r="B229">
        <f>IF('01.11.2018'!F226="НД",1,0)</f>
        <v>0</v>
      </c>
      <c r="C229">
        <f>IF('01.11.2018'!F226="СНІДцентр",1,0)</f>
        <v>0</v>
      </c>
      <c r="D229">
        <f>IF('01.11.2018'!F226="ПТБ",1,0)</f>
        <v>0</v>
      </c>
      <c r="E229" t="b">
        <f>OR('01.11.2018'!F226="ПМСД",'01.11.2018'!F226="поліклініка")</f>
        <v>0</v>
      </c>
      <c r="F229">
        <f>IF('01.11.2018'!F226="Психоневрол.",1,0)</f>
        <v>0</v>
      </c>
      <c r="G229" t="b">
        <f>OR('01.11.2018'!F226="Інше",'01.11.2018'!F226="ЦРЛ",'01.11.2018'!F226="МЛ",'01.11.2018'!F226="Інфекційна")</f>
        <v>0</v>
      </c>
      <c r="I229">
        <f t="shared" ref="I229:K229" si="230">SUM(B229:B3540)</f>
        <v>21</v>
      </c>
      <c r="J229">
        <f t="shared" si="230"/>
        <v>6</v>
      </c>
      <c r="K229">
        <f t="shared" si="230"/>
        <v>16</v>
      </c>
      <c r="L229">
        <f t="shared" si="199"/>
        <v>0</v>
      </c>
      <c r="N229">
        <f t="shared" si="200"/>
        <v>0</v>
      </c>
    </row>
    <row r="230" spans="2:14" x14ac:dyDescent="0.25">
      <c r="B230">
        <f>IF('01.11.2018'!F227="НД",1,0)</f>
        <v>0</v>
      </c>
      <c r="C230">
        <f>IF('01.11.2018'!F227="СНІДцентр",1,0)</f>
        <v>0</v>
      </c>
      <c r="D230">
        <f>IF('01.11.2018'!F227="ПТБ",1,0)</f>
        <v>1</v>
      </c>
      <c r="E230" t="b">
        <f>OR('01.11.2018'!F227="ПМСД",'01.11.2018'!F227="поліклініка")</f>
        <v>0</v>
      </c>
      <c r="F230">
        <f>IF('01.11.2018'!F227="Психоневрол.",1,0)</f>
        <v>0</v>
      </c>
      <c r="G230" t="b">
        <f>OR('01.11.2018'!F227="Інше",'01.11.2018'!F227="ЦРЛ",'01.11.2018'!F227="МЛ",'01.11.2018'!F227="Інфекційна")</f>
        <v>0</v>
      </c>
      <c r="I230">
        <f t="shared" ref="I230:K230" si="231">SUM(B230:B3541)</f>
        <v>21</v>
      </c>
      <c r="J230">
        <f t="shared" si="231"/>
        <v>6</v>
      </c>
      <c r="K230">
        <f t="shared" si="231"/>
        <v>16</v>
      </c>
      <c r="L230">
        <f t="shared" si="199"/>
        <v>0</v>
      </c>
      <c r="N230">
        <f t="shared" si="200"/>
        <v>0</v>
      </c>
    </row>
    <row r="231" spans="2:14" x14ac:dyDescent="0.25">
      <c r="B231">
        <f>IF('01.11.2018'!F228="НД",1,0)</f>
        <v>0</v>
      </c>
      <c r="C231">
        <f>IF('01.11.2018'!F228="СНІДцентр",1,0)</f>
        <v>0</v>
      </c>
      <c r="D231">
        <f>IF('01.11.2018'!F228="ПТБ",1,0)</f>
        <v>0</v>
      </c>
      <c r="E231" t="b">
        <f>OR('01.11.2018'!F228="ПМСД",'01.11.2018'!F228="поліклініка")</f>
        <v>0</v>
      </c>
      <c r="F231">
        <f>IF('01.11.2018'!F228="Психоневрол.",1,0)</f>
        <v>0</v>
      </c>
      <c r="G231" t="b">
        <f>OR('01.11.2018'!F228="Інше",'01.11.2018'!F228="ЦРЛ",'01.11.2018'!F228="МЛ",'01.11.2018'!F228="Інфекційна")</f>
        <v>0</v>
      </c>
      <c r="I231">
        <f t="shared" ref="I231:K231" si="232">SUM(B231:B3542)</f>
        <v>21</v>
      </c>
      <c r="J231">
        <f t="shared" si="232"/>
        <v>6</v>
      </c>
      <c r="K231">
        <f t="shared" si="232"/>
        <v>15</v>
      </c>
      <c r="L231">
        <f t="shared" si="199"/>
        <v>0</v>
      </c>
      <c r="N231">
        <f t="shared" si="200"/>
        <v>0</v>
      </c>
    </row>
    <row r="232" spans="2:14" x14ac:dyDescent="0.25">
      <c r="B232">
        <f>IF('01.11.2018'!F229="НД",1,0)</f>
        <v>0</v>
      </c>
      <c r="C232">
        <f>IF('01.11.2018'!F229="СНІДцентр",1,0)</f>
        <v>0</v>
      </c>
      <c r="D232">
        <f>IF('01.11.2018'!F229="ПТБ",1,0)</f>
        <v>0</v>
      </c>
      <c r="E232" t="b">
        <f>OR('01.11.2018'!F229="ПМСД",'01.11.2018'!F229="поліклініка")</f>
        <v>0</v>
      </c>
      <c r="F232">
        <f>IF('01.11.2018'!F229="Психоневрол.",1,0)</f>
        <v>0</v>
      </c>
      <c r="G232" t="b">
        <f>OR('01.11.2018'!F229="Інше",'01.11.2018'!F229="ЦРЛ",'01.11.2018'!F229="МЛ",'01.11.2018'!F229="Інфекційна")</f>
        <v>0</v>
      </c>
      <c r="I232">
        <f t="shared" ref="I232:K232" si="233">SUM(B232:B3543)</f>
        <v>21</v>
      </c>
      <c r="J232">
        <f t="shared" si="233"/>
        <v>6</v>
      </c>
      <c r="K232">
        <f t="shared" si="233"/>
        <v>15</v>
      </c>
      <c r="L232">
        <f t="shared" si="199"/>
        <v>0</v>
      </c>
      <c r="N232">
        <f t="shared" si="200"/>
        <v>0</v>
      </c>
    </row>
    <row r="233" spans="2:14" x14ac:dyDescent="0.25">
      <c r="B233">
        <f>IF('01.11.2018'!F230="НД",1,0)</f>
        <v>0</v>
      </c>
      <c r="C233">
        <f>IF('01.11.2018'!F230="СНІДцентр",1,0)</f>
        <v>0</v>
      </c>
      <c r="D233">
        <f>IF('01.11.2018'!F230="ПТБ",1,0)</f>
        <v>0</v>
      </c>
      <c r="E233" t="b">
        <f>OR('01.11.2018'!F230="ПМСД",'01.11.2018'!F230="поліклініка")</f>
        <v>0</v>
      </c>
      <c r="F233">
        <f>IF('01.11.2018'!F230="Психоневрол.",1,0)</f>
        <v>0</v>
      </c>
      <c r="G233" t="b">
        <f>OR('01.11.2018'!F230="Інше",'01.11.2018'!F230="ЦРЛ",'01.11.2018'!F230="МЛ",'01.11.2018'!F230="Інфекційна")</f>
        <v>0</v>
      </c>
      <c r="I233">
        <f t="shared" ref="I233:K233" si="234">SUM(B233:B3544)</f>
        <v>21</v>
      </c>
      <c r="J233">
        <f t="shared" si="234"/>
        <v>6</v>
      </c>
      <c r="K233">
        <f t="shared" si="234"/>
        <v>15</v>
      </c>
      <c r="L233">
        <f t="shared" si="199"/>
        <v>0</v>
      </c>
      <c r="N233">
        <f t="shared" si="200"/>
        <v>0</v>
      </c>
    </row>
    <row r="234" spans="2:14" x14ac:dyDescent="0.25">
      <c r="B234">
        <f>IF('01.11.2018'!F231="НД",1,0)</f>
        <v>0</v>
      </c>
      <c r="C234">
        <f>IF('01.11.2018'!F231="СНІДцентр",1,0)</f>
        <v>0</v>
      </c>
      <c r="D234">
        <f>IF('01.11.2018'!F231="ПТБ",1,0)</f>
        <v>0</v>
      </c>
      <c r="E234" t="b">
        <f>OR('01.11.2018'!F231="ПМСД",'01.11.2018'!F231="поліклініка")</f>
        <v>0</v>
      </c>
      <c r="F234">
        <f>IF('01.11.2018'!F231="Психоневрол.",1,0)</f>
        <v>0</v>
      </c>
      <c r="G234" t="b">
        <f>OR('01.11.2018'!F231="Інше",'01.11.2018'!F231="ЦРЛ",'01.11.2018'!F231="МЛ",'01.11.2018'!F231="Інфекційна")</f>
        <v>0</v>
      </c>
      <c r="I234">
        <f t="shared" ref="I234:K234" si="235">SUM(B234:B3545)</f>
        <v>21</v>
      </c>
      <c r="J234">
        <f t="shared" si="235"/>
        <v>6</v>
      </c>
      <c r="K234">
        <f t="shared" si="235"/>
        <v>15</v>
      </c>
      <c r="L234">
        <f t="shared" si="199"/>
        <v>0</v>
      </c>
      <c r="N234">
        <f t="shared" si="200"/>
        <v>0</v>
      </c>
    </row>
    <row r="235" spans="2:14" x14ac:dyDescent="0.25">
      <c r="B235">
        <f>IF('01.11.2018'!F232="НД",1,0)</f>
        <v>0</v>
      </c>
      <c r="C235">
        <f>IF('01.11.2018'!F232="СНІДцентр",1,0)</f>
        <v>0</v>
      </c>
      <c r="D235">
        <f>IF('01.11.2018'!F232="ПТБ",1,0)</f>
        <v>0</v>
      </c>
      <c r="E235" t="b">
        <f>OR('01.11.2018'!F232="ПМСД",'01.11.2018'!F232="поліклініка")</f>
        <v>0</v>
      </c>
      <c r="F235">
        <f>IF('01.11.2018'!F232="Психоневрол.",1,0)</f>
        <v>0</v>
      </c>
      <c r="G235" t="b">
        <f>OR('01.11.2018'!F232="Інше",'01.11.2018'!F232="ЦРЛ",'01.11.2018'!F232="МЛ",'01.11.2018'!F232="Інфекційна")</f>
        <v>0</v>
      </c>
      <c r="I235">
        <f t="shared" ref="I235:K235" si="236">SUM(B235:B3546)</f>
        <v>21</v>
      </c>
      <c r="J235">
        <f t="shared" si="236"/>
        <v>6</v>
      </c>
      <c r="K235">
        <f t="shared" si="236"/>
        <v>15</v>
      </c>
      <c r="L235">
        <f t="shared" si="199"/>
        <v>0</v>
      </c>
      <c r="N235">
        <f t="shared" si="200"/>
        <v>0</v>
      </c>
    </row>
    <row r="236" spans="2:14" x14ac:dyDescent="0.25">
      <c r="B236">
        <f>IF('01.11.2018'!F233="НД",1,0)</f>
        <v>0</v>
      </c>
      <c r="C236">
        <f>IF('01.11.2018'!F233="СНІДцентр",1,0)</f>
        <v>0</v>
      </c>
      <c r="D236">
        <f>IF('01.11.2018'!F233="ПТБ",1,0)</f>
        <v>0</v>
      </c>
      <c r="E236" t="b">
        <f>OR('01.11.2018'!F233="ПМСД",'01.11.2018'!F233="поліклініка")</f>
        <v>0</v>
      </c>
      <c r="F236">
        <f>IF('01.11.2018'!F233="Психоневрол.",1,0)</f>
        <v>0</v>
      </c>
      <c r="G236" t="b">
        <f>OR('01.11.2018'!F233="Інше",'01.11.2018'!F233="ЦРЛ",'01.11.2018'!F233="МЛ",'01.11.2018'!F233="Інфекційна")</f>
        <v>0</v>
      </c>
      <c r="I236">
        <f t="shared" ref="I236:K236" si="237">SUM(B236:B3547)</f>
        <v>21</v>
      </c>
      <c r="J236">
        <f t="shared" si="237"/>
        <v>6</v>
      </c>
      <c r="K236">
        <f t="shared" si="237"/>
        <v>15</v>
      </c>
      <c r="L236">
        <f t="shared" si="199"/>
        <v>0</v>
      </c>
      <c r="N236">
        <f t="shared" si="200"/>
        <v>0</v>
      </c>
    </row>
    <row r="237" spans="2:14" x14ac:dyDescent="0.25">
      <c r="B237">
        <f>IF('01.11.2018'!F234="НД",1,0)</f>
        <v>0</v>
      </c>
      <c r="C237">
        <f>IF('01.11.2018'!F234="СНІДцентр",1,0)</f>
        <v>0</v>
      </c>
      <c r="D237">
        <f>IF('01.11.2018'!F234="ПТБ",1,0)</f>
        <v>0</v>
      </c>
      <c r="E237" t="b">
        <f>OR('01.11.2018'!F234="ПМСД",'01.11.2018'!F234="поліклініка")</f>
        <v>0</v>
      </c>
      <c r="F237">
        <f>IF('01.11.2018'!F234="Психоневрол.",1,0)</f>
        <v>0</v>
      </c>
      <c r="G237" t="b">
        <f>OR('01.11.2018'!F234="Інше",'01.11.2018'!F234="ЦРЛ",'01.11.2018'!F234="МЛ",'01.11.2018'!F234="Інфекційна")</f>
        <v>0</v>
      </c>
      <c r="I237">
        <f t="shared" ref="I237:K237" si="238">SUM(B237:B3548)</f>
        <v>21</v>
      </c>
      <c r="J237">
        <f t="shared" si="238"/>
        <v>6</v>
      </c>
      <c r="K237">
        <f t="shared" si="238"/>
        <v>15</v>
      </c>
      <c r="L237">
        <f t="shared" si="199"/>
        <v>0</v>
      </c>
      <c r="N237">
        <f t="shared" si="200"/>
        <v>0</v>
      </c>
    </row>
    <row r="238" spans="2:14" x14ac:dyDescent="0.25">
      <c r="B238">
        <f>IF('01.11.2018'!F235="НД",1,0)</f>
        <v>0</v>
      </c>
      <c r="C238">
        <f>IF('01.11.2018'!F235="СНІДцентр",1,0)</f>
        <v>0</v>
      </c>
      <c r="D238">
        <f>IF('01.11.2018'!F235="ПТБ",1,0)</f>
        <v>0</v>
      </c>
      <c r="E238" t="b">
        <f>OR('01.11.2018'!F235="ПМСД",'01.11.2018'!F235="поліклініка")</f>
        <v>0</v>
      </c>
      <c r="F238">
        <f>IF('01.11.2018'!F235="Психоневрол.",1,0)</f>
        <v>0</v>
      </c>
      <c r="G238" t="b">
        <f>OR('01.11.2018'!F235="Інше",'01.11.2018'!F235="ЦРЛ",'01.11.2018'!F235="МЛ",'01.11.2018'!F235="Інфекційна")</f>
        <v>0</v>
      </c>
      <c r="I238">
        <f t="shared" ref="I238:K238" si="239">SUM(B238:B3549)</f>
        <v>21</v>
      </c>
      <c r="J238">
        <f t="shared" si="239"/>
        <v>6</v>
      </c>
      <c r="K238">
        <f t="shared" si="239"/>
        <v>15</v>
      </c>
      <c r="L238">
        <f t="shared" si="199"/>
        <v>0</v>
      </c>
      <c r="N238">
        <f t="shared" si="200"/>
        <v>0</v>
      </c>
    </row>
    <row r="239" spans="2:14" x14ac:dyDescent="0.25">
      <c r="B239">
        <f>IF('01.11.2018'!F236="НД",1,0)</f>
        <v>1</v>
      </c>
      <c r="C239">
        <f>IF('01.11.2018'!F236="СНІДцентр",1,0)</f>
        <v>0</v>
      </c>
      <c r="D239">
        <f>IF('01.11.2018'!F236="ПТБ",1,0)</f>
        <v>0</v>
      </c>
      <c r="E239" t="b">
        <f>OR('01.11.2018'!F236="ПМСД",'01.11.2018'!F236="поліклініка")</f>
        <v>0</v>
      </c>
      <c r="F239">
        <f>IF('01.11.2018'!F236="Психоневрол.",1,0)</f>
        <v>0</v>
      </c>
      <c r="G239" t="b">
        <f>OR('01.11.2018'!F236="Інше",'01.11.2018'!F236="ЦРЛ",'01.11.2018'!F236="МЛ",'01.11.2018'!F236="Інфекційна")</f>
        <v>0</v>
      </c>
      <c r="I239">
        <f t="shared" ref="I239:K239" si="240">SUM(B239:B3550)</f>
        <v>21</v>
      </c>
      <c r="J239">
        <f t="shared" si="240"/>
        <v>6</v>
      </c>
      <c r="K239">
        <f t="shared" si="240"/>
        <v>15</v>
      </c>
      <c r="L239">
        <f t="shared" si="199"/>
        <v>0</v>
      </c>
      <c r="N239">
        <f t="shared" si="200"/>
        <v>0</v>
      </c>
    </row>
    <row r="240" spans="2:14" x14ac:dyDescent="0.25">
      <c r="B240">
        <f>IF('01.11.2018'!F237="НД",1,0)</f>
        <v>0</v>
      </c>
      <c r="C240">
        <f>IF('01.11.2018'!F237="СНІДцентр",1,0)</f>
        <v>0</v>
      </c>
      <c r="D240">
        <f>IF('01.11.2018'!F237="ПТБ",1,0)</f>
        <v>0</v>
      </c>
      <c r="E240" t="b">
        <f>OR('01.11.2018'!F237="ПМСД",'01.11.2018'!F237="поліклініка")</f>
        <v>0</v>
      </c>
      <c r="F240">
        <f>IF('01.11.2018'!F237="Психоневрол.",1,0)</f>
        <v>0</v>
      </c>
      <c r="G240" t="b">
        <f>OR('01.11.2018'!F237="Інше",'01.11.2018'!F237="ЦРЛ",'01.11.2018'!F237="МЛ",'01.11.2018'!F237="Інфекційна")</f>
        <v>0</v>
      </c>
      <c r="I240">
        <f t="shared" ref="I240:K240" si="241">SUM(B240:B3551)</f>
        <v>20</v>
      </c>
      <c r="J240">
        <f t="shared" si="241"/>
        <v>6</v>
      </c>
      <c r="K240">
        <f t="shared" si="241"/>
        <v>15</v>
      </c>
      <c r="L240">
        <f t="shared" si="199"/>
        <v>0</v>
      </c>
      <c r="N240">
        <f t="shared" si="200"/>
        <v>0</v>
      </c>
    </row>
    <row r="241" spans="2:14" x14ac:dyDescent="0.25">
      <c r="B241">
        <f>IF('01.11.2018'!F238="НД",1,0)</f>
        <v>0</v>
      </c>
      <c r="C241">
        <f>IF('01.11.2018'!F238="СНІДцентр",1,0)</f>
        <v>0</v>
      </c>
      <c r="D241">
        <f>IF('01.11.2018'!F238="ПТБ",1,0)</f>
        <v>0</v>
      </c>
      <c r="E241" t="b">
        <f>OR('01.11.2018'!F238="ПМСД",'01.11.2018'!F238="поліклініка")</f>
        <v>0</v>
      </c>
      <c r="F241">
        <f>IF('01.11.2018'!F238="Психоневрол.",1,0)</f>
        <v>0</v>
      </c>
      <c r="G241" t="b">
        <f>OR('01.11.2018'!F238="Інше",'01.11.2018'!F238="ЦРЛ",'01.11.2018'!F238="МЛ",'01.11.2018'!F238="Інфекційна")</f>
        <v>0</v>
      </c>
      <c r="I241">
        <f t="shared" ref="I241:K241" si="242">SUM(B241:B3552)</f>
        <v>20</v>
      </c>
      <c r="J241">
        <f t="shared" si="242"/>
        <v>6</v>
      </c>
      <c r="K241">
        <f t="shared" si="242"/>
        <v>15</v>
      </c>
      <c r="L241">
        <f t="shared" si="199"/>
        <v>0</v>
      </c>
      <c r="N241">
        <f t="shared" si="200"/>
        <v>0</v>
      </c>
    </row>
    <row r="242" spans="2:14" x14ac:dyDescent="0.25">
      <c r="B242">
        <f>IF('01.11.2018'!F239="НД",1,0)</f>
        <v>0</v>
      </c>
      <c r="C242">
        <f>IF('01.11.2018'!F239="СНІДцентр",1,0)</f>
        <v>1</v>
      </c>
      <c r="D242">
        <f>IF('01.11.2018'!F239="ПТБ",1,0)</f>
        <v>0</v>
      </c>
      <c r="E242" t="b">
        <f>OR('01.11.2018'!F239="ПМСД",'01.11.2018'!F239="поліклініка")</f>
        <v>0</v>
      </c>
      <c r="F242">
        <f>IF('01.11.2018'!F239="Психоневрол.",1,0)</f>
        <v>0</v>
      </c>
      <c r="G242" t="b">
        <f>OR('01.11.2018'!F239="Інше",'01.11.2018'!F239="ЦРЛ",'01.11.2018'!F239="МЛ",'01.11.2018'!F239="Інфекційна")</f>
        <v>0</v>
      </c>
      <c r="I242">
        <f t="shared" ref="I242:K242" si="243">SUM(B242:B3553)</f>
        <v>20</v>
      </c>
      <c r="J242">
        <f t="shared" si="243"/>
        <v>6</v>
      </c>
      <c r="K242">
        <f t="shared" si="243"/>
        <v>15</v>
      </c>
      <c r="L242">
        <f t="shared" si="199"/>
        <v>0</v>
      </c>
      <c r="N242">
        <f t="shared" si="200"/>
        <v>0</v>
      </c>
    </row>
    <row r="243" spans="2:14" x14ac:dyDescent="0.25">
      <c r="B243">
        <f>IF('01.11.2018'!F240="НД",1,0)</f>
        <v>0</v>
      </c>
      <c r="C243">
        <f>IF('01.11.2018'!F240="СНІДцентр",1,0)</f>
        <v>0</v>
      </c>
      <c r="D243">
        <f>IF('01.11.2018'!F240="ПТБ",1,0)</f>
        <v>0</v>
      </c>
      <c r="E243" t="b">
        <f>OR('01.11.2018'!F240="ПМСД",'01.11.2018'!F240="поліклініка")</f>
        <v>0</v>
      </c>
      <c r="F243">
        <f>IF('01.11.2018'!F240="Психоневрол.",1,0)</f>
        <v>0</v>
      </c>
      <c r="G243" t="b">
        <f>OR('01.11.2018'!F240="Інше",'01.11.2018'!F240="ЦРЛ",'01.11.2018'!F240="МЛ",'01.11.2018'!F240="Інфекційна")</f>
        <v>0</v>
      </c>
      <c r="I243">
        <f t="shared" ref="I243:K243" si="244">SUM(B243:B3554)</f>
        <v>20</v>
      </c>
      <c r="J243">
        <f t="shared" si="244"/>
        <v>5</v>
      </c>
      <c r="K243">
        <f t="shared" si="244"/>
        <v>15</v>
      </c>
      <c r="L243">
        <f t="shared" si="199"/>
        <v>0</v>
      </c>
      <c r="N243">
        <f t="shared" si="200"/>
        <v>0</v>
      </c>
    </row>
    <row r="244" spans="2:14" x14ac:dyDescent="0.25">
      <c r="B244">
        <f>IF('01.11.2018'!F241="НД",1,0)</f>
        <v>0</v>
      </c>
      <c r="C244">
        <f>IF('01.11.2018'!F241="СНІДцентр",1,0)</f>
        <v>0</v>
      </c>
      <c r="D244">
        <f>IF('01.11.2018'!F241="ПТБ",1,0)</f>
        <v>0</v>
      </c>
      <c r="E244" t="b">
        <f>OR('01.11.2018'!F241="ПМСД",'01.11.2018'!F241="поліклініка")</f>
        <v>0</v>
      </c>
      <c r="F244">
        <f>IF('01.11.2018'!F241="Психоневрол.",1,0)</f>
        <v>0</v>
      </c>
      <c r="G244" t="b">
        <f>OR('01.11.2018'!F241="Інше",'01.11.2018'!F241="ЦРЛ",'01.11.2018'!F241="МЛ",'01.11.2018'!F241="Інфекційна")</f>
        <v>0</v>
      </c>
      <c r="I244">
        <f t="shared" ref="I244:K244" si="245">SUM(B244:B3555)</f>
        <v>20</v>
      </c>
      <c r="J244">
        <f t="shared" si="245"/>
        <v>5</v>
      </c>
      <c r="K244">
        <f t="shared" si="245"/>
        <v>15</v>
      </c>
      <c r="L244">
        <f t="shared" si="199"/>
        <v>0</v>
      </c>
      <c r="N244">
        <f t="shared" si="200"/>
        <v>0</v>
      </c>
    </row>
    <row r="245" spans="2:14" x14ac:dyDescent="0.25">
      <c r="B245">
        <f>IF('01.11.2018'!F242="НД",1,0)</f>
        <v>0</v>
      </c>
      <c r="C245">
        <f>IF('01.11.2018'!F242="СНІДцентр",1,0)</f>
        <v>0</v>
      </c>
      <c r="D245">
        <f>IF('01.11.2018'!F242="ПТБ",1,0)</f>
        <v>0</v>
      </c>
      <c r="E245" t="b">
        <f>OR('01.11.2018'!F242="ПМСД",'01.11.2018'!F242="поліклініка")</f>
        <v>0</v>
      </c>
      <c r="F245">
        <f>IF('01.11.2018'!F242="Психоневрол.",1,0)</f>
        <v>0</v>
      </c>
      <c r="G245" t="b">
        <f>OR('01.11.2018'!F242="Інше",'01.11.2018'!F242="ЦРЛ",'01.11.2018'!F242="МЛ",'01.11.2018'!F242="Інфекційна")</f>
        <v>1</v>
      </c>
      <c r="I245">
        <f t="shared" ref="I245:K245" si="246">SUM(B245:B3556)</f>
        <v>20</v>
      </c>
      <c r="J245">
        <f t="shared" si="246"/>
        <v>5</v>
      </c>
      <c r="K245">
        <f t="shared" si="246"/>
        <v>15</v>
      </c>
      <c r="L245">
        <f t="shared" si="199"/>
        <v>0</v>
      </c>
      <c r="N245">
        <f t="shared" si="200"/>
        <v>1</v>
      </c>
    </row>
    <row r="246" spans="2:14" x14ac:dyDescent="0.25">
      <c r="B246">
        <f>IF('01.11.2018'!F243="НД",1,0)</f>
        <v>0</v>
      </c>
      <c r="C246">
        <f>IF('01.11.2018'!F243="СНІДцентр",1,0)</f>
        <v>0</v>
      </c>
      <c r="D246">
        <f>IF('01.11.2018'!F243="ПТБ",1,0)</f>
        <v>0</v>
      </c>
      <c r="E246" t="b">
        <f>OR('01.11.2018'!F243="ПМСД",'01.11.2018'!F243="поліклініка")</f>
        <v>0</v>
      </c>
      <c r="F246">
        <f>IF('01.11.2018'!F243="Психоневрол.",1,0)</f>
        <v>0</v>
      </c>
      <c r="G246" t="b">
        <f>OR('01.11.2018'!F243="Інше",'01.11.2018'!F243="ЦРЛ",'01.11.2018'!F243="МЛ",'01.11.2018'!F243="Інфекційна")</f>
        <v>0</v>
      </c>
      <c r="I246">
        <f t="shared" ref="I246:K246" si="247">SUM(B246:B3557)</f>
        <v>20</v>
      </c>
      <c r="J246">
        <f t="shared" si="247"/>
        <v>5</v>
      </c>
      <c r="K246">
        <f t="shared" si="247"/>
        <v>15</v>
      </c>
      <c r="L246">
        <f t="shared" si="199"/>
        <v>0</v>
      </c>
      <c r="N246">
        <f t="shared" si="200"/>
        <v>0</v>
      </c>
    </row>
    <row r="247" spans="2:14" x14ac:dyDescent="0.25">
      <c r="B247">
        <f>IF('01.11.2018'!F244="НД",1,0)</f>
        <v>0</v>
      </c>
      <c r="C247">
        <f>IF('01.11.2018'!F244="СНІДцентр",1,0)</f>
        <v>0</v>
      </c>
      <c r="D247">
        <f>IF('01.11.2018'!F244="ПТБ",1,0)</f>
        <v>0</v>
      </c>
      <c r="E247" t="b">
        <f>OR('01.11.2018'!F244="ПМСД",'01.11.2018'!F244="поліклініка")</f>
        <v>0</v>
      </c>
      <c r="F247">
        <f>IF('01.11.2018'!F244="Психоневрол.",1,0)</f>
        <v>0</v>
      </c>
      <c r="G247" t="b">
        <f>OR('01.11.2018'!F244="Інше",'01.11.2018'!F244="ЦРЛ",'01.11.2018'!F244="МЛ",'01.11.2018'!F244="Інфекційна")</f>
        <v>0</v>
      </c>
      <c r="I247">
        <f t="shared" ref="I247:K247" si="248">SUM(B247:B3558)</f>
        <v>20</v>
      </c>
      <c r="J247">
        <f t="shared" si="248"/>
        <v>5</v>
      </c>
      <c r="K247">
        <f t="shared" si="248"/>
        <v>15</v>
      </c>
      <c r="L247">
        <f t="shared" si="199"/>
        <v>0</v>
      </c>
      <c r="N247">
        <f t="shared" si="200"/>
        <v>0</v>
      </c>
    </row>
    <row r="248" spans="2:14" x14ac:dyDescent="0.25">
      <c r="B248">
        <f>IF('01.11.2018'!F245="НД",1,0)</f>
        <v>0</v>
      </c>
      <c r="C248">
        <f>IF('01.11.2018'!F245="СНІДцентр",1,0)</f>
        <v>0</v>
      </c>
      <c r="D248">
        <f>IF('01.11.2018'!F245="ПТБ",1,0)</f>
        <v>0</v>
      </c>
      <c r="E248" t="b">
        <f>OR('01.11.2018'!F245="ПМСД",'01.11.2018'!F245="поліклініка")</f>
        <v>1</v>
      </c>
      <c r="F248">
        <f>IF('01.11.2018'!F245="Психоневрол.",1,0)</f>
        <v>0</v>
      </c>
      <c r="G248" t="b">
        <f>OR('01.11.2018'!F245="Інше",'01.11.2018'!F245="ЦРЛ",'01.11.2018'!F245="МЛ",'01.11.2018'!F245="Інфекційна")</f>
        <v>0</v>
      </c>
      <c r="I248">
        <f t="shared" ref="I248:K248" si="249">SUM(B248:B3559)</f>
        <v>20</v>
      </c>
      <c r="J248">
        <f t="shared" si="249"/>
        <v>5</v>
      </c>
      <c r="K248">
        <f t="shared" si="249"/>
        <v>15</v>
      </c>
      <c r="L248">
        <f t="shared" si="199"/>
        <v>1</v>
      </c>
      <c r="N248">
        <f t="shared" si="200"/>
        <v>0</v>
      </c>
    </row>
    <row r="249" spans="2:14" x14ac:dyDescent="0.25">
      <c r="B249">
        <f>IF('01.11.2018'!F246="НД",1,0)</f>
        <v>0</v>
      </c>
      <c r="C249">
        <f>IF('01.11.2018'!F246="СНІДцентр",1,0)</f>
        <v>0</v>
      </c>
      <c r="D249">
        <f>IF('01.11.2018'!F246="ПТБ",1,0)</f>
        <v>0</v>
      </c>
      <c r="E249" t="b">
        <f>OR('01.11.2018'!F246="ПМСД",'01.11.2018'!F246="поліклініка")</f>
        <v>0</v>
      </c>
      <c r="F249">
        <f>IF('01.11.2018'!F246="Психоневрол.",1,0)</f>
        <v>0</v>
      </c>
      <c r="G249" t="b">
        <f>OR('01.11.2018'!F246="Інше",'01.11.2018'!F246="ЦРЛ",'01.11.2018'!F246="МЛ",'01.11.2018'!F246="Інфекційна")</f>
        <v>0</v>
      </c>
      <c r="I249">
        <f t="shared" ref="I249:K249" si="250">SUM(B249:B3560)</f>
        <v>20</v>
      </c>
      <c r="J249">
        <f t="shared" si="250"/>
        <v>5</v>
      </c>
      <c r="K249">
        <f t="shared" si="250"/>
        <v>15</v>
      </c>
      <c r="L249">
        <f t="shared" si="199"/>
        <v>0</v>
      </c>
      <c r="N249">
        <f t="shared" si="200"/>
        <v>0</v>
      </c>
    </row>
    <row r="250" spans="2:14" x14ac:dyDescent="0.25">
      <c r="B250">
        <f>IF('01.11.2018'!F247="НД",1,0)</f>
        <v>0</v>
      </c>
      <c r="C250">
        <f>IF('01.11.2018'!F247="СНІДцентр",1,0)</f>
        <v>0</v>
      </c>
      <c r="D250">
        <f>IF('01.11.2018'!F247="ПТБ",1,0)</f>
        <v>0</v>
      </c>
      <c r="E250" t="b">
        <f>OR('01.11.2018'!F247="ПМСД",'01.11.2018'!F247="поліклініка")</f>
        <v>0</v>
      </c>
      <c r="F250">
        <f>IF('01.11.2018'!F247="Психоневрол.",1,0)</f>
        <v>0</v>
      </c>
      <c r="G250" t="b">
        <f>OR('01.11.2018'!F247="Інше",'01.11.2018'!F247="ЦРЛ",'01.11.2018'!F247="МЛ",'01.11.2018'!F247="Інфекційна")</f>
        <v>0</v>
      </c>
      <c r="I250">
        <f t="shared" ref="I250:K250" si="251">SUM(B250:B3561)</f>
        <v>20</v>
      </c>
      <c r="J250">
        <f t="shared" si="251"/>
        <v>5</v>
      </c>
      <c r="K250">
        <f t="shared" si="251"/>
        <v>15</v>
      </c>
      <c r="L250">
        <f t="shared" si="199"/>
        <v>0</v>
      </c>
      <c r="N250">
        <f t="shared" si="200"/>
        <v>0</v>
      </c>
    </row>
    <row r="251" spans="2:14" x14ac:dyDescent="0.25">
      <c r="B251">
        <f>IF('01.11.2018'!F248="НД",1,0)</f>
        <v>0</v>
      </c>
      <c r="C251">
        <f>IF('01.11.2018'!F248="СНІДцентр",1,0)</f>
        <v>0</v>
      </c>
      <c r="D251">
        <f>IF('01.11.2018'!F248="ПТБ",1,0)</f>
        <v>0</v>
      </c>
      <c r="E251" t="b">
        <f>OR('01.11.2018'!F248="ПМСД",'01.11.2018'!F248="поліклініка")</f>
        <v>0</v>
      </c>
      <c r="F251">
        <f>IF('01.11.2018'!F248="Психоневрол.",1,0)</f>
        <v>0</v>
      </c>
      <c r="G251" t="b">
        <f>OR('01.11.2018'!F248="Інше",'01.11.2018'!F248="ЦРЛ",'01.11.2018'!F248="МЛ",'01.11.2018'!F248="Інфекційна")</f>
        <v>1</v>
      </c>
      <c r="I251">
        <f t="shared" ref="I251:K251" si="252">SUM(B251:B3562)</f>
        <v>20</v>
      </c>
      <c r="J251">
        <f t="shared" si="252"/>
        <v>5</v>
      </c>
      <c r="K251">
        <f t="shared" si="252"/>
        <v>15</v>
      </c>
      <c r="L251">
        <f t="shared" si="199"/>
        <v>0</v>
      </c>
      <c r="N251">
        <f t="shared" si="200"/>
        <v>1</v>
      </c>
    </row>
    <row r="252" spans="2:14" x14ac:dyDescent="0.25">
      <c r="B252">
        <f>IF('01.11.2018'!F249="НД",1,0)</f>
        <v>0</v>
      </c>
      <c r="C252">
        <f>IF('01.11.2018'!F249="СНІДцентр",1,0)</f>
        <v>0</v>
      </c>
      <c r="D252">
        <f>IF('01.11.2018'!F249="ПТБ",1,0)</f>
        <v>0</v>
      </c>
      <c r="E252" t="b">
        <f>OR('01.11.2018'!F249="ПМСД",'01.11.2018'!F249="поліклініка")</f>
        <v>0</v>
      </c>
      <c r="F252">
        <f>IF('01.11.2018'!F249="Психоневрол.",1,0)</f>
        <v>0</v>
      </c>
      <c r="G252" t="b">
        <f>OR('01.11.2018'!F249="Інше",'01.11.2018'!F249="ЦРЛ",'01.11.2018'!F249="МЛ",'01.11.2018'!F249="Інфекційна")</f>
        <v>0</v>
      </c>
      <c r="I252">
        <f t="shared" ref="I252:K252" si="253">SUM(B252:B3563)</f>
        <v>20</v>
      </c>
      <c r="J252">
        <f t="shared" si="253"/>
        <v>5</v>
      </c>
      <c r="K252">
        <f t="shared" si="253"/>
        <v>15</v>
      </c>
      <c r="L252">
        <f t="shared" si="199"/>
        <v>0</v>
      </c>
      <c r="N252">
        <f t="shared" si="200"/>
        <v>0</v>
      </c>
    </row>
    <row r="253" spans="2:14" x14ac:dyDescent="0.25">
      <c r="B253">
        <f>IF('01.11.2018'!F250="НД",1,0)</f>
        <v>0</v>
      </c>
      <c r="C253">
        <f>IF('01.11.2018'!F250="СНІДцентр",1,0)</f>
        <v>0</v>
      </c>
      <c r="D253">
        <f>IF('01.11.2018'!F250="ПТБ",1,0)</f>
        <v>0</v>
      </c>
      <c r="E253" t="b">
        <f>OR('01.11.2018'!F250="ПМСД",'01.11.2018'!F250="поліклініка")</f>
        <v>0</v>
      </c>
      <c r="F253">
        <f>IF('01.11.2018'!F250="Психоневрол.",1,0)</f>
        <v>0</v>
      </c>
      <c r="G253" t="b">
        <f>OR('01.11.2018'!F250="Інше",'01.11.2018'!F250="ЦРЛ",'01.11.2018'!F250="МЛ",'01.11.2018'!F250="Інфекційна")</f>
        <v>0</v>
      </c>
      <c r="I253">
        <f t="shared" ref="I253:K253" si="254">SUM(B253:B3564)</f>
        <v>20</v>
      </c>
      <c r="J253">
        <f t="shared" si="254"/>
        <v>5</v>
      </c>
      <c r="K253">
        <f t="shared" si="254"/>
        <v>15</v>
      </c>
      <c r="L253">
        <f t="shared" si="199"/>
        <v>0</v>
      </c>
      <c r="N253">
        <f t="shared" si="200"/>
        <v>0</v>
      </c>
    </row>
    <row r="254" spans="2:14" x14ac:dyDescent="0.25">
      <c r="B254">
        <f>IF('01.11.2018'!F251="НД",1,0)</f>
        <v>0</v>
      </c>
      <c r="C254">
        <f>IF('01.11.2018'!F251="СНІДцентр",1,0)</f>
        <v>0</v>
      </c>
      <c r="D254">
        <f>IF('01.11.2018'!F251="ПТБ",1,0)</f>
        <v>0</v>
      </c>
      <c r="E254" t="b">
        <f>OR('01.11.2018'!F251="ПМСД",'01.11.2018'!F251="поліклініка")</f>
        <v>0</v>
      </c>
      <c r="F254">
        <f>IF('01.11.2018'!F251="Психоневрол.",1,0)</f>
        <v>0</v>
      </c>
      <c r="G254" t="b">
        <f>OR('01.11.2018'!F251="Інше",'01.11.2018'!F251="ЦРЛ",'01.11.2018'!F251="МЛ",'01.11.2018'!F251="Інфекційна")</f>
        <v>1</v>
      </c>
      <c r="I254">
        <f t="shared" ref="I254:K254" si="255">SUM(B254:B3565)</f>
        <v>20</v>
      </c>
      <c r="J254">
        <f t="shared" si="255"/>
        <v>5</v>
      </c>
      <c r="K254">
        <f t="shared" si="255"/>
        <v>15</v>
      </c>
      <c r="L254">
        <f t="shared" si="199"/>
        <v>0</v>
      </c>
      <c r="N254">
        <f t="shared" si="200"/>
        <v>1</v>
      </c>
    </row>
    <row r="255" spans="2:14" x14ac:dyDescent="0.25">
      <c r="B255">
        <f>IF('01.11.2018'!F252="НД",1,0)</f>
        <v>0</v>
      </c>
      <c r="C255">
        <f>IF('01.11.2018'!F252="СНІДцентр",1,0)</f>
        <v>0</v>
      </c>
      <c r="D255">
        <f>IF('01.11.2018'!F252="ПТБ",1,0)</f>
        <v>0</v>
      </c>
      <c r="E255" t="b">
        <f>OR('01.11.2018'!F252="ПМСД",'01.11.2018'!F252="поліклініка")</f>
        <v>0</v>
      </c>
      <c r="F255">
        <f>IF('01.11.2018'!F252="Психоневрол.",1,0)</f>
        <v>0</v>
      </c>
      <c r="G255" t="b">
        <f>OR('01.11.2018'!F252="Інше",'01.11.2018'!F252="ЦРЛ",'01.11.2018'!F252="МЛ",'01.11.2018'!F252="Інфекційна")</f>
        <v>0</v>
      </c>
      <c r="I255">
        <f t="shared" ref="I255:K255" si="256">SUM(B255:B3566)</f>
        <v>20</v>
      </c>
      <c r="J255">
        <f t="shared" si="256"/>
        <v>5</v>
      </c>
      <c r="K255">
        <f t="shared" si="256"/>
        <v>15</v>
      </c>
      <c r="L255">
        <f t="shared" si="199"/>
        <v>0</v>
      </c>
      <c r="N255">
        <f t="shared" si="200"/>
        <v>0</v>
      </c>
    </row>
    <row r="256" spans="2:14" x14ac:dyDescent="0.25">
      <c r="B256">
        <f>IF('01.11.2018'!F253="НД",1,0)</f>
        <v>0</v>
      </c>
      <c r="C256">
        <f>IF('01.11.2018'!F253="СНІДцентр",1,0)</f>
        <v>0</v>
      </c>
      <c r="D256">
        <f>IF('01.11.2018'!F253="ПТБ",1,0)</f>
        <v>0</v>
      </c>
      <c r="E256" t="b">
        <f>OR('01.11.2018'!F253="ПМСД",'01.11.2018'!F253="поліклініка")</f>
        <v>0</v>
      </c>
      <c r="F256">
        <f>IF('01.11.2018'!F253="Психоневрол.",1,0)</f>
        <v>0</v>
      </c>
      <c r="G256" t="b">
        <f>OR('01.11.2018'!F253="Інше",'01.11.2018'!F253="ЦРЛ",'01.11.2018'!F253="МЛ",'01.11.2018'!F253="Інфекційна")</f>
        <v>0</v>
      </c>
      <c r="I256">
        <f t="shared" ref="I256:K256" si="257">SUM(B256:B3567)</f>
        <v>20</v>
      </c>
      <c r="J256">
        <f t="shared" si="257"/>
        <v>5</v>
      </c>
      <c r="K256">
        <f t="shared" si="257"/>
        <v>15</v>
      </c>
      <c r="L256">
        <f t="shared" si="199"/>
        <v>0</v>
      </c>
      <c r="N256">
        <f t="shared" si="200"/>
        <v>0</v>
      </c>
    </row>
    <row r="257" spans="2:14" x14ac:dyDescent="0.25">
      <c r="B257">
        <f>IF('01.11.2018'!F254="НД",1,0)</f>
        <v>0</v>
      </c>
      <c r="C257">
        <f>IF('01.11.2018'!F254="СНІДцентр",1,0)</f>
        <v>0</v>
      </c>
      <c r="D257">
        <f>IF('01.11.2018'!F254="ПТБ",1,0)</f>
        <v>0</v>
      </c>
      <c r="E257" t="b">
        <f>OR('01.11.2018'!F254="ПМСД",'01.11.2018'!F254="поліклініка")</f>
        <v>0</v>
      </c>
      <c r="F257">
        <f>IF('01.11.2018'!F254="Психоневрол.",1,0)</f>
        <v>0</v>
      </c>
      <c r="G257" t="b">
        <f>OR('01.11.2018'!F254="Інше",'01.11.2018'!F254="ЦРЛ",'01.11.2018'!F254="МЛ",'01.11.2018'!F254="Інфекційна")</f>
        <v>1</v>
      </c>
      <c r="I257">
        <f t="shared" ref="I257:K257" si="258">SUM(B257:B3568)</f>
        <v>20</v>
      </c>
      <c r="J257">
        <f t="shared" si="258"/>
        <v>5</v>
      </c>
      <c r="K257">
        <f t="shared" si="258"/>
        <v>15</v>
      </c>
      <c r="L257">
        <f t="shared" si="199"/>
        <v>0</v>
      </c>
      <c r="N257">
        <f t="shared" si="200"/>
        <v>1</v>
      </c>
    </row>
    <row r="258" spans="2:14" x14ac:dyDescent="0.25">
      <c r="B258">
        <f>IF('01.11.2018'!F255="НД",1,0)</f>
        <v>0</v>
      </c>
      <c r="C258">
        <f>IF('01.11.2018'!F255="СНІДцентр",1,0)</f>
        <v>0</v>
      </c>
      <c r="D258">
        <f>IF('01.11.2018'!F255="ПТБ",1,0)</f>
        <v>0</v>
      </c>
      <c r="E258" t="b">
        <f>OR('01.11.2018'!F255="ПМСД",'01.11.2018'!F255="поліклініка")</f>
        <v>0</v>
      </c>
      <c r="F258">
        <f>IF('01.11.2018'!F255="Психоневрол.",1,0)</f>
        <v>0</v>
      </c>
      <c r="G258" t="b">
        <f>OR('01.11.2018'!F255="Інше",'01.11.2018'!F255="ЦРЛ",'01.11.2018'!F255="МЛ",'01.11.2018'!F255="Інфекційна")</f>
        <v>0</v>
      </c>
      <c r="I258">
        <f t="shared" ref="I258:K258" si="259">SUM(B258:B3569)</f>
        <v>20</v>
      </c>
      <c r="J258">
        <f t="shared" si="259"/>
        <v>5</v>
      </c>
      <c r="K258">
        <f t="shared" si="259"/>
        <v>15</v>
      </c>
      <c r="L258">
        <f t="shared" si="199"/>
        <v>0</v>
      </c>
      <c r="N258">
        <f t="shared" si="200"/>
        <v>0</v>
      </c>
    </row>
    <row r="259" spans="2:14" x14ac:dyDescent="0.25">
      <c r="B259">
        <f>IF('01.11.2018'!F256="НД",1,0)</f>
        <v>0</v>
      </c>
      <c r="C259">
        <f>IF('01.11.2018'!F256="СНІДцентр",1,0)</f>
        <v>0</v>
      </c>
      <c r="D259">
        <f>IF('01.11.2018'!F256="ПТБ",1,0)</f>
        <v>0</v>
      </c>
      <c r="E259" t="b">
        <f>OR('01.11.2018'!F256="ПМСД",'01.11.2018'!F256="поліклініка")</f>
        <v>0</v>
      </c>
      <c r="F259">
        <f>IF('01.11.2018'!F256="Психоневрол.",1,0)</f>
        <v>0</v>
      </c>
      <c r="G259" t="b">
        <f>OR('01.11.2018'!F256="Інше",'01.11.2018'!F256="ЦРЛ",'01.11.2018'!F256="МЛ",'01.11.2018'!F256="Інфекційна")</f>
        <v>0</v>
      </c>
      <c r="I259">
        <f t="shared" ref="I259:K259" si="260">SUM(B259:B3570)</f>
        <v>20</v>
      </c>
      <c r="J259">
        <f t="shared" si="260"/>
        <v>5</v>
      </c>
      <c r="K259">
        <f t="shared" si="260"/>
        <v>15</v>
      </c>
      <c r="L259">
        <f t="shared" si="199"/>
        <v>0</v>
      </c>
      <c r="N259">
        <f t="shared" si="200"/>
        <v>0</v>
      </c>
    </row>
    <row r="260" spans="2:14" x14ac:dyDescent="0.25">
      <c r="B260">
        <f>IF('01.11.2018'!F257="НД",1,0)</f>
        <v>0</v>
      </c>
      <c r="C260">
        <f>IF('01.11.2018'!F257="СНІДцентр",1,0)</f>
        <v>0</v>
      </c>
      <c r="D260">
        <f>IF('01.11.2018'!F257="ПТБ",1,0)</f>
        <v>0</v>
      </c>
      <c r="E260" t="b">
        <f>OR('01.11.2018'!F257="ПМСД",'01.11.2018'!F257="поліклініка")</f>
        <v>0</v>
      </c>
      <c r="F260">
        <f>IF('01.11.2018'!F257="Психоневрол.",1,0)</f>
        <v>0</v>
      </c>
      <c r="G260" t="b">
        <f>OR('01.11.2018'!F257="Інше",'01.11.2018'!F257="ЦРЛ",'01.11.2018'!F257="МЛ",'01.11.2018'!F257="Інфекційна")</f>
        <v>1</v>
      </c>
      <c r="I260">
        <f t="shared" ref="I260:K260" si="261">SUM(B260:B3571)</f>
        <v>20</v>
      </c>
      <c r="J260">
        <f t="shared" si="261"/>
        <v>5</v>
      </c>
      <c r="K260">
        <f t="shared" si="261"/>
        <v>15</v>
      </c>
      <c r="L260">
        <f t="shared" si="199"/>
        <v>0</v>
      </c>
      <c r="N260">
        <f t="shared" si="200"/>
        <v>1</v>
      </c>
    </row>
    <row r="261" spans="2:14" x14ac:dyDescent="0.25">
      <c r="B261">
        <f>IF('01.11.2018'!F258="НД",1,0)</f>
        <v>0</v>
      </c>
      <c r="C261">
        <f>IF('01.11.2018'!F258="СНІДцентр",1,0)</f>
        <v>0</v>
      </c>
      <c r="D261">
        <f>IF('01.11.2018'!F258="ПТБ",1,0)</f>
        <v>0</v>
      </c>
      <c r="E261" t="b">
        <f>OR('01.11.2018'!F258="ПМСД",'01.11.2018'!F258="поліклініка")</f>
        <v>0</v>
      </c>
      <c r="F261">
        <f>IF('01.11.2018'!F258="Психоневрол.",1,0)</f>
        <v>0</v>
      </c>
      <c r="G261" t="b">
        <f>OR('01.11.2018'!F258="Інше",'01.11.2018'!F258="ЦРЛ",'01.11.2018'!F258="МЛ",'01.11.2018'!F258="Інфекційна")</f>
        <v>0</v>
      </c>
      <c r="I261">
        <f t="shared" ref="I261:K261" si="262">SUM(B261:B3572)</f>
        <v>20</v>
      </c>
      <c r="J261">
        <f t="shared" si="262"/>
        <v>5</v>
      </c>
      <c r="K261">
        <f t="shared" si="262"/>
        <v>15</v>
      </c>
      <c r="L261">
        <f t="shared" si="199"/>
        <v>0</v>
      </c>
      <c r="N261">
        <f t="shared" si="200"/>
        <v>0</v>
      </c>
    </row>
    <row r="262" spans="2:14" x14ac:dyDescent="0.25">
      <c r="B262">
        <f>IF('01.11.2018'!F259="НД",1,0)</f>
        <v>0</v>
      </c>
      <c r="C262">
        <f>IF('01.11.2018'!F259="СНІДцентр",1,0)</f>
        <v>0</v>
      </c>
      <c r="D262">
        <f>IF('01.11.2018'!F259="ПТБ",1,0)</f>
        <v>0</v>
      </c>
      <c r="E262" t="b">
        <f>OR('01.11.2018'!F259="ПМСД",'01.11.2018'!F259="поліклініка")</f>
        <v>0</v>
      </c>
      <c r="F262">
        <f>IF('01.11.2018'!F259="Психоневрол.",1,0)</f>
        <v>0</v>
      </c>
      <c r="G262" t="b">
        <f>OR('01.11.2018'!F259="Інше",'01.11.2018'!F259="ЦРЛ",'01.11.2018'!F259="МЛ",'01.11.2018'!F259="Інфекційна")</f>
        <v>0</v>
      </c>
      <c r="I262">
        <f t="shared" ref="I262:K262" si="263">SUM(B262:B3573)</f>
        <v>20</v>
      </c>
      <c r="J262">
        <f t="shared" si="263"/>
        <v>5</v>
      </c>
      <c r="K262">
        <f t="shared" si="263"/>
        <v>15</v>
      </c>
      <c r="L262">
        <f t="shared" si="199"/>
        <v>0</v>
      </c>
      <c r="N262">
        <f t="shared" si="200"/>
        <v>0</v>
      </c>
    </row>
    <row r="263" spans="2:14" x14ac:dyDescent="0.25">
      <c r="B263">
        <f>IF('01.11.2018'!F260="НД",1,0)</f>
        <v>0</v>
      </c>
      <c r="C263">
        <f>IF('01.11.2018'!F260="СНІДцентр",1,0)</f>
        <v>0</v>
      </c>
      <c r="D263">
        <f>IF('01.11.2018'!F260="ПТБ",1,0)</f>
        <v>0</v>
      </c>
      <c r="E263" t="b">
        <f>OR('01.11.2018'!F260="ПМСД",'01.11.2018'!F260="поліклініка")</f>
        <v>0</v>
      </c>
      <c r="F263">
        <f>IF('01.11.2018'!F260="Психоневрол.",1,0)</f>
        <v>0</v>
      </c>
      <c r="G263" t="b">
        <f>OR('01.11.2018'!F260="Інше",'01.11.2018'!F260="ЦРЛ",'01.11.2018'!F260="МЛ",'01.11.2018'!F260="Інфекційна")</f>
        <v>1</v>
      </c>
      <c r="I263">
        <f t="shared" ref="I263:K263" si="264">SUM(B263:B3574)</f>
        <v>20</v>
      </c>
      <c r="J263">
        <f t="shared" si="264"/>
        <v>5</v>
      </c>
      <c r="K263">
        <f t="shared" si="264"/>
        <v>15</v>
      </c>
      <c r="L263">
        <f t="shared" ref="L263:L326" si="265">N(E263)</f>
        <v>0</v>
      </c>
      <c r="N263">
        <f t="shared" ref="N263:N326" si="266">N(G263)</f>
        <v>1</v>
      </c>
    </row>
    <row r="264" spans="2:14" x14ac:dyDescent="0.25">
      <c r="B264">
        <f>IF('01.11.2018'!F261="НД",1,0)</f>
        <v>0</v>
      </c>
      <c r="C264">
        <f>IF('01.11.2018'!F261="СНІДцентр",1,0)</f>
        <v>0</v>
      </c>
      <c r="D264">
        <f>IF('01.11.2018'!F261="ПТБ",1,0)</f>
        <v>0</v>
      </c>
      <c r="E264" t="b">
        <f>OR('01.11.2018'!F261="ПМСД",'01.11.2018'!F261="поліклініка")</f>
        <v>0</v>
      </c>
      <c r="F264">
        <f>IF('01.11.2018'!F261="Психоневрол.",1,0)</f>
        <v>0</v>
      </c>
      <c r="G264" t="b">
        <f>OR('01.11.2018'!F261="Інше",'01.11.2018'!F261="ЦРЛ",'01.11.2018'!F261="МЛ",'01.11.2018'!F261="Інфекційна")</f>
        <v>0</v>
      </c>
      <c r="I264">
        <f t="shared" ref="I264:K264" si="267">SUM(B264:B3575)</f>
        <v>20</v>
      </c>
      <c r="J264">
        <f t="shared" si="267"/>
        <v>5</v>
      </c>
      <c r="K264">
        <f t="shared" si="267"/>
        <v>15</v>
      </c>
      <c r="L264">
        <f t="shared" si="265"/>
        <v>0</v>
      </c>
      <c r="N264">
        <f t="shared" si="266"/>
        <v>0</v>
      </c>
    </row>
    <row r="265" spans="2:14" x14ac:dyDescent="0.25">
      <c r="B265">
        <f>IF('01.11.2018'!F262="НД",1,0)</f>
        <v>0</v>
      </c>
      <c r="C265">
        <f>IF('01.11.2018'!F262="СНІДцентр",1,0)</f>
        <v>0</v>
      </c>
      <c r="D265">
        <f>IF('01.11.2018'!F262="ПТБ",1,0)</f>
        <v>0</v>
      </c>
      <c r="E265" t="b">
        <f>OR('01.11.2018'!F262="ПМСД",'01.11.2018'!F262="поліклініка")</f>
        <v>0</v>
      </c>
      <c r="F265">
        <f>IF('01.11.2018'!F262="Психоневрол.",1,0)</f>
        <v>0</v>
      </c>
      <c r="G265" t="b">
        <f>OR('01.11.2018'!F262="Інше",'01.11.2018'!F262="ЦРЛ",'01.11.2018'!F262="МЛ",'01.11.2018'!F262="Інфекційна")</f>
        <v>0</v>
      </c>
      <c r="I265">
        <f t="shared" ref="I265:K265" si="268">SUM(B265:B3576)</f>
        <v>20</v>
      </c>
      <c r="J265">
        <f t="shared" si="268"/>
        <v>5</v>
      </c>
      <c r="K265">
        <f t="shared" si="268"/>
        <v>15</v>
      </c>
      <c r="L265">
        <f t="shared" si="265"/>
        <v>0</v>
      </c>
      <c r="N265">
        <f t="shared" si="266"/>
        <v>0</v>
      </c>
    </row>
    <row r="266" spans="2:14" x14ac:dyDescent="0.25">
      <c r="B266">
        <f>IF('01.11.2018'!F263="НД",1,0)</f>
        <v>0</v>
      </c>
      <c r="C266">
        <f>IF('01.11.2018'!F263="СНІДцентр",1,0)</f>
        <v>0</v>
      </c>
      <c r="D266">
        <f>IF('01.11.2018'!F263="ПТБ",1,0)</f>
        <v>1</v>
      </c>
      <c r="E266" t="b">
        <f>OR('01.11.2018'!F263="ПМСД",'01.11.2018'!F263="поліклініка")</f>
        <v>0</v>
      </c>
      <c r="F266">
        <f>IF('01.11.2018'!F263="Психоневрол.",1,0)</f>
        <v>0</v>
      </c>
      <c r="G266" t="b">
        <f>OR('01.11.2018'!F263="Інше",'01.11.2018'!F263="ЦРЛ",'01.11.2018'!F263="МЛ",'01.11.2018'!F263="Інфекційна")</f>
        <v>0</v>
      </c>
      <c r="I266">
        <f t="shared" ref="I266:K266" si="269">SUM(B266:B3577)</f>
        <v>20</v>
      </c>
      <c r="J266">
        <f t="shared" si="269"/>
        <v>5</v>
      </c>
      <c r="K266">
        <f t="shared" si="269"/>
        <v>15</v>
      </c>
      <c r="L266">
        <f t="shared" si="265"/>
        <v>0</v>
      </c>
      <c r="N266">
        <f t="shared" si="266"/>
        <v>0</v>
      </c>
    </row>
    <row r="267" spans="2:14" x14ac:dyDescent="0.25">
      <c r="B267">
        <f>IF('01.11.2018'!F264="НД",1,0)</f>
        <v>0</v>
      </c>
      <c r="C267">
        <f>IF('01.11.2018'!F264="СНІДцентр",1,0)</f>
        <v>0</v>
      </c>
      <c r="D267">
        <f>IF('01.11.2018'!F264="ПТБ",1,0)</f>
        <v>0</v>
      </c>
      <c r="E267" t="b">
        <f>OR('01.11.2018'!F264="ПМСД",'01.11.2018'!F264="поліклініка")</f>
        <v>0</v>
      </c>
      <c r="F267">
        <f>IF('01.11.2018'!F264="Психоневрол.",1,0)</f>
        <v>0</v>
      </c>
      <c r="G267" t="b">
        <f>OR('01.11.2018'!F264="Інше",'01.11.2018'!F264="ЦРЛ",'01.11.2018'!F264="МЛ",'01.11.2018'!F264="Інфекційна")</f>
        <v>0</v>
      </c>
      <c r="I267">
        <f t="shared" ref="I267:K267" si="270">SUM(B267:B3578)</f>
        <v>20</v>
      </c>
      <c r="J267">
        <f t="shared" si="270"/>
        <v>5</v>
      </c>
      <c r="K267">
        <f t="shared" si="270"/>
        <v>14</v>
      </c>
      <c r="L267">
        <f t="shared" si="265"/>
        <v>0</v>
      </c>
      <c r="N267">
        <f t="shared" si="266"/>
        <v>0</v>
      </c>
    </row>
    <row r="268" spans="2:14" x14ac:dyDescent="0.25">
      <c r="B268">
        <f>IF('01.11.2018'!F265="НД",1,0)</f>
        <v>0</v>
      </c>
      <c r="C268">
        <f>IF('01.11.2018'!F265="СНІДцентр",1,0)</f>
        <v>0</v>
      </c>
      <c r="D268">
        <f>IF('01.11.2018'!F265="ПТБ",1,0)</f>
        <v>0</v>
      </c>
      <c r="E268" t="b">
        <f>OR('01.11.2018'!F265="ПМСД",'01.11.2018'!F265="поліклініка")</f>
        <v>0</v>
      </c>
      <c r="F268">
        <f>IF('01.11.2018'!F265="Психоневрол.",1,0)</f>
        <v>0</v>
      </c>
      <c r="G268" t="b">
        <f>OR('01.11.2018'!F265="Інше",'01.11.2018'!F265="ЦРЛ",'01.11.2018'!F265="МЛ",'01.11.2018'!F265="Інфекційна")</f>
        <v>0</v>
      </c>
      <c r="I268">
        <f t="shared" ref="I268:K268" si="271">SUM(B268:B3579)</f>
        <v>20</v>
      </c>
      <c r="J268">
        <f t="shared" si="271"/>
        <v>5</v>
      </c>
      <c r="K268">
        <f t="shared" si="271"/>
        <v>14</v>
      </c>
      <c r="L268">
        <f t="shared" si="265"/>
        <v>0</v>
      </c>
      <c r="N268">
        <f t="shared" si="266"/>
        <v>0</v>
      </c>
    </row>
    <row r="269" spans="2:14" x14ac:dyDescent="0.25">
      <c r="B269">
        <f>IF('01.11.2018'!F266="НД",1,0)</f>
        <v>0</v>
      </c>
      <c r="C269">
        <f>IF('01.11.2018'!F266="СНІДцентр",1,0)</f>
        <v>0</v>
      </c>
      <c r="D269">
        <f>IF('01.11.2018'!F266="ПТБ",1,0)</f>
        <v>1</v>
      </c>
      <c r="E269" t="b">
        <f>OR('01.11.2018'!F266="ПМСД",'01.11.2018'!F266="поліклініка")</f>
        <v>0</v>
      </c>
      <c r="F269">
        <f>IF('01.11.2018'!F266="Психоневрол.",1,0)</f>
        <v>0</v>
      </c>
      <c r="G269" t="b">
        <f>OR('01.11.2018'!F266="Інше",'01.11.2018'!F266="ЦРЛ",'01.11.2018'!F266="МЛ",'01.11.2018'!F266="Інфекційна")</f>
        <v>0</v>
      </c>
      <c r="I269">
        <f t="shared" ref="I269:K269" si="272">SUM(B269:B3580)</f>
        <v>20</v>
      </c>
      <c r="J269">
        <f t="shared" si="272"/>
        <v>5</v>
      </c>
      <c r="K269">
        <f t="shared" si="272"/>
        <v>14</v>
      </c>
      <c r="L269">
        <f t="shared" si="265"/>
        <v>0</v>
      </c>
      <c r="N269">
        <f t="shared" si="266"/>
        <v>0</v>
      </c>
    </row>
    <row r="270" spans="2:14" x14ac:dyDescent="0.25">
      <c r="B270">
        <f>IF('01.11.2018'!F267="НД",1,0)</f>
        <v>0</v>
      </c>
      <c r="C270">
        <f>IF('01.11.2018'!F267="СНІДцентр",1,0)</f>
        <v>0</v>
      </c>
      <c r="D270">
        <f>IF('01.11.2018'!F267="ПТБ",1,0)</f>
        <v>0</v>
      </c>
      <c r="E270" t="b">
        <f>OR('01.11.2018'!F267="ПМСД",'01.11.2018'!F267="поліклініка")</f>
        <v>0</v>
      </c>
      <c r="F270">
        <f>IF('01.11.2018'!F267="Психоневрол.",1,0)</f>
        <v>0</v>
      </c>
      <c r="G270" t="b">
        <f>OR('01.11.2018'!F267="Інше",'01.11.2018'!F267="ЦРЛ",'01.11.2018'!F267="МЛ",'01.11.2018'!F267="Інфекційна")</f>
        <v>0</v>
      </c>
      <c r="I270">
        <f t="shared" ref="I270:K270" si="273">SUM(B270:B3581)</f>
        <v>20</v>
      </c>
      <c r="J270">
        <f t="shared" si="273"/>
        <v>5</v>
      </c>
      <c r="K270">
        <f t="shared" si="273"/>
        <v>13</v>
      </c>
      <c r="L270">
        <f t="shared" si="265"/>
        <v>0</v>
      </c>
      <c r="N270">
        <f t="shared" si="266"/>
        <v>0</v>
      </c>
    </row>
    <row r="271" spans="2:14" x14ac:dyDescent="0.25">
      <c r="B271">
        <f>IF('01.11.2018'!F268="НД",1,0)</f>
        <v>0</v>
      </c>
      <c r="C271">
        <f>IF('01.11.2018'!F268="СНІДцентр",1,0)</f>
        <v>0</v>
      </c>
      <c r="D271">
        <f>IF('01.11.2018'!F268="ПТБ",1,0)</f>
        <v>0</v>
      </c>
      <c r="E271" t="b">
        <f>OR('01.11.2018'!F268="ПМСД",'01.11.2018'!F268="поліклініка")</f>
        <v>0</v>
      </c>
      <c r="F271">
        <f>IF('01.11.2018'!F268="Психоневрол.",1,0)</f>
        <v>0</v>
      </c>
      <c r="G271" t="b">
        <f>OR('01.11.2018'!F268="Інше",'01.11.2018'!F268="ЦРЛ",'01.11.2018'!F268="МЛ",'01.11.2018'!F268="Інфекційна")</f>
        <v>0</v>
      </c>
      <c r="I271">
        <f t="shared" ref="I271:K271" si="274">SUM(B271:B3582)</f>
        <v>20</v>
      </c>
      <c r="J271">
        <f t="shared" si="274"/>
        <v>5</v>
      </c>
      <c r="K271">
        <f t="shared" si="274"/>
        <v>13</v>
      </c>
      <c r="L271">
        <f t="shared" si="265"/>
        <v>0</v>
      </c>
      <c r="N271">
        <f t="shared" si="266"/>
        <v>0</v>
      </c>
    </row>
    <row r="272" spans="2:14" x14ac:dyDescent="0.25">
      <c r="B272">
        <f>IF('01.11.2018'!F269="НД",1,0)</f>
        <v>0</v>
      </c>
      <c r="C272">
        <f>IF('01.11.2018'!F269="СНІДцентр",1,0)</f>
        <v>0</v>
      </c>
      <c r="D272">
        <f>IF('01.11.2018'!F269="ПТБ",1,0)</f>
        <v>0</v>
      </c>
      <c r="E272" t="b">
        <f>OR('01.11.2018'!F269="ПМСД",'01.11.2018'!F269="поліклініка")</f>
        <v>0</v>
      </c>
      <c r="F272">
        <f>IF('01.11.2018'!F269="Психоневрол.",1,0)</f>
        <v>0</v>
      </c>
      <c r="G272" t="b">
        <f>OR('01.11.2018'!F269="Інше",'01.11.2018'!F269="ЦРЛ",'01.11.2018'!F269="МЛ",'01.11.2018'!F269="Інфекційна")</f>
        <v>0</v>
      </c>
      <c r="I272">
        <f t="shared" ref="I272:K272" si="275">SUM(B272:B3583)</f>
        <v>20</v>
      </c>
      <c r="J272">
        <f t="shared" si="275"/>
        <v>5</v>
      </c>
      <c r="K272">
        <f t="shared" si="275"/>
        <v>13</v>
      </c>
      <c r="L272">
        <f t="shared" si="265"/>
        <v>0</v>
      </c>
      <c r="N272">
        <f t="shared" si="266"/>
        <v>0</v>
      </c>
    </row>
    <row r="273" spans="2:14" x14ac:dyDescent="0.25">
      <c r="B273">
        <f>IF('01.11.2018'!F270="НД",1,0)</f>
        <v>0</v>
      </c>
      <c r="C273">
        <f>IF('01.11.2018'!F270="СНІДцентр",1,0)</f>
        <v>0</v>
      </c>
      <c r="D273">
        <f>IF('01.11.2018'!F270="ПТБ",1,0)</f>
        <v>0</v>
      </c>
      <c r="E273" t="b">
        <f>OR('01.11.2018'!F270="ПМСД",'01.11.2018'!F270="поліклініка")</f>
        <v>0</v>
      </c>
      <c r="F273">
        <f>IF('01.11.2018'!F270="Психоневрол.",1,0)</f>
        <v>0</v>
      </c>
      <c r="G273" t="b">
        <f>OR('01.11.2018'!F270="Інше",'01.11.2018'!F270="ЦРЛ",'01.11.2018'!F270="МЛ",'01.11.2018'!F270="Інфекційна")</f>
        <v>0</v>
      </c>
      <c r="I273">
        <f t="shared" ref="I273:K273" si="276">SUM(B273:B3584)</f>
        <v>20</v>
      </c>
      <c r="J273">
        <f t="shared" si="276"/>
        <v>5</v>
      </c>
      <c r="K273">
        <f t="shared" si="276"/>
        <v>13</v>
      </c>
      <c r="L273">
        <f t="shared" si="265"/>
        <v>0</v>
      </c>
      <c r="N273">
        <f t="shared" si="266"/>
        <v>0</v>
      </c>
    </row>
    <row r="274" spans="2:14" x14ac:dyDescent="0.25">
      <c r="B274">
        <f>IF('01.11.2018'!F271="НД",1,0)</f>
        <v>0</v>
      </c>
      <c r="C274">
        <f>IF('01.11.2018'!F271="СНІДцентр",1,0)</f>
        <v>0</v>
      </c>
      <c r="D274">
        <f>IF('01.11.2018'!F271="ПТБ",1,0)</f>
        <v>0</v>
      </c>
      <c r="E274" t="b">
        <f>OR('01.11.2018'!F271="ПМСД",'01.11.2018'!F271="поліклініка")</f>
        <v>0</v>
      </c>
      <c r="F274">
        <f>IF('01.11.2018'!F271="Психоневрол.",1,0)</f>
        <v>0</v>
      </c>
      <c r="G274" t="b">
        <f>OR('01.11.2018'!F271="Інше",'01.11.2018'!F271="ЦРЛ",'01.11.2018'!F271="МЛ",'01.11.2018'!F271="Інфекційна")</f>
        <v>0</v>
      </c>
      <c r="I274">
        <f t="shared" ref="I274:K274" si="277">SUM(B274:B3585)</f>
        <v>20</v>
      </c>
      <c r="J274">
        <f t="shared" si="277"/>
        <v>5</v>
      </c>
      <c r="K274">
        <f t="shared" si="277"/>
        <v>13</v>
      </c>
      <c r="L274">
        <f t="shared" si="265"/>
        <v>0</v>
      </c>
      <c r="N274">
        <f t="shared" si="266"/>
        <v>0</v>
      </c>
    </row>
    <row r="275" spans="2:14" x14ac:dyDescent="0.25">
      <c r="B275">
        <f>IF('01.11.2018'!F272="НД",1,0)</f>
        <v>0</v>
      </c>
      <c r="C275">
        <f>IF('01.11.2018'!F272="СНІДцентр",1,0)</f>
        <v>1</v>
      </c>
      <c r="D275">
        <f>IF('01.11.2018'!F272="ПТБ",1,0)</f>
        <v>0</v>
      </c>
      <c r="E275" t="b">
        <f>OR('01.11.2018'!F272="ПМСД",'01.11.2018'!F272="поліклініка")</f>
        <v>0</v>
      </c>
      <c r="F275">
        <f>IF('01.11.2018'!F272="Психоневрол.",1,0)</f>
        <v>0</v>
      </c>
      <c r="G275" t="b">
        <f>OR('01.11.2018'!F272="Інше",'01.11.2018'!F272="ЦРЛ",'01.11.2018'!F272="МЛ",'01.11.2018'!F272="Інфекційна")</f>
        <v>0</v>
      </c>
      <c r="I275">
        <f t="shared" ref="I275:K275" si="278">SUM(B275:B3586)</f>
        <v>20</v>
      </c>
      <c r="J275">
        <f t="shared" si="278"/>
        <v>5</v>
      </c>
      <c r="K275">
        <f t="shared" si="278"/>
        <v>13</v>
      </c>
      <c r="L275">
        <f t="shared" si="265"/>
        <v>0</v>
      </c>
      <c r="N275">
        <f t="shared" si="266"/>
        <v>0</v>
      </c>
    </row>
    <row r="276" spans="2:14" x14ac:dyDescent="0.25">
      <c r="B276">
        <f>IF('01.11.2018'!F273="НД",1,0)</f>
        <v>0</v>
      </c>
      <c r="C276">
        <f>IF('01.11.2018'!F273="СНІДцентр",1,0)</f>
        <v>0</v>
      </c>
      <c r="D276">
        <f>IF('01.11.2018'!F273="ПТБ",1,0)</f>
        <v>0</v>
      </c>
      <c r="E276" t="b">
        <f>OR('01.11.2018'!F273="ПМСД",'01.11.2018'!F273="поліклініка")</f>
        <v>0</v>
      </c>
      <c r="F276">
        <f>IF('01.11.2018'!F273="Психоневрол.",1,0)</f>
        <v>0</v>
      </c>
      <c r="G276" t="b">
        <f>OR('01.11.2018'!F273="Інше",'01.11.2018'!F273="ЦРЛ",'01.11.2018'!F273="МЛ",'01.11.2018'!F273="Інфекційна")</f>
        <v>0</v>
      </c>
      <c r="I276">
        <f t="shared" ref="I276:K276" si="279">SUM(B276:B3587)</f>
        <v>20</v>
      </c>
      <c r="J276">
        <f t="shared" si="279"/>
        <v>4</v>
      </c>
      <c r="K276">
        <f t="shared" si="279"/>
        <v>13</v>
      </c>
      <c r="L276">
        <f t="shared" si="265"/>
        <v>0</v>
      </c>
      <c r="N276">
        <f t="shared" si="266"/>
        <v>0</v>
      </c>
    </row>
    <row r="277" spans="2:14" x14ac:dyDescent="0.25">
      <c r="B277">
        <f>IF('01.11.2018'!F274="НД",1,0)</f>
        <v>0</v>
      </c>
      <c r="C277">
        <f>IF('01.11.2018'!F274="СНІДцентр",1,0)</f>
        <v>0</v>
      </c>
      <c r="D277">
        <f>IF('01.11.2018'!F274="ПТБ",1,0)</f>
        <v>0</v>
      </c>
      <c r="E277" t="b">
        <f>OR('01.11.2018'!F274="ПМСД",'01.11.2018'!F274="поліклініка")</f>
        <v>0</v>
      </c>
      <c r="F277">
        <f>IF('01.11.2018'!F274="Психоневрол.",1,0)</f>
        <v>0</v>
      </c>
      <c r="G277" t="b">
        <f>OR('01.11.2018'!F274="Інше",'01.11.2018'!F274="ЦРЛ",'01.11.2018'!F274="МЛ",'01.11.2018'!F274="Інфекційна")</f>
        <v>0</v>
      </c>
      <c r="I277">
        <f t="shared" ref="I277:K277" si="280">SUM(B277:B3588)</f>
        <v>20</v>
      </c>
      <c r="J277">
        <f t="shared" si="280"/>
        <v>4</v>
      </c>
      <c r="K277">
        <f t="shared" si="280"/>
        <v>13</v>
      </c>
      <c r="L277">
        <f t="shared" si="265"/>
        <v>0</v>
      </c>
      <c r="N277">
        <f t="shared" si="266"/>
        <v>0</v>
      </c>
    </row>
    <row r="278" spans="2:14" x14ac:dyDescent="0.25">
      <c r="B278">
        <f>IF('01.11.2018'!F275="НД",1,0)</f>
        <v>0</v>
      </c>
      <c r="C278">
        <f>IF('01.11.2018'!F275="СНІДцентр",1,0)</f>
        <v>0</v>
      </c>
      <c r="D278">
        <f>IF('01.11.2018'!F275="ПТБ",1,0)</f>
        <v>0</v>
      </c>
      <c r="E278" t="b">
        <f>OR('01.11.2018'!F275="ПМСД",'01.11.2018'!F275="поліклініка")</f>
        <v>0</v>
      </c>
      <c r="F278">
        <f>IF('01.11.2018'!F275="Психоневрол.",1,0)</f>
        <v>0</v>
      </c>
      <c r="G278" t="b">
        <f>OR('01.11.2018'!F275="Інше",'01.11.2018'!F275="ЦРЛ",'01.11.2018'!F275="МЛ",'01.11.2018'!F275="Інфекційна")</f>
        <v>0</v>
      </c>
      <c r="I278">
        <f t="shared" ref="I278:K278" si="281">SUM(B278:B3589)</f>
        <v>20</v>
      </c>
      <c r="J278">
        <f t="shared" si="281"/>
        <v>4</v>
      </c>
      <c r="K278">
        <f t="shared" si="281"/>
        <v>13</v>
      </c>
      <c r="L278">
        <f t="shared" si="265"/>
        <v>0</v>
      </c>
      <c r="N278">
        <f t="shared" si="266"/>
        <v>0</v>
      </c>
    </row>
    <row r="279" spans="2:14" x14ac:dyDescent="0.25">
      <c r="B279">
        <f>IF('01.11.2018'!F276="НД",1,0)</f>
        <v>1</v>
      </c>
      <c r="C279">
        <f>IF('01.11.2018'!F276="СНІДцентр",1,0)</f>
        <v>0</v>
      </c>
      <c r="D279">
        <f>IF('01.11.2018'!F276="ПТБ",1,0)</f>
        <v>0</v>
      </c>
      <c r="E279" t="b">
        <f>OR('01.11.2018'!F276="ПМСД",'01.11.2018'!F276="поліклініка")</f>
        <v>0</v>
      </c>
      <c r="F279">
        <f>IF('01.11.2018'!F276="Психоневрол.",1,0)</f>
        <v>0</v>
      </c>
      <c r="G279" t="b">
        <f>OR('01.11.2018'!F276="Інше",'01.11.2018'!F276="ЦРЛ",'01.11.2018'!F276="МЛ",'01.11.2018'!F276="Інфекційна")</f>
        <v>0</v>
      </c>
      <c r="I279">
        <f t="shared" ref="I279:K279" si="282">SUM(B279:B3590)</f>
        <v>20</v>
      </c>
      <c r="J279">
        <f t="shared" si="282"/>
        <v>4</v>
      </c>
      <c r="K279">
        <f t="shared" si="282"/>
        <v>13</v>
      </c>
      <c r="L279">
        <f t="shared" si="265"/>
        <v>0</v>
      </c>
      <c r="N279">
        <f t="shared" si="266"/>
        <v>0</v>
      </c>
    </row>
    <row r="280" spans="2:14" x14ac:dyDescent="0.25">
      <c r="B280">
        <f>IF('01.11.2018'!F277="НД",1,0)</f>
        <v>0</v>
      </c>
      <c r="C280">
        <f>IF('01.11.2018'!F277="СНІДцентр",1,0)</f>
        <v>0</v>
      </c>
      <c r="D280">
        <f>IF('01.11.2018'!F277="ПТБ",1,0)</f>
        <v>0</v>
      </c>
      <c r="E280" t="b">
        <f>OR('01.11.2018'!F277="ПМСД",'01.11.2018'!F277="поліклініка")</f>
        <v>0</v>
      </c>
      <c r="F280">
        <f>IF('01.11.2018'!F277="Психоневрол.",1,0)</f>
        <v>0</v>
      </c>
      <c r="G280" t="b">
        <f>OR('01.11.2018'!F277="Інше",'01.11.2018'!F277="ЦРЛ",'01.11.2018'!F277="МЛ",'01.11.2018'!F277="Інфекційна")</f>
        <v>0</v>
      </c>
      <c r="I280">
        <f t="shared" ref="I280:K280" si="283">SUM(B280:B3591)</f>
        <v>19</v>
      </c>
      <c r="J280">
        <f t="shared" si="283"/>
        <v>4</v>
      </c>
      <c r="K280">
        <f t="shared" si="283"/>
        <v>13</v>
      </c>
      <c r="L280">
        <f t="shared" si="265"/>
        <v>0</v>
      </c>
      <c r="N280">
        <f t="shared" si="266"/>
        <v>0</v>
      </c>
    </row>
    <row r="281" spans="2:14" x14ac:dyDescent="0.25">
      <c r="B281">
        <f>IF('01.11.2018'!F278="НД",1,0)</f>
        <v>0</v>
      </c>
      <c r="C281">
        <f>IF('01.11.2018'!F278="СНІДцентр",1,0)</f>
        <v>0</v>
      </c>
      <c r="D281">
        <f>IF('01.11.2018'!F278="ПТБ",1,0)</f>
        <v>0</v>
      </c>
      <c r="E281" t="b">
        <f>OR('01.11.2018'!F278="ПМСД",'01.11.2018'!F278="поліклініка")</f>
        <v>0</v>
      </c>
      <c r="F281">
        <f>IF('01.11.2018'!F278="Психоневрол.",1,0)</f>
        <v>0</v>
      </c>
      <c r="G281" t="b">
        <f>OR('01.11.2018'!F278="Інше",'01.11.2018'!F278="ЦРЛ",'01.11.2018'!F278="МЛ",'01.11.2018'!F278="Інфекційна")</f>
        <v>0</v>
      </c>
      <c r="I281">
        <f t="shared" ref="I281:K281" si="284">SUM(B281:B3592)</f>
        <v>19</v>
      </c>
      <c r="J281">
        <f t="shared" si="284"/>
        <v>4</v>
      </c>
      <c r="K281">
        <f t="shared" si="284"/>
        <v>13</v>
      </c>
      <c r="L281">
        <f t="shared" si="265"/>
        <v>0</v>
      </c>
      <c r="N281">
        <f t="shared" si="266"/>
        <v>0</v>
      </c>
    </row>
    <row r="282" spans="2:14" x14ac:dyDescent="0.25">
      <c r="B282">
        <f>IF('01.11.2018'!F279="НД",1,0)</f>
        <v>0</v>
      </c>
      <c r="C282">
        <f>IF('01.11.2018'!F279="СНІДцентр",1,0)</f>
        <v>0</v>
      </c>
      <c r="D282">
        <f>IF('01.11.2018'!F279="ПТБ",1,0)</f>
        <v>0</v>
      </c>
      <c r="E282" t="b">
        <f>OR('01.11.2018'!F279="ПМСД",'01.11.2018'!F279="поліклініка")</f>
        <v>0</v>
      </c>
      <c r="F282">
        <f>IF('01.11.2018'!F279="Психоневрол.",1,0)</f>
        <v>0</v>
      </c>
      <c r="G282" t="b">
        <f>OR('01.11.2018'!F279="Інше",'01.11.2018'!F279="ЦРЛ",'01.11.2018'!F279="МЛ",'01.11.2018'!F279="Інфекційна")</f>
        <v>0</v>
      </c>
      <c r="I282">
        <f t="shared" ref="I282:K282" si="285">SUM(B282:B3593)</f>
        <v>19</v>
      </c>
      <c r="J282">
        <f t="shared" si="285"/>
        <v>4</v>
      </c>
      <c r="K282">
        <f t="shared" si="285"/>
        <v>13</v>
      </c>
      <c r="L282">
        <f t="shared" si="265"/>
        <v>0</v>
      </c>
      <c r="N282">
        <f t="shared" si="266"/>
        <v>0</v>
      </c>
    </row>
    <row r="283" spans="2:14" x14ac:dyDescent="0.25">
      <c r="B283">
        <f>IF('01.11.2018'!F280="НД",1,0)</f>
        <v>0</v>
      </c>
      <c r="C283">
        <f>IF('01.11.2018'!F280="СНІДцентр",1,0)</f>
        <v>0</v>
      </c>
      <c r="D283">
        <f>IF('01.11.2018'!F280="ПТБ",1,0)</f>
        <v>1</v>
      </c>
      <c r="E283" t="b">
        <f>OR('01.11.2018'!F280="ПМСД",'01.11.2018'!F280="поліклініка")</f>
        <v>0</v>
      </c>
      <c r="F283">
        <f>IF('01.11.2018'!F280="Психоневрол.",1,0)</f>
        <v>0</v>
      </c>
      <c r="G283" t="b">
        <f>OR('01.11.2018'!F280="Інше",'01.11.2018'!F280="ЦРЛ",'01.11.2018'!F280="МЛ",'01.11.2018'!F280="Інфекційна")</f>
        <v>0</v>
      </c>
      <c r="I283">
        <f t="shared" ref="I283:K283" si="286">SUM(B283:B3594)</f>
        <v>19</v>
      </c>
      <c r="J283">
        <f t="shared" si="286"/>
        <v>4</v>
      </c>
      <c r="K283">
        <f t="shared" si="286"/>
        <v>13</v>
      </c>
      <c r="L283">
        <f t="shared" si="265"/>
        <v>0</v>
      </c>
      <c r="N283">
        <f t="shared" si="266"/>
        <v>0</v>
      </c>
    </row>
    <row r="284" spans="2:14" x14ac:dyDescent="0.25">
      <c r="B284">
        <f>IF('01.11.2018'!F281="НД",1,0)</f>
        <v>0</v>
      </c>
      <c r="C284">
        <f>IF('01.11.2018'!F281="СНІДцентр",1,0)</f>
        <v>0</v>
      </c>
      <c r="D284">
        <f>IF('01.11.2018'!F281="ПТБ",1,0)</f>
        <v>0</v>
      </c>
      <c r="E284" t="b">
        <f>OR('01.11.2018'!F281="ПМСД",'01.11.2018'!F281="поліклініка")</f>
        <v>0</v>
      </c>
      <c r="F284">
        <f>IF('01.11.2018'!F281="Психоневрол.",1,0)</f>
        <v>0</v>
      </c>
      <c r="G284" t="b">
        <f>OR('01.11.2018'!F281="Інше",'01.11.2018'!F281="ЦРЛ",'01.11.2018'!F281="МЛ",'01.11.2018'!F281="Інфекційна")</f>
        <v>0</v>
      </c>
      <c r="I284">
        <f t="shared" ref="I284:K284" si="287">SUM(B284:B3595)</f>
        <v>19</v>
      </c>
      <c r="J284">
        <f t="shared" si="287"/>
        <v>4</v>
      </c>
      <c r="K284">
        <f t="shared" si="287"/>
        <v>12</v>
      </c>
      <c r="L284">
        <f t="shared" si="265"/>
        <v>0</v>
      </c>
      <c r="N284">
        <f t="shared" si="266"/>
        <v>0</v>
      </c>
    </row>
    <row r="285" spans="2:14" x14ac:dyDescent="0.25">
      <c r="B285">
        <f>IF('01.11.2018'!F282="НД",1,0)</f>
        <v>0</v>
      </c>
      <c r="C285">
        <f>IF('01.11.2018'!F282="СНІДцентр",1,0)</f>
        <v>0</v>
      </c>
      <c r="D285">
        <f>IF('01.11.2018'!F282="ПТБ",1,0)</f>
        <v>0</v>
      </c>
      <c r="E285" t="b">
        <f>OR('01.11.2018'!F282="ПМСД",'01.11.2018'!F282="поліклініка")</f>
        <v>0</v>
      </c>
      <c r="F285">
        <f>IF('01.11.2018'!F282="Психоневрол.",1,0)</f>
        <v>0</v>
      </c>
      <c r="G285" t="b">
        <f>OR('01.11.2018'!F282="Інше",'01.11.2018'!F282="ЦРЛ",'01.11.2018'!F282="МЛ",'01.11.2018'!F282="Інфекційна")</f>
        <v>0</v>
      </c>
      <c r="I285">
        <f t="shared" ref="I285:K285" si="288">SUM(B285:B3596)</f>
        <v>19</v>
      </c>
      <c r="J285">
        <f t="shared" si="288"/>
        <v>4</v>
      </c>
      <c r="K285">
        <f t="shared" si="288"/>
        <v>12</v>
      </c>
      <c r="L285">
        <f t="shared" si="265"/>
        <v>0</v>
      </c>
      <c r="N285">
        <f t="shared" si="266"/>
        <v>0</v>
      </c>
    </row>
    <row r="286" spans="2:14" x14ac:dyDescent="0.25">
      <c r="B286">
        <f>IF('01.11.2018'!F283="НД",1,0)</f>
        <v>0</v>
      </c>
      <c r="C286">
        <f>IF('01.11.2018'!F283="СНІДцентр",1,0)</f>
        <v>0</v>
      </c>
      <c r="D286">
        <f>IF('01.11.2018'!F283="ПТБ",1,0)</f>
        <v>0</v>
      </c>
      <c r="E286" t="b">
        <f>OR('01.11.2018'!F283="ПМСД",'01.11.2018'!F283="поліклініка")</f>
        <v>1</v>
      </c>
      <c r="F286">
        <f>IF('01.11.2018'!F283="Психоневрол.",1,0)</f>
        <v>0</v>
      </c>
      <c r="G286" t="b">
        <f>OR('01.11.2018'!F283="Інше",'01.11.2018'!F283="ЦРЛ",'01.11.2018'!F283="МЛ",'01.11.2018'!F283="Інфекційна")</f>
        <v>0</v>
      </c>
      <c r="I286">
        <f t="shared" ref="I286:K286" si="289">SUM(B286:B3597)</f>
        <v>19</v>
      </c>
      <c r="J286">
        <f t="shared" si="289"/>
        <v>4</v>
      </c>
      <c r="K286">
        <f t="shared" si="289"/>
        <v>12</v>
      </c>
      <c r="L286">
        <f t="shared" si="265"/>
        <v>1</v>
      </c>
      <c r="N286">
        <f t="shared" si="266"/>
        <v>0</v>
      </c>
    </row>
    <row r="287" spans="2:14" x14ac:dyDescent="0.25">
      <c r="B287">
        <f>IF('01.11.2018'!F284="НД",1,0)</f>
        <v>0</v>
      </c>
      <c r="C287">
        <f>IF('01.11.2018'!F284="СНІДцентр",1,0)</f>
        <v>0</v>
      </c>
      <c r="D287">
        <f>IF('01.11.2018'!F284="ПТБ",1,0)</f>
        <v>0</v>
      </c>
      <c r="E287" t="b">
        <f>OR('01.11.2018'!F284="ПМСД",'01.11.2018'!F284="поліклініка")</f>
        <v>0</v>
      </c>
      <c r="F287">
        <f>IF('01.11.2018'!F284="Психоневрол.",1,0)</f>
        <v>0</v>
      </c>
      <c r="G287" t="b">
        <f>OR('01.11.2018'!F284="Інше",'01.11.2018'!F284="ЦРЛ",'01.11.2018'!F284="МЛ",'01.11.2018'!F284="Інфекційна")</f>
        <v>0</v>
      </c>
      <c r="I287">
        <f t="shared" ref="I287:K287" si="290">SUM(B287:B3598)</f>
        <v>19</v>
      </c>
      <c r="J287">
        <f t="shared" si="290"/>
        <v>4</v>
      </c>
      <c r="K287">
        <f t="shared" si="290"/>
        <v>12</v>
      </c>
      <c r="L287">
        <f t="shared" si="265"/>
        <v>0</v>
      </c>
      <c r="N287">
        <f t="shared" si="266"/>
        <v>0</v>
      </c>
    </row>
    <row r="288" spans="2:14" x14ac:dyDescent="0.25">
      <c r="B288">
        <f>IF('01.11.2018'!F285="НД",1,0)</f>
        <v>0</v>
      </c>
      <c r="C288">
        <f>IF('01.11.2018'!F285="СНІДцентр",1,0)</f>
        <v>0</v>
      </c>
      <c r="D288">
        <f>IF('01.11.2018'!F285="ПТБ",1,0)</f>
        <v>0</v>
      </c>
      <c r="E288" t="b">
        <f>OR('01.11.2018'!F285="ПМСД",'01.11.2018'!F285="поліклініка")</f>
        <v>0</v>
      </c>
      <c r="F288">
        <f>IF('01.11.2018'!F285="Психоневрол.",1,0)</f>
        <v>0</v>
      </c>
      <c r="G288" t="b">
        <f>OR('01.11.2018'!F285="Інше",'01.11.2018'!F285="ЦРЛ",'01.11.2018'!F285="МЛ",'01.11.2018'!F285="Інфекційна")</f>
        <v>0</v>
      </c>
      <c r="I288">
        <f t="shared" ref="I288:K288" si="291">SUM(B288:B3599)</f>
        <v>19</v>
      </c>
      <c r="J288">
        <f t="shared" si="291"/>
        <v>4</v>
      </c>
      <c r="K288">
        <f t="shared" si="291"/>
        <v>12</v>
      </c>
      <c r="L288">
        <f t="shared" si="265"/>
        <v>0</v>
      </c>
      <c r="N288">
        <f t="shared" si="266"/>
        <v>0</v>
      </c>
    </row>
    <row r="289" spans="2:14" x14ac:dyDescent="0.25">
      <c r="B289">
        <f>IF('01.11.2018'!F286="НД",1,0)</f>
        <v>0</v>
      </c>
      <c r="C289">
        <f>IF('01.11.2018'!F286="СНІДцентр",1,0)</f>
        <v>0</v>
      </c>
      <c r="D289">
        <f>IF('01.11.2018'!F286="ПТБ",1,0)</f>
        <v>0</v>
      </c>
      <c r="E289" t="b">
        <f>OR('01.11.2018'!F286="ПМСД",'01.11.2018'!F286="поліклініка")</f>
        <v>1</v>
      </c>
      <c r="F289">
        <f>IF('01.11.2018'!F286="Психоневрол.",1,0)</f>
        <v>0</v>
      </c>
      <c r="G289" t="b">
        <f>OR('01.11.2018'!F286="Інше",'01.11.2018'!F286="ЦРЛ",'01.11.2018'!F286="МЛ",'01.11.2018'!F286="Інфекційна")</f>
        <v>0</v>
      </c>
      <c r="I289">
        <f t="shared" ref="I289:K289" si="292">SUM(B289:B3600)</f>
        <v>19</v>
      </c>
      <c r="J289">
        <f t="shared" si="292"/>
        <v>4</v>
      </c>
      <c r="K289">
        <f t="shared" si="292"/>
        <v>12</v>
      </c>
      <c r="L289">
        <f t="shared" si="265"/>
        <v>1</v>
      </c>
      <c r="N289">
        <f t="shared" si="266"/>
        <v>0</v>
      </c>
    </row>
    <row r="290" spans="2:14" x14ac:dyDescent="0.25">
      <c r="B290">
        <f>IF('01.11.2018'!F287="НД",1,0)</f>
        <v>0</v>
      </c>
      <c r="C290">
        <f>IF('01.11.2018'!F287="СНІДцентр",1,0)</f>
        <v>0</v>
      </c>
      <c r="D290">
        <f>IF('01.11.2018'!F287="ПТБ",1,0)</f>
        <v>0</v>
      </c>
      <c r="E290" t="b">
        <f>OR('01.11.2018'!F287="ПМСД",'01.11.2018'!F287="поліклініка")</f>
        <v>0</v>
      </c>
      <c r="F290">
        <f>IF('01.11.2018'!F287="Психоневрол.",1,0)</f>
        <v>0</v>
      </c>
      <c r="G290" t="b">
        <f>OR('01.11.2018'!F287="Інше",'01.11.2018'!F287="ЦРЛ",'01.11.2018'!F287="МЛ",'01.11.2018'!F287="Інфекційна")</f>
        <v>0</v>
      </c>
      <c r="I290">
        <f t="shared" ref="I290:K290" si="293">SUM(B290:B3601)</f>
        <v>19</v>
      </c>
      <c r="J290">
        <f t="shared" si="293"/>
        <v>4</v>
      </c>
      <c r="K290">
        <f t="shared" si="293"/>
        <v>12</v>
      </c>
      <c r="L290">
        <f t="shared" si="265"/>
        <v>0</v>
      </c>
      <c r="N290">
        <f t="shared" si="266"/>
        <v>0</v>
      </c>
    </row>
    <row r="291" spans="2:14" x14ac:dyDescent="0.25">
      <c r="B291">
        <f>IF('01.11.2018'!F288="НД",1,0)</f>
        <v>0</v>
      </c>
      <c r="C291">
        <f>IF('01.11.2018'!F288="СНІДцентр",1,0)</f>
        <v>0</v>
      </c>
      <c r="D291">
        <f>IF('01.11.2018'!F288="ПТБ",1,0)</f>
        <v>0</v>
      </c>
      <c r="E291" t="b">
        <f>OR('01.11.2018'!F288="ПМСД",'01.11.2018'!F288="поліклініка")</f>
        <v>0</v>
      </c>
      <c r="F291">
        <f>IF('01.11.2018'!F288="Психоневрол.",1,0)</f>
        <v>0</v>
      </c>
      <c r="G291" t="b">
        <f>OR('01.11.2018'!F288="Інше",'01.11.2018'!F288="ЦРЛ",'01.11.2018'!F288="МЛ",'01.11.2018'!F288="Інфекційна")</f>
        <v>0</v>
      </c>
      <c r="I291">
        <f t="shared" ref="I291:K291" si="294">SUM(B291:B3602)</f>
        <v>19</v>
      </c>
      <c r="J291">
        <f t="shared" si="294"/>
        <v>4</v>
      </c>
      <c r="K291">
        <f t="shared" si="294"/>
        <v>12</v>
      </c>
      <c r="L291">
        <f t="shared" si="265"/>
        <v>0</v>
      </c>
      <c r="N291">
        <f t="shared" si="266"/>
        <v>0</v>
      </c>
    </row>
    <row r="292" spans="2:14" x14ac:dyDescent="0.25">
      <c r="B292">
        <f>IF('01.11.2018'!F289="НД",1,0)</f>
        <v>0</v>
      </c>
      <c r="C292">
        <f>IF('01.11.2018'!F289="СНІДцентр",1,0)</f>
        <v>0</v>
      </c>
      <c r="D292">
        <f>IF('01.11.2018'!F289="ПТБ",1,0)</f>
        <v>0</v>
      </c>
      <c r="E292" t="b">
        <f>OR('01.11.2018'!F289="ПМСД",'01.11.2018'!F289="поліклініка")</f>
        <v>1</v>
      </c>
      <c r="F292">
        <f>IF('01.11.2018'!F289="Психоневрол.",1,0)</f>
        <v>0</v>
      </c>
      <c r="G292" t="b">
        <f>OR('01.11.2018'!F289="Інше",'01.11.2018'!F289="ЦРЛ",'01.11.2018'!F289="МЛ",'01.11.2018'!F289="Інфекційна")</f>
        <v>0</v>
      </c>
      <c r="I292">
        <f t="shared" ref="I292:K292" si="295">SUM(B292:B3603)</f>
        <v>19</v>
      </c>
      <c r="J292">
        <f t="shared" si="295"/>
        <v>4</v>
      </c>
      <c r="K292">
        <f t="shared" si="295"/>
        <v>12</v>
      </c>
      <c r="L292">
        <f t="shared" si="265"/>
        <v>1</v>
      </c>
      <c r="N292">
        <f t="shared" si="266"/>
        <v>0</v>
      </c>
    </row>
    <row r="293" spans="2:14" x14ac:dyDescent="0.25">
      <c r="B293">
        <f>IF('01.11.2018'!F290="НД",1,0)</f>
        <v>0</v>
      </c>
      <c r="C293">
        <f>IF('01.11.2018'!F290="СНІДцентр",1,0)</f>
        <v>0</v>
      </c>
      <c r="D293">
        <f>IF('01.11.2018'!F290="ПТБ",1,0)</f>
        <v>0</v>
      </c>
      <c r="E293" t="b">
        <f>OR('01.11.2018'!F290="ПМСД",'01.11.2018'!F290="поліклініка")</f>
        <v>0</v>
      </c>
      <c r="F293">
        <f>IF('01.11.2018'!F290="Психоневрол.",1,0)</f>
        <v>0</v>
      </c>
      <c r="G293" t="b">
        <f>OR('01.11.2018'!F290="Інше",'01.11.2018'!F290="ЦРЛ",'01.11.2018'!F290="МЛ",'01.11.2018'!F290="Інфекційна")</f>
        <v>0</v>
      </c>
      <c r="I293">
        <f t="shared" ref="I293:K293" si="296">SUM(B293:B3604)</f>
        <v>19</v>
      </c>
      <c r="J293">
        <f t="shared" si="296"/>
        <v>4</v>
      </c>
      <c r="K293">
        <f t="shared" si="296"/>
        <v>12</v>
      </c>
      <c r="L293">
        <f t="shared" si="265"/>
        <v>0</v>
      </c>
      <c r="N293">
        <f t="shared" si="266"/>
        <v>0</v>
      </c>
    </row>
    <row r="294" spans="2:14" x14ac:dyDescent="0.25">
      <c r="B294">
        <f>IF('01.11.2018'!F291="НД",1,0)</f>
        <v>0</v>
      </c>
      <c r="C294">
        <f>IF('01.11.2018'!F291="СНІДцентр",1,0)</f>
        <v>0</v>
      </c>
      <c r="D294">
        <f>IF('01.11.2018'!F291="ПТБ",1,0)</f>
        <v>0</v>
      </c>
      <c r="E294" t="b">
        <f>OR('01.11.2018'!F291="ПМСД",'01.11.2018'!F291="поліклініка")</f>
        <v>0</v>
      </c>
      <c r="F294">
        <f>IF('01.11.2018'!F291="Психоневрол.",1,0)</f>
        <v>0</v>
      </c>
      <c r="G294" t="b">
        <f>OR('01.11.2018'!F291="Інше",'01.11.2018'!F291="ЦРЛ",'01.11.2018'!F291="МЛ",'01.11.2018'!F291="Інфекційна")</f>
        <v>0</v>
      </c>
      <c r="I294">
        <f t="shared" ref="I294:K294" si="297">SUM(B294:B3605)</f>
        <v>19</v>
      </c>
      <c r="J294">
        <f t="shared" si="297"/>
        <v>4</v>
      </c>
      <c r="K294">
        <f t="shared" si="297"/>
        <v>12</v>
      </c>
      <c r="L294">
        <f t="shared" si="265"/>
        <v>0</v>
      </c>
      <c r="N294">
        <f t="shared" si="266"/>
        <v>0</v>
      </c>
    </row>
    <row r="295" spans="2:14" x14ac:dyDescent="0.25">
      <c r="B295">
        <f>IF('01.11.2018'!F292="НД",1,0)</f>
        <v>0</v>
      </c>
      <c r="C295">
        <f>IF('01.11.2018'!F292="СНІДцентр",1,0)</f>
        <v>0</v>
      </c>
      <c r="D295">
        <f>IF('01.11.2018'!F292="ПТБ",1,0)</f>
        <v>0</v>
      </c>
      <c r="E295" t="b">
        <f>OR('01.11.2018'!F292="ПМСД",'01.11.2018'!F292="поліклініка")</f>
        <v>1</v>
      </c>
      <c r="F295">
        <f>IF('01.11.2018'!F292="Психоневрол.",1,0)</f>
        <v>0</v>
      </c>
      <c r="G295" t="b">
        <f>OR('01.11.2018'!F292="Інше",'01.11.2018'!F292="ЦРЛ",'01.11.2018'!F292="МЛ",'01.11.2018'!F292="Інфекційна")</f>
        <v>0</v>
      </c>
      <c r="I295">
        <f t="shared" ref="I295:K295" si="298">SUM(B295:B3606)</f>
        <v>19</v>
      </c>
      <c r="J295">
        <f t="shared" si="298"/>
        <v>4</v>
      </c>
      <c r="K295">
        <f t="shared" si="298"/>
        <v>12</v>
      </c>
      <c r="L295">
        <f t="shared" si="265"/>
        <v>1</v>
      </c>
      <c r="N295">
        <f t="shared" si="266"/>
        <v>0</v>
      </c>
    </row>
    <row r="296" spans="2:14" x14ac:dyDescent="0.25">
      <c r="B296">
        <f>IF('01.11.2018'!F293="НД",1,0)</f>
        <v>0</v>
      </c>
      <c r="C296">
        <f>IF('01.11.2018'!F293="СНІДцентр",1,0)</f>
        <v>0</v>
      </c>
      <c r="D296">
        <f>IF('01.11.2018'!F293="ПТБ",1,0)</f>
        <v>0</v>
      </c>
      <c r="E296" t="b">
        <f>OR('01.11.2018'!F293="ПМСД",'01.11.2018'!F293="поліклініка")</f>
        <v>0</v>
      </c>
      <c r="F296">
        <f>IF('01.11.2018'!F293="Психоневрол.",1,0)</f>
        <v>0</v>
      </c>
      <c r="G296" t="b">
        <f>OR('01.11.2018'!F293="Інше",'01.11.2018'!F293="ЦРЛ",'01.11.2018'!F293="МЛ",'01.11.2018'!F293="Інфекційна")</f>
        <v>0</v>
      </c>
      <c r="I296">
        <f t="shared" ref="I296:K296" si="299">SUM(B296:B3607)</f>
        <v>19</v>
      </c>
      <c r="J296">
        <f t="shared" si="299"/>
        <v>4</v>
      </c>
      <c r="K296">
        <f t="shared" si="299"/>
        <v>12</v>
      </c>
      <c r="L296">
        <f t="shared" si="265"/>
        <v>0</v>
      </c>
      <c r="N296">
        <f t="shared" si="266"/>
        <v>0</v>
      </c>
    </row>
    <row r="297" spans="2:14" x14ac:dyDescent="0.25">
      <c r="B297">
        <f>IF('01.11.2018'!F294="НД",1,0)</f>
        <v>0</v>
      </c>
      <c r="C297">
        <f>IF('01.11.2018'!F294="СНІДцентр",1,0)</f>
        <v>0</v>
      </c>
      <c r="D297">
        <f>IF('01.11.2018'!F294="ПТБ",1,0)</f>
        <v>0</v>
      </c>
      <c r="E297" t="b">
        <f>OR('01.11.2018'!F294="ПМСД",'01.11.2018'!F294="поліклініка")</f>
        <v>0</v>
      </c>
      <c r="F297">
        <f>IF('01.11.2018'!F294="Психоневрол.",1,0)</f>
        <v>0</v>
      </c>
      <c r="G297" t="b">
        <f>OR('01.11.2018'!F294="Інше",'01.11.2018'!F294="ЦРЛ",'01.11.2018'!F294="МЛ",'01.11.2018'!F294="Інфекційна")</f>
        <v>0</v>
      </c>
      <c r="I297">
        <f t="shared" ref="I297:K297" si="300">SUM(B297:B3608)</f>
        <v>19</v>
      </c>
      <c r="J297">
        <f t="shared" si="300"/>
        <v>4</v>
      </c>
      <c r="K297">
        <f t="shared" si="300"/>
        <v>12</v>
      </c>
      <c r="L297">
        <f t="shared" si="265"/>
        <v>0</v>
      </c>
      <c r="N297">
        <f t="shared" si="266"/>
        <v>0</v>
      </c>
    </row>
    <row r="298" spans="2:14" x14ac:dyDescent="0.25">
      <c r="B298">
        <f>IF('01.11.2018'!F295="НД",1,0)</f>
        <v>0</v>
      </c>
      <c r="C298">
        <f>IF('01.11.2018'!F295="СНІДцентр",1,0)</f>
        <v>0</v>
      </c>
      <c r="D298">
        <f>IF('01.11.2018'!F295="ПТБ",1,0)</f>
        <v>0</v>
      </c>
      <c r="E298" t="b">
        <f>OR('01.11.2018'!F295="ПМСД",'01.11.2018'!F295="поліклініка")</f>
        <v>1</v>
      </c>
      <c r="F298">
        <f>IF('01.11.2018'!F295="Психоневрол.",1,0)</f>
        <v>0</v>
      </c>
      <c r="G298" t="b">
        <f>OR('01.11.2018'!F295="Інше",'01.11.2018'!F295="ЦРЛ",'01.11.2018'!F295="МЛ",'01.11.2018'!F295="Інфекційна")</f>
        <v>0</v>
      </c>
      <c r="I298">
        <f t="shared" ref="I298:K298" si="301">SUM(B298:B3609)</f>
        <v>19</v>
      </c>
      <c r="J298">
        <f t="shared" si="301"/>
        <v>4</v>
      </c>
      <c r="K298">
        <f t="shared" si="301"/>
        <v>12</v>
      </c>
      <c r="L298">
        <f t="shared" si="265"/>
        <v>1</v>
      </c>
      <c r="N298">
        <f t="shared" si="266"/>
        <v>0</v>
      </c>
    </row>
    <row r="299" spans="2:14" x14ac:dyDescent="0.25">
      <c r="B299">
        <f>IF('01.11.2018'!F296="НД",1,0)</f>
        <v>0</v>
      </c>
      <c r="C299">
        <f>IF('01.11.2018'!F296="СНІДцентр",1,0)</f>
        <v>0</v>
      </c>
      <c r="D299">
        <f>IF('01.11.2018'!F296="ПТБ",1,0)</f>
        <v>0</v>
      </c>
      <c r="E299" t="b">
        <f>OR('01.11.2018'!F296="ПМСД",'01.11.2018'!F296="поліклініка")</f>
        <v>0</v>
      </c>
      <c r="F299">
        <f>IF('01.11.2018'!F296="Психоневрол.",1,0)</f>
        <v>0</v>
      </c>
      <c r="G299" t="b">
        <f>OR('01.11.2018'!F296="Інше",'01.11.2018'!F296="ЦРЛ",'01.11.2018'!F296="МЛ",'01.11.2018'!F296="Інфекційна")</f>
        <v>0</v>
      </c>
      <c r="I299">
        <f t="shared" ref="I299:K299" si="302">SUM(B299:B3610)</f>
        <v>19</v>
      </c>
      <c r="J299">
        <f t="shared" si="302"/>
        <v>4</v>
      </c>
      <c r="K299">
        <f t="shared" si="302"/>
        <v>12</v>
      </c>
      <c r="L299">
        <f t="shared" si="265"/>
        <v>0</v>
      </c>
      <c r="N299">
        <f t="shared" si="266"/>
        <v>0</v>
      </c>
    </row>
    <row r="300" spans="2:14" x14ac:dyDescent="0.25">
      <c r="B300">
        <f>IF('01.11.2018'!F297="НД",1,0)</f>
        <v>0</v>
      </c>
      <c r="C300">
        <f>IF('01.11.2018'!F297="СНІДцентр",1,0)</f>
        <v>0</v>
      </c>
      <c r="D300">
        <f>IF('01.11.2018'!F297="ПТБ",1,0)</f>
        <v>0</v>
      </c>
      <c r="E300" t="b">
        <f>OR('01.11.2018'!F297="ПМСД",'01.11.2018'!F297="поліклініка")</f>
        <v>0</v>
      </c>
      <c r="F300">
        <f>IF('01.11.2018'!F297="Психоневрол.",1,0)</f>
        <v>0</v>
      </c>
      <c r="G300" t="b">
        <f>OR('01.11.2018'!F297="Інше",'01.11.2018'!F297="ЦРЛ",'01.11.2018'!F297="МЛ",'01.11.2018'!F297="Інфекційна")</f>
        <v>0</v>
      </c>
      <c r="I300">
        <f t="shared" ref="I300:K300" si="303">SUM(B300:B3611)</f>
        <v>19</v>
      </c>
      <c r="J300">
        <f t="shared" si="303"/>
        <v>4</v>
      </c>
      <c r="K300">
        <f t="shared" si="303"/>
        <v>12</v>
      </c>
      <c r="L300">
        <f t="shared" si="265"/>
        <v>0</v>
      </c>
      <c r="N300">
        <f t="shared" si="266"/>
        <v>0</v>
      </c>
    </row>
    <row r="301" spans="2:14" x14ac:dyDescent="0.25">
      <c r="B301">
        <f>IF('01.11.2018'!F298="НД",1,0)</f>
        <v>0</v>
      </c>
      <c r="C301">
        <f>IF('01.11.2018'!F298="СНІДцентр",1,0)</f>
        <v>0</v>
      </c>
      <c r="D301">
        <f>IF('01.11.2018'!F298="ПТБ",1,0)</f>
        <v>0</v>
      </c>
      <c r="E301" t="b">
        <f>OR('01.11.2018'!F298="ПМСД",'01.11.2018'!F298="поліклініка")</f>
        <v>1</v>
      </c>
      <c r="F301">
        <f>IF('01.11.2018'!F298="Психоневрол.",1,0)</f>
        <v>0</v>
      </c>
      <c r="G301" t="b">
        <f>OR('01.11.2018'!F298="Інше",'01.11.2018'!F298="ЦРЛ",'01.11.2018'!F298="МЛ",'01.11.2018'!F298="Інфекційна")</f>
        <v>0</v>
      </c>
      <c r="I301">
        <f t="shared" ref="I301:K301" si="304">SUM(B301:B3612)</f>
        <v>19</v>
      </c>
      <c r="J301">
        <f t="shared" si="304"/>
        <v>4</v>
      </c>
      <c r="K301">
        <f t="shared" si="304"/>
        <v>12</v>
      </c>
      <c r="L301">
        <f t="shared" si="265"/>
        <v>1</v>
      </c>
      <c r="N301">
        <f t="shared" si="266"/>
        <v>0</v>
      </c>
    </row>
    <row r="302" spans="2:14" x14ac:dyDescent="0.25">
      <c r="B302">
        <f>IF('01.11.2018'!F299="НД",1,0)</f>
        <v>0</v>
      </c>
      <c r="C302">
        <f>IF('01.11.2018'!F299="СНІДцентр",1,0)</f>
        <v>0</v>
      </c>
      <c r="D302">
        <f>IF('01.11.2018'!F299="ПТБ",1,0)</f>
        <v>0</v>
      </c>
      <c r="E302" t="b">
        <f>OR('01.11.2018'!F299="ПМСД",'01.11.2018'!F299="поліклініка")</f>
        <v>0</v>
      </c>
      <c r="F302">
        <f>IF('01.11.2018'!F299="Психоневрол.",1,0)</f>
        <v>0</v>
      </c>
      <c r="G302" t="b">
        <f>OR('01.11.2018'!F299="Інше",'01.11.2018'!F299="ЦРЛ",'01.11.2018'!F299="МЛ",'01.11.2018'!F299="Інфекційна")</f>
        <v>0</v>
      </c>
      <c r="I302">
        <f t="shared" ref="I302:K302" si="305">SUM(B302:B3613)</f>
        <v>19</v>
      </c>
      <c r="J302">
        <f t="shared" si="305"/>
        <v>4</v>
      </c>
      <c r="K302">
        <f t="shared" si="305"/>
        <v>12</v>
      </c>
      <c r="L302">
        <f t="shared" si="265"/>
        <v>0</v>
      </c>
      <c r="N302">
        <f t="shared" si="266"/>
        <v>0</v>
      </c>
    </row>
    <row r="303" spans="2:14" x14ac:dyDescent="0.25">
      <c r="B303">
        <f>IF('01.11.2018'!F300="НД",1,0)</f>
        <v>0</v>
      </c>
      <c r="C303">
        <f>IF('01.11.2018'!F300="СНІДцентр",1,0)</f>
        <v>0</v>
      </c>
      <c r="D303">
        <f>IF('01.11.2018'!F300="ПТБ",1,0)</f>
        <v>0</v>
      </c>
      <c r="E303" t="b">
        <f>OR('01.11.2018'!F300="ПМСД",'01.11.2018'!F300="поліклініка")</f>
        <v>0</v>
      </c>
      <c r="F303">
        <f>IF('01.11.2018'!F300="Психоневрол.",1,0)</f>
        <v>0</v>
      </c>
      <c r="G303" t="b">
        <f>OR('01.11.2018'!F300="Інше",'01.11.2018'!F300="ЦРЛ",'01.11.2018'!F300="МЛ",'01.11.2018'!F300="Інфекційна")</f>
        <v>0</v>
      </c>
      <c r="I303">
        <f t="shared" ref="I303:K303" si="306">SUM(B303:B3614)</f>
        <v>19</v>
      </c>
      <c r="J303">
        <f t="shared" si="306"/>
        <v>4</v>
      </c>
      <c r="K303">
        <f t="shared" si="306"/>
        <v>12</v>
      </c>
      <c r="L303">
        <f t="shared" si="265"/>
        <v>0</v>
      </c>
      <c r="N303">
        <f t="shared" si="266"/>
        <v>0</v>
      </c>
    </row>
    <row r="304" spans="2:14" x14ac:dyDescent="0.25">
      <c r="B304">
        <f>IF('01.11.2018'!F301="НД",1,0)</f>
        <v>0</v>
      </c>
      <c r="C304">
        <f>IF('01.11.2018'!F301="СНІДцентр",1,0)</f>
        <v>0</v>
      </c>
      <c r="D304">
        <f>IF('01.11.2018'!F301="ПТБ",1,0)</f>
        <v>0</v>
      </c>
      <c r="E304" t="b">
        <f>OR('01.11.2018'!F301="ПМСД",'01.11.2018'!F301="поліклініка")</f>
        <v>1</v>
      </c>
      <c r="F304">
        <f>IF('01.11.2018'!F301="Психоневрол.",1,0)</f>
        <v>0</v>
      </c>
      <c r="G304" t="b">
        <f>OR('01.11.2018'!F301="Інше",'01.11.2018'!F301="ЦРЛ",'01.11.2018'!F301="МЛ",'01.11.2018'!F301="Інфекційна")</f>
        <v>0</v>
      </c>
      <c r="I304">
        <f t="shared" ref="I304:K304" si="307">SUM(B304:B3615)</f>
        <v>19</v>
      </c>
      <c r="J304">
        <f t="shared" si="307"/>
        <v>4</v>
      </c>
      <c r="K304">
        <f t="shared" si="307"/>
        <v>12</v>
      </c>
      <c r="L304">
        <f t="shared" si="265"/>
        <v>1</v>
      </c>
      <c r="N304">
        <f t="shared" si="266"/>
        <v>0</v>
      </c>
    </row>
    <row r="305" spans="2:14" x14ac:dyDescent="0.25">
      <c r="B305">
        <f>IF('01.11.2018'!F302="НД",1,0)</f>
        <v>0</v>
      </c>
      <c r="C305">
        <f>IF('01.11.2018'!F302="СНІДцентр",1,0)</f>
        <v>0</v>
      </c>
      <c r="D305">
        <f>IF('01.11.2018'!F302="ПТБ",1,0)</f>
        <v>0</v>
      </c>
      <c r="E305" t="b">
        <f>OR('01.11.2018'!F302="ПМСД",'01.11.2018'!F302="поліклініка")</f>
        <v>0</v>
      </c>
      <c r="F305">
        <f>IF('01.11.2018'!F302="Психоневрол.",1,0)</f>
        <v>0</v>
      </c>
      <c r="G305" t="b">
        <f>OR('01.11.2018'!F302="Інше",'01.11.2018'!F302="ЦРЛ",'01.11.2018'!F302="МЛ",'01.11.2018'!F302="Інфекційна")</f>
        <v>0</v>
      </c>
      <c r="I305">
        <f t="shared" ref="I305:K305" si="308">SUM(B305:B3616)</f>
        <v>19</v>
      </c>
      <c r="J305">
        <f t="shared" si="308"/>
        <v>4</v>
      </c>
      <c r="K305">
        <f t="shared" si="308"/>
        <v>12</v>
      </c>
      <c r="L305">
        <f t="shared" si="265"/>
        <v>0</v>
      </c>
      <c r="N305">
        <f t="shared" si="266"/>
        <v>0</v>
      </c>
    </row>
    <row r="306" spans="2:14" x14ac:dyDescent="0.25">
      <c r="B306">
        <f>IF('01.11.2018'!F303="НД",1,0)</f>
        <v>0</v>
      </c>
      <c r="C306">
        <f>IF('01.11.2018'!F303="СНІДцентр",1,0)</f>
        <v>0</v>
      </c>
      <c r="D306">
        <f>IF('01.11.2018'!F303="ПТБ",1,0)</f>
        <v>0</v>
      </c>
      <c r="E306" t="b">
        <f>OR('01.11.2018'!F303="ПМСД",'01.11.2018'!F303="поліклініка")</f>
        <v>0</v>
      </c>
      <c r="F306">
        <f>IF('01.11.2018'!F303="Психоневрол.",1,0)</f>
        <v>0</v>
      </c>
      <c r="G306" t="b">
        <f>OR('01.11.2018'!F303="Інше",'01.11.2018'!F303="ЦРЛ",'01.11.2018'!F303="МЛ",'01.11.2018'!F303="Інфекційна")</f>
        <v>0</v>
      </c>
      <c r="I306">
        <f t="shared" ref="I306:K306" si="309">SUM(B306:B3617)</f>
        <v>19</v>
      </c>
      <c r="J306">
        <f t="shared" si="309"/>
        <v>4</v>
      </c>
      <c r="K306">
        <f t="shared" si="309"/>
        <v>12</v>
      </c>
      <c r="L306">
        <f t="shared" si="265"/>
        <v>0</v>
      </c>
      <c r="N306">
        <f t="shared" si="266"/>
        <v>0</v>
      </c>
    </row>
    <row r="307" spans="2:14" x14ac:dyDescent="0.25">
      <c r="B307">
        <f>IF('01.11.2018'!F304="НД",1,0)</f>
        <v>0</v>
      </c>
      <c r="C307">
        <f>IF('01.11.2018'!F304="СНІДцентр",1,0)</f>
        <v>0</v>
      </c>
      <c r="D307">
        <f>IF('01.11.2018'!F304="ПТБ",1,0)</f>
        <v>0</v>
      </c>
      <c r="E307" t="b">
        <f>OR('01.11.2018'!F304="ПМСД",'01.11.2018'!F304="поліклініка")</f>
        <v>1</v>
      </c>
      <c r="F307">
        <f>IF('01.11.2018'!F304="Психоневрол.",1,0)</f>
        <v>0</v>
      </c>
      <c r="G307" t="b">
        <f>OR('01.11.2018'!F304="Інше",'01.11.2018'!F304="ЦРЛ",'01.11.2018'!F304="МЛ",'01.11.2018'!F304="Інфекційна")</f>
        <v>0</v>
      </c>
      <c r="I307">
        <f t="shared" ref="I307:K307" si="310">SUM(B307:B3618)</f>
        <v>19</v>
      </c>
      <c r="J307">
        <f t="shared" si="310"/>
        <v>4</v>
      </c>
      <c r="K307">
        <f t="shared" si="310"/>
        <v>12</v>
      </c>
      <c r="L307">
        <f t="shared" si="265"/>
        <v>1</v>
      </c>
      <c r="N307">
        <f t="shared" si="266"/>
        <v>0</v>
      </c>
    </row>
    <row r="308" spans="2:14" x14ac:dyDescent="0.25">
      <c r="B308">
        <f>IF('01.11.2018'!F305="НД",1,0)</f>
        <v>0</v>
      </c>
      <c r="C308">
        <f>IF('01.11.2018'!F305="СНІДцентр",1,0)</f>
        <v>0</v>
      </c>
      <c r="D308">
        <f>IF('01.11.2018'!F305="ПТБ",1,0)</f>
        <v>0</v>
      </c>
      <c r="E308" t="b">
        <f>OR('01.11.2018'!F305="ПМСД",'01.11.2018'!F305="поліклініка")</f>
        <v>0</v>
      </c>
      <c r="F308">
        <f>IF('01.11.2018'!F305="Психоневрол.",1,0)</f>
        <v>0</v>
      </c>
      <c r="G308" t="b">
        <f>OR('01.11.2018'!F305="Інше",'01.11.2018'!F305="ЦРЛ",'01.11.2018'!F305="МЛ",'01.11.2018'!F305="Інфекційна")</f>
        <v>0</v>
      </c>
      <c r="I308">
        <f t="shared" ref="I308:K308" si="311">SUM(B308:B3619)</f>
        <v>19</v>
      </c>
      <c r="J308">
        <f t="shared" si="311"/>
        <v>4</v>
      </c>
      <c r="K308">
        <f t="shared" si="311"/>
        <v>12</v>
      </c>
      <c r="L308">
        <f t="shared" si="265"/>
        <v>0</v>
      </c>
      <c r="N308">
        <f t="shared" si="266"/>
        <v>0</v>
      </c>
    </row>
    <row r="309" spans="2:14" x14ac:dyDescent="0.25">
      <c r="B309">
        <f>IF('01.11.2018'!F306="НД",1,0)</f>
        <v>0</v>
      </c>
      <c r="C309">
        <f>IF('01.11.2018'!F306="СНІДцентр",1,0)</f>
        <v>0</v>
      </c>
      <c r="D309">
        <f>IF('01.11.2018'!F306="ПТБ",1,0)</f>
        <v>0</v>
      </c>
      <c r="E309" t="b">
        <f>OR('01.11.2018'!F306="ПМСД",'01.11.2018'!F306="поліклініка")</f>
        <v>0</v>
      </c>
      <c r="F309">
        <f>IF('01.11.2018'!F306="Психоневрол.",1,0)</f>
        <v>0</v>
      </c>
      <c r="G309" t="b">
        <f>OR('01.11.2018'!F306="Інше",'01.11.2018'!F306="ЦРЛ",'01.11.2018'!F306="МЛ",'01.11.2018'!F306="Інфекційна")</f>
        <v>0</v>
      </c>
      <c r="I309">
        <f t="shared" ref="I309:K309" si="312">SUM(B309:B3620)</f>
        <v>19</v>
      </c>
      <c r="J309">
        <f t="shared" si="312"/>
        <v>4</v>
      </c>
      <c r="K309">
        <f t="shared" si="312"/>
        <v>12</v>
      </c>
      <c r="L309">
        <f t="shared" si="265"/>
        <v>0</v>
      </c>
      <c r="N309">
        <f t="shared" si="266"/>
        <v>0</v>
      </c>
    </row>
    <row r="310" spans="2:14" x14ac:dyDescent="0.25">
      <c r="B310">
        <f>IF('01.11.2018'!F307="НД",1,0)</f>
        <v>0</v>
      </c>
      <c r="C310">
        <f>IF('01.11.2018'!F307="СНІДцентр",1,0)</f>
        <v>0</v>
      </c>
      <c r="D310">
        <f>IF('01.11.2018'!F307="ПТБ",1,0)</f>
        <v>0</v>
      </c>
      <c r="E310" t="b">
        <f>OR('01.11.2018'!F307="ПМСД",'01.11.2018'!F307="поліклініка")</f>
        <v>1</v>
      </c>
      <c r="F310">
        <f>IF('01.11.2018'!F307="Психоневрол.",1,0)</f>
        <v>0</v>
      </c>
      <c r="G310" t="b">
        <f>OR('01.11.2018'!F307="Інше",'01.11.2018'!F307="ЦРЛ",'01.11.2018'!F307="МЛ",'01.11.2018'!F307="Інфекційна")</f>
        <v>0</v>
      </c>
      <c r="I310">
        <f t="shared" ref="I310:K310" si="313">SUM(B310:B3621)</f>
        <v>19</v>
      </c>
      <c r="J310">
        <f t="shared" si="313"/>
        <v>4</v>
      </c>
      <c r="K310">
        <f t="shared" si="313"/>
        <v>12</v>
      </c>
      <c r="L310">
        <f t="shared" si="265"/>
        <v>1</v>
      </c>
      <c r="N310">
        <f t="shared" si="266"/>
        <v>0</v>
      </c>
    </row>
    <row r="311" spans="2:14" x14ac:dyDescent="0.25">
      <c r="B311">
        <f>IF('01.11.2018'!F308="НД",1,0)</f>
        <v>0</v>
      </c>
      <c r="C311">
        <f>IF('01.11.2018'!F308="СНІДцентр",1,0)</f>
        <v>0</v>
      </c>
      <c r="D311">
        <f>IF('01.11.2018'!F308="ПТБ",1,0)</f>
        <v>0</v>
      </c>
      <c r="E311" t="b">
        <f>OR('01.11.2018'!F308="ПМСД",'01.11.2018'!F308="поліклініка")</f>
        <v>0</v>
      </c>
      <c r="F311">
        <f>IF('01.11.2018'!F308="Психоневрол.",1,0)</f>
        <v>0</v>
      </c>
      <c r="G311" t="b">
        <f>OR('01.11.2018'!F308="Інше",'01.11.2018'!F308="ЦРЛ",'01.11.2018'!F308="МЛ",'01.11.2018'!F308="Інфекційна")</f>
        <v>0</v>
      </c>
      <c r="I311">
        <f t="shared" ref="I311:K311" si="314">SUM(B311:B3622)</f>
        <v>19</v>
      </c>
      <c r="J311">
        <f t="shared" si="314"/>
        <v>4</v>
      </c>
      <c r="K311">
        <f t="shared" si="314"/>
        <v>12</v>
      </c>
      <c r="L311">
        <f t="shared" si="265"/>
        <v>0</v>
      </c>
      <c r="N311">
        <f t="shared" si="266"/>
        <v>0</v>
      </c>
    </row>
    <row r="312" spans="2:14" x14ac:dyDescent="0.25">
      <c r="B312">
        <f>IF('01.11.2018'!F309="НД",1,0)</f>
        <v>0</v>
      </c>
      <c r="C312">
        <f>IF('01.11.2018'!F309="СНІДцентр",1,0)</f>
        <v>0</v>
      </c>
      <c r="D312">
        <f>IF('01.11.2018'!F309="ПТБ",1,0)</f>
        <v>0</v>
      </c>
      <c r="E312" t="b">
        <f>OR('01.11.2018'!F309="ПМСД",'01.11.2018'!F309="поліклініка")</f>
        <v>0</v>
      </c>
      <c r="F312">
        <f>IF('01.11.2018'!F309="Психоневрол.",1,0)</f>
        <v>0</v>
      </c>
      <c r="G312" t="b">
        <f>OR('01.11.2018'!F309="Інше",'01.11.2018'!F309="ЦРЛ",'01.11.2018'!F309="МЛ",'01.11.2018'!F309="Інфекційна")</f>
        <v>0</v>
      </c>
      <c r="I312">
        <f t="shared" ref="I312:K312" si="315">SUM(B312:B3623)</f>
        <v>19</v>
      </c>
      <c r="J312">
        <f t="shared" si="315"/>
        <v>4</v>
      </c>
      <c r="K312">
        <f t="shared" si="315"/>
        <v>12</v>
      </c>
      <c r="L312">
        <f t="shared" si="265"/>
        <v>0</v>
      </c>
      <c r="N312">
        <f t="shared" si="266"/>
        <v>0</v>
      </c>
    </row>
    <row r="313" spans="2:14" x14ac:dyDescent="0.25">
      <c r="B313">
        <f>IF('01.11.2018'!F310="НД",1,0)</f>
        <v>0</v>
      </c>
      <c r="C313">
        <f>IF('01.11.2018'!F310="СНІДцентр",1,0)</f>
        <v>0</v>
      </c>
      <c r="D313">
        <f>IF('01.11.2018'!F310="ПТБ",1,0)</f>
        <v>0</v>
      </c>
      <c r="E313" t="b">
        <f>OR('01.11.2018'!F310="ПМСД",'01.11.2018'!F310="поліклініка")</f>
        <v>1</v>
      </c>
      <c r="F313">
        <f>IF('01.11.2018'!F310="Психоневрол.",1,0)</f>
        <v>0</v>
      </c>
      <c r="G313" t="b">
        <f>OR('01.11.2018'!F310="Інше",'01.11.2018'!F310="ЦРЛ",'01.11.2018'!F310="МЛ",'01.11.2018'!F310="Інфекційна")</f>
        <v>0</v>
      </c>
      <c r="I313">
        <f t="shared" ref="I313:K313" si="316">SUM(B313:B3624)</f>
        <v>19</v>
      </c>
      <c r="J313">
        <f t="shared" si="316"/>
        <v>4</v>
      </c>
      <c r="K313">
        <f t="shared" si="316"/>
        <v>12</v>
      </c>
      <c r="L313">
        <f t="shared" si="265"/>
        <v>1</v>
      </c>
      <c r="N313">
        <f t="shared" si="266"/>
        <v>0</v>
      </c>
    </row>
    <row r="314" spans="2:14" x14ac:dyDescent="0.25">
      <c r="B314">
        <f>IF('01.11.2018'!F311="НД",1,0)</f>
        <v>0</v>
      </c>
      <c r="C314">
        <f>IF('01.11.2018'!F311="СНІДцентр",1,0)</f>
        <v>0</v>
      </c>
      <c r="D314">
        <f>IF('01.11.2018'!F311="ПТБ",1,0)</f>
        <v>0</v>
      </c>
      <c r="E314" t="b">
        <f>OR('01.11.2018'!F311="ПМСД",'01.11.2018'!F311="поліклініка")</f>
        <v>0</v>
      </c>
      <c r="F314">
        <f>IF('01.11.2018'!F311="Психоневрол.",1,0)</f>
        <v>0</v>
      </c>
      <c r="G314" t="b">
        <f>OR('01.11.2018'!F311="Інше",'01.11.2018'!F311="ЦРЛ",'01.11.2018'!F311="МЛ",'01.11.2018'!F311="Інфекційна")</f>
        <v>0</v>
      </c>
      <c r="I314">
        <f t="shared" ref="I314:K314" si="317">SUM(B314:B3625)</f>
        <v>19</v>
      </c>
      <c r="J314">
        <f t="shared" si="317"/>
        <v>4</v>
      </c>
      <c r="K314">
        <f t="shared" si="317"/>
        <v>12</v>
      </c>
      <c r="L314">
        <f t="shared" si="265"/>
        <v>0</v>
      </c>
      <c r="N314">
        <f t="shared" si="266"/>
        <v>0</v>
      </c>
    </row>
    <row r="315" spans="2:14" x14ac:dyDescent="0.25">
      <c r="B315">
        <f>IF('01.11.2018'!F312="НД",1,0)</f>
        <v>0</v>
      </c>
      <c r="C315">
        <f>IF('01.11.2018'!F312="СНІДцентр",1,0)</f>
        <v>0</v>
      </c>
      <c r="D315">
        <f>IF('01.11.2018'!F312="ПТБ",1,0)</f>
        <v>0</v>
      </c>
      <c r="E315" t="b">
        <f>OR('01.11.2018'!F312="ПМСД",'01.11.2018'!F312="поліклініка")</f>
        <v>0</v>
      </c>
      <c r="F315">
        <f>IF('01.11.2018'!F312="Психоневрол.",1,0)</f>
        <v>0</v>
      </c>
      <c r="G315" t="b">
        <f>OR('01.11.2018'!F312="Інше",'01.11.2018'!F312="ЦРЛ",'01.11.2018'!F312="МЛ",'01.11.2018'!F312="Інфекційна")</f>
        <v>0</v>
      </c>
      <c r="I315">
        <f t="shared" ref="I315:K315" si="318">SUM(B315:B3626)</f>
        <v>19</v>
      </c>
      <c r="J315">
        <f t="shared" si="318"/>
        <v>4</v>
      </c>
      <c r="K315">
        <f t="shared" si="318"/>
        <v>12</v>
      </c>
      <c r="L315">
        <f t="shared" si="265"/>
        <v>0</v>
      </c>
      <c r="N315">
        <f t="shared" si="266"/>
        <v>0</v>
      </c>
    </row>
    <row r="316" spans="2:14" x14ac:dyDescent="0.25">
      <c r="B316">
        <f>IF('01.11.2018'!F313="НД",1,0)</f>
        <v>0</v>
      </c>
      <c r="C316">
        <f>IF('01.11.2018'!F313="СНІДцентр",1,0)</f>
        <v>0</v>
      </c>
      <c r="D316">
        <f>IF('01.11.2018'!F313="ПТБ",1,0)</f>
        <v>0</v>
      </c>
      <c r="E316" t="b">
        <f>OR('01.11.2018'!F313="ПМСД",'01.11.2018'!F313="поліклініка")</f>
        <v>1</v>
      </c>
      <c r="F316">
        <f>IF('01.11.2018'!F313="Психоневрол.",1,0)</f>
        <v>0</v>
      </c>
      <c r="G316" t="b">
        <f>OR('01.11.2018'!F313="Інше",'01.11.2018'!F313="ЦРЛ",'01.11.2018'!F313="МЛ",'01.11.2018'!F313="Інфекційна")</f>
        <v>0</v>
      </c>
      <c r="I316">
        <f t="shared" ref="I316:K316" si="319">SUM(B316:B3627)</f>
        <v>19</v>
      </c>
      <c r="J316">
        <f t="shared" si="319"/>
        <v>4</v>
      </c>
      <c r="K316">
        <f t="shared" si="319"/>
        <v>12</v>
      </c>
      <c r="L316">
        <f t="shared" si="265"/>
        <v>1</v>
      </c>
      <c r="N316">
        <f t="shared" si="266"/>
        <v>0</v>
      </c>
    </row>
    <row r="317" spans="2:14" x14ac:dyDescent="0.25">
      <c r="B317">
        <f>IF('01.11.2018'!F314="НД",1,0)</f>
        <v>0</v>
      </c>
      <c r="C317">
        <f>IF('01.11.2018'!F314="СНІДцентр",1,0)</f>
        <v>0</v>
      </c>
      <c r="D317">
        <f>IF('01.11.2018'!F314="ПТБ",1,0)</f>
        <v>0</v>
      </c>
      <c r="E317" t="b">
        <f>OR('01.11.2018'!F314="ПМСД",'01.11.2018'!F314="поліклініка")</f>
        <v>0</v>
      </c>
      <c r="F317">
        <f>IF('01.11.2018'!F314="Психоневрол.",1,0)</f>
        <v>0</v>
      </c>
      <c r="G317" t="b">
        <f>OR('01.11.2018'!F314="Інше",'01.11.2018'!F314="ЦРЛ",'01.11.2018'!F314="МЛ",'01.11.2018'!F314="Інфекційна")</f>
        <v>0</v>
      </c>
      <c r="I317">
        <f t="shared" ref="I317:K317" si="320">SUM(B317:B3628)</f>
        <v>19</v>
      </c>
      <c r="J317">
        <f t="shared" si="320"/>
        <v>4</v>
      </c>
      <c r="K317">
        <f t="shared" si="320"/>
        <v>12</v>
      </c>
      <c r="L317">
        <f t="shared" si="265"/>
        <v>0</v>
      </c>
      <c r="N317">
        <f t="shared" si="266"/>
        <v>0</v>
      </c>
    </row>
    <row r="318" spans="2:14" x14ac:dyDescent="0.25">
      <c r="B318">
        <f>IF('01.11.2018'!F315="НД",1,0)</f>
        <v>0</v>
      </c>
      <c r="C318">
        <f>IF('01.11.2018'!F315="СНІДцентр",1,0)</f>
        <v>0</v>
      </c>
      <c r="D318">
        <f>IF('01.11.2018'!F315="ПТБ",1,0)</f>
        <v>0</v>
      </c>
      <c r="E318" t="b">
        <f>OR('01.11.2018'!F315="ПМСД",'01.11.2018'!F315="поліклініка")</f>
        <v>0</v>
      </c>
      <c r="F318">
        <f>IF('01.11.2018'!F315="Психоневрол.",1,0)</f>
        <v>0</v>
      </c>
      <c r="G318" t="b">
        <f>OR('01.11.2018'!F315="Інше",'01.11.2018'!F315="ЦРЛ",'01.11.2018'!F315="МЛ",'01.11.2018'!F315="Інфекційна")</f>
        <v>0</v>
      </c>
      <c r="I318">
        <f t="shared" ref="I318:K318" si="321">SUM(B318:B3629)</f>
        <v>19</v>
      </c>
      <c r="J318">
        <f t="shared" si="321"/>
        <v>4</v>
      </c>
      <c r="K318">
        <f t="shared" si="321"/>
        <v>12</v>
      </c>
      <c r="L318">
        <f t="shared" si="265"/>
        <v>0</v>
      </c>
      <c r="N318">
        <f t="shared" si="266"/>
        <v>0</v>
      </c>
    </row>
    <row r="319" spans="2:14" x14ac:dyDescent="0.25">
      <c r="B319">
        <f>IF('01.11.2018'!F316="НД",1,0)</f>
        <v>0</v>
      </c>
      <c r="C319">
        <f>IF('01.11.2018'!F316="СНІДцентр",1,0)</f>
        <v>0</v>
      </c>
      <c r="D319">
        <f>IF('01.11.2018'!F316="ПТБ",1,0)</f>
        <v>0</v>
      </c>
      <c r="E319" t="b">
        <f>OR('01.11.2018'!F316="ПМСД",'01.11.2018'!F316="поліклініка")</f>
        <v>0</v>
      </c>
      <c r="F319">
        <f>IF('01.11.2018'!F316="Психоневрол.",1,0)</f>
        <v>0</v>
      </c>
      <c r="G319" t="b">
        <f>OR('01.11.2018'!F316="Інше",'01.11.2018'!F316="ЦРЛ",'01.11.2018'!F316="МЛ",'01.11.2018'!F316="Інфекційна")</f>
        <v>0</v>
      </c>
      <c r="I319">
        <f t="shared" ref="I319:K319" si="322">SUM(B319:B3630)</f>
        <v>19</v>
      </c>
      <c r="J319">
        <f t="shared" si="322"/>
        <v>4</v>
      </c>
      <c r="K319">
        <f t="shared" si="322"/>
        <v>12</v>
      </c>
      <c r="L319">
        <f t="shared" si="265"/>
        <v>0</v>
      </c>
      <c r="N319">
        <f t="shared" si="266"/>
        <v>0</v>
      </c>
    </row>
    <row r="320" spans="2:14" x14ac:dyDescent="0.25">
      <c r="B320">
        <f>IF('01.11.2018'!F317="НД",1,0)</f>
        <v>0</v>
      </c>
      <c r="C320">
        <f>IF('01.11.2018'!F317="СНІДцентр",1,0)</f>
        <v>0</v>
      </c>
      <c r="D320">
        <f>IF('01.11.2018'!F317="ПТБ",1,0)</f>
        <v>0</v>
      </c>
      <c r="E320" t="b">
        <f>OR('01.11.2018'!F317="ПМСД",'01.11.2018'!F317="поліклініка")</f>
        <v>0</v>
      </c>
      <c r="F320">
        <f>IF('01.11.2018'!F317="Психоневрол.",1,0)</f>
        <v>0</v>
      </c>
      <c r="G320" t="b">
        <f>OR('01.11.2018'!F317="Інше",'01.11.2018'!F317="ЦРЛ",'01.11.2018'!F317="МЛ",'01.11.2018'!F317="Інфекційна")</f>
        <v>0</v>
      </c>
      <c r="I320">
        <f t="shared" ref="I320:K320" si="323">SUM(B320:B3631)</f>
        <v>19</v>
      </c>
      <c r="J320">
        <f t="shared" si="323"/>
        <v>4</v>
      </c>
      <c r="K320">
        <f t="shared" si="323"/>
        <v>12</v>
      </c>
      <c r="L320">
        <f t="shared" si="265"/>
        <v>0</v>
      </c>
      <c r="N320">
        <f t="shared" si="266"/>
        <v>0</v>
      </c>
    </row>
    <row r="321" spans="2:14" x14ac:dyDescent="0.25">
      <c r="B321">
        <f>IF('01.11.2018'!F318="НД",1,0)</f>
        <v>0</v>
      </c>
      <c r="C321">
        <f>IF('01.11.2018'!F318="СНІДцентр",1,0)</f>
        <v>0</v>
      </c>
      <c r="D321">
        <f>IF('01.11.2018'!F318="ПТБ",1,0)</f>
        <v>0</v>
      </c>
      <c r="E321" t="b">
        <f>OR('01.11.2018'!F318="ПМСД",'01.11.2018'!F318="поліклініка")</f>
        <v>0</v>
      </c>
      <c r="F321">
        <f>IF('01.11.2018'!F318="Психоневрол.",1,0)</f>
        <v>0</v>
      </c>
      <c r="G321" t="b">
        <f>OR('01.11.2018'!F318="Інше",'01.11.2018'!F318="ЦРЛ",'01.11.2018'!F318="МЛ",'01.11.2018'!F318="Інфекційна")</f>
        <v>0</v>
      </c>
      <c r="I321">
        <f t="shared" ref="I321:K321" si="324">SUM(B321:B3632)</f>
        <v>19</v>
      </c>
      <c r="J321">
        <f t="shared" si="324"/>
        <v>4</v>
      </c>
      <c r="K321">
        <f t="shared" si="324"/>
        <v>12</v>
      </c>
      <c r="L321">
        <f t="shared" si="265"/>
        <v>0</v>
      </c>
      <c r="N321">
        <f t="shared" si="266"/>
        <v>0</v>
      </c>
    </row>
    <row r="322" spans="2:14" x14ac:dyDescent="0.25">
      <c r="B322">
        <f>IF('01.11.2018'!F319="НД",1,0)</f>
        <v>0</v>
      </c>
      <c r="C322">
        <f>IF('01.11.2018'!F319="СНІДцентр",1,0)</f>
        <v>0</v>
      </c>
      <c r="D322">
        <f>IF('01.11.2018'!F319="ПТБ",1,0)</f>
        <v>0</v>
      </c>
      <c r="E322" t="b">
        <f>OR('01.11.2018'!F319="ПМСД",'01.11.2018'!F319="поліклініка")</f>
        <v>0</v>
      </c>
      <c r="F322">
        <f>IF('01.11.2018'!F319="Психоневрол.",1,0)</f>
        <v>0</v>
      </c>
      <c r="G322" t="b">
        <f>OR('01.11.2018'!F319="Інше",'01.11.2018'!F319="ЦРЛ",'01.11.2018'!F319="МЛ",'01.11.2018'!F319="Інфекційна")</f>
        <v>0</v>
      </c>
      <c r="I322">
        <f t="shared" ref="I322:K322" si="325">SUM(B322:B3633)</f>
        <v>19</v>
      </c>
      <c r="J322">
        <f t="shared" si="325"/>
        <v>4</v>
      </c>
      <c r="K322">
        <f t="shared" si="325"/>
        <v>12</v>
      </c>
      <c r="L322">
        <f t="shared" si="265"/>
        <v>0</v>
      </c>
      <c r="N322">
        <f t="shared" si="266"/>
        <v>0</v>
      </c>
    </row>
    <row r="323" spans="2:14" x14ac:dyDescent="0.25">
      <c r="B323">
        <f>IF('01.11.2018'!F320="НД",1,0)</f>
        <v>0</v>
      </c>
      <c r="C323">
        <f>IF('01.11.2018'!F320="СНІДцентр",1,0)</f>
        <v>0</v>
      </c>
      <c r="D323">
        <f>IF('01.11.2018'!F320="ПТБ",1,0)</f>
        <v>0</v>
      </c>
      <c r="E323" t="b">
        <f>OR('01.11.2018'!F320="ПМСД",'01.11.2018'!F320="поліклініка")</f>
        <v>0</v>
      </c>
      <c r="F323">
        <f>IF('01.11.2018'!F320="Психоневрол.",1,0)</f>
        <v>0</v>
      </c>
      <c r="G323" t="b">
        <f>OR('01.11.2018'!F320="Інше",'01.11.2018'!F320="ЦРЛ",'01.11.2018'!F320="МЛ",'01.11.2018'!F320="Інфекційна")</f>
        <v>1</v>
      </c>
      <c r="I323">
        <f t="shared" ref="I323:K323" si="326">SUM(B323:B3634)</f>
        <v>19</v>
      </c>
      <c r="J323">
        <f t="shared" si="326"/>
        <v>4</v>
      </c>
      <c r="K323">
        <f t="shared" si="326"/>
        <v>12</v>
      </c>
      <c r="L323">
        <f t="shared" si="265"/>
        <v>0</v>
      </c>
      <c r="N323">
        <f t="shared" si="266"/>
        <v>1</v>
      </c>
    </row>
    <row r="324" spans="2:14" x14ac:dyDescent="0.25">
      <c r="B324">
        <f>IF('01.11.2018'!F321="НД",1,0)</f>
        <v>0</v>
      </c>
      <c r="C324">
        <f>IF('01.11.2018'!F321="СНІДцентр",1,0)</f>
        <v>0</v>
      </c>
      <c r="D324">
        <f>IF('01.11.2018'!F321="ПТБ",1,0)</f>
        <v>0</v>
      </c>
      <c r="E324" t="b">
        <f>OR('01.11.2018'!F321="ПМСД",'01.11.2018'!F321="поліклініка")</f>
        <v>0</v>
      </c>
      <c r="F324">
        <f>IF('01.11.2018'!F321="Психоневрол.",1,0)</f>
        <v>0</v>
      </c>
      <c r="G324" t="b">
        <f>OR('01.11.2018'!F321="Інше",'01.11.2018'!F321="ЦРЛ",'01.11.2018'!F321="МЛ",'01.11.2018'!F321="Інфекційна")</f>
        <v>0</v>
      </c>
      <c r="I324">
        <f t="shared" ref="I324:K324" si="327">SUM(B324:B3635)</f>
        <v>19</v>
      </c>
      <c r="J324">
        <f t="shared" si="327"/>
        <v>4</v>
      </c>
      <c r="K324">
        <f t="shared" si="327"/>
        <v>12</v>
      </c>
      <c r="L324">
        <f t="shared" si="265"/>
        <v>0</v>
      </c>
      <c r="N324">
        <f t="shared" si="266"/>
        <v>0</v>
      </c>
    </row>
    <row r="325" spans="2:14" x14ac:dyDescent="0.25">
      <c r="B325">
        <f>IF('01.11.2018'!F322="НД",1,0)</f>
        <v>0</v>
      </c>
      <c r="C325">
        <f>IF('01.11.2018'!F322="СНІДцентр",1,0)</f>
        <v>0</v>
      </c>
      <c r="D325">
        <f>IF('01.11.2018'!F322="ПТБ",1,0)</f>
        <v>0</v>
      </c>
      <c r="E325" t="b">
        <f>OR('01.11.2018'!F322="ПМСД",'01.11.2018'!F322="поліклініка")</f>
        <v>0</v>
      </c>
      <c r="F325">
        <f>IF('01.11.2018'!F322="Психоневрол.",1,0)</f>
        <v>0</v>
      </c>
      <c r="G325" t="b">
        <f>OR('01.11.2018'!F322="Інше",'01.11.2018'!F322="ЦРЛ",'01.11.2018'!F322="МЛ",'01.11.2018'!F322="Інфекційна")</f>
        <v>0</v>
      </c>
      <c r="I325">
        <f t="shared" ref="I325:K325" si="328">SUM(B325:B3636)</f>
        <v>19</v>
      </c>
      <c r="J325">
        <f t="shared" si="328"/>
        <v>4</v>
      </c>
      <c r="K325">
        <f t="shared" si="328"/>
        <v>12</v>
      </c>
      <c r="L325">
        <f t="shared" si="265"/>
        <v>0</v>
      </c>
      <c r="N325">
        <f t="shared" si="266"/>
        <v>0</v>
      </c>
    </row>
    <row r="326" spans="2:14" x14ac:dyDescent="0.25">
      <c r="B326">
        <f>IF('01.11.2018'!F323="НД",1,0)</f>
        <v>0</v>
      </c>
      <c r="C326">
        <f>IF('01.11.2018'!F323="СНІДцентр",1,0)</f>
        <v>0</v>
      </c>
      <c r="D326">
        <f>IF('01.11.2018'!F323="ПТБ",1,0)</f>
        <v>0</v>
      </c>
      <c r="E326" t="b">
        <f>OR('01.11.2018'!F323="ПМСД",'01.11.2018'!F323="поліклініка")</f>
        <v>0</v>
      </c>
      <c r="F326">
        <f>IF('01.11.2018'!F323="Психоневрол.",1,0)</f>
        <v>0</v>
      </c>
      <c r="G326" t="b">
        <f>OR('01.11.2018'!F323="Інше",'01.11.2018'!F323="ЦРЛ",'01.11.2018'!F323="МЛ",'01.11.2018'!F323="Інфекційна")</f>
        <v>1</v>
      </c>
      <c r="I326">
        <f t="shared" ref="I326:K326" si="329">SUM(B326:B3637)</f>
        <v>19</v>
      </c>
      <c r="J326">
        <f t="shared" si="329"/>
        <v>4</v>
      </c>
      <c r="K326">
        <f t="shared" si="329"/>
        <v>12</v>
      </c>
      <c r="L326">
        <f t="shared" si="265"/>
        <v>0</v>
      </c>
      <c r="N326">
        <f t="shared" si="266"/>
        <v>1</v>
      </c>
    </row>
    <row r="327" spans="2:14" x14ac:dyDescent="0.25">
      <c r="B327">
        <f>IF('01.11.2018'!F324="НД",1,0)</f>
        <v>0</v>
      </c>
      <c r="C327">
        <f>IF('01.11.2018'!F324="СНІДцентр",1,0)</f>
        <v>0</v>
      </c>
      <c r="D327">
        <f>IF('01.11.2018'!F324="ПТБ",1,0)</f>
        <v>0</v>
      </c>
      <c r="E327" t="b">
        <f>OR('01.11.2018'!F324="ПМСД",'01.11.2018'!F324="поліклініка")</f>
        <v>0</v>
      </c>
      <c r="F327">
        <f>IF('01.11.2018'!F324="Психоневрол.",1,0)</f>
        <v>0</v>
      </c>
      <c r="G327" t="b">
        <f>OR('01.11.2018'!F324="Інше",'01.11.2018'!F324="ЦРЛ",'01.11.2018'!F324="МЛ",'01.11.2018'!F324="Інфекційна")</f>
        <v>0</v>
      </c>
      <c r="I327">
        <f t="shared" ref="I327:K327" si="330">SUM(B327:B3638)</f>
        <v>19</v>
      </c>
      <c r="J327">
        <f t="shared" si="330"/>
        <v>4</v>
      </c>
      <c r="K327">
        <f t="shared" si="330"/>
        <v>12</v>
      </c>
      <c r="L327">
        <f t="shared" ref="L327:L390" si="331">N(E327)</f>
        <v>0</v>
      </c>
      <c r="N327">
        <f t="shared" ref="N327:N390" si="332">N(G327)</f>
        <v>0</v>
      </c>
    </row>
    <row r="328" spans="2:14" x14ac:dyDescent="0.25">
      <c r="B328">
        <f>IF('01.11.2018'!F325="НД",1,0)</f>
        <v>0</v>
      </c>
      <c r="C328">
        <f>IF('01.11.2018'!F325="СНІДцентр",1,0)</f>
        <v>0</v>
      </c>
      <c r="D328">
        <f>IF('01.11.2018'!F325="ПТБ",1,0)</f>
        <v>0</v>
      </c>
      <c r="E328" t="b">
        <f>OR('01.11.2018'!F325="ПМСД",'01.11.2018'!F325="поліклініка")</f>
        <v>0</v>
      </c>
      <c r="F328">
        <f>IF('01.11.2018'!F325="Психоневрол.",1,0)</f>
        <v>0</v>
      </c>
      <c r="G328" t="b">
        <f>OR('01.11.2018'!F325="Інше",'01.11.2018'!F325="ЦРЛ",'01.11.2018'!F325="МЛ",'01.11.2018'!F325="Інфекційна")</f>
        <v>0</v>
      </c>
      <c r="I328">
        <f t="shared" ref="I328:K328" si="333">SUM(B328:B3639)</f>
        <v>19</v>
      </c>
      <c r="J328">
        <f t="shared" si="333"/>
        <v>4</v>
      </c>
      <c r="K328">
        <f t="shared" si="333"/>
        <v>12</v>
      </c>
      <c r="L328">
        <f t="shared" si="331"/>
        <v>0</v>
      </c>
      <c r="N328">
        <f t="shared" si="332"/>
        <v>0</v>
      </c>
    </row>
    <row r="329" spans="2:14" x14ac:dyDescent="0.25">
      <c r="B329">
        <f>IF('01.11.2018'!F326="НД",1,0)</f>
        <v>0</v>
      </c>
      <c r="C329">
        <f>IF('01.11.2018'!F326="СНІДцентр",1,0)</f>
        <v>0</v>
      </c>
      <c r="D329">
        <f>IF('01.11.2018'!F326="ПТБ",1,0)</f>
        <v>0</v>
      </c>
      <c r="E329" t="b">
        <f>OR('01.11.2018'!F326="ПМСД",'01.11.2018'!F326="поліклініка")</f>
        <v>0</v>
      </c>
      <c r="F329">
        <f>IF('01.11.2018'!F326="Психоневрол.",1,0)</f>
        <v>0</v>
      </c>
      <c r="G329" t="b">
        <f>OR('01.11.2018'!F326="Інше",'01.11.2018'!F326="ЦРЛ",'01.11.2018'!F326="МЛ",'01.11.2018'!F326="Інфекційна")</f>
        <v>0</v>
      </c>
      <c r="I329">
        <f t="shared" ref="I329:K329" si="334">SUM(B329:B3640)</f>
        <v>19</v>
      </c>
      <c r="J329">
        <f t="shared" si="334"/>
        <v>4</v>
      </c>
      <c r="K329">
        <f t="shared" si="334"/>
        <v>12</v>
      </c>
      <c r="L329">
        <f t="shared" si="331"/>
        <v>0</v>
      </c>
      <c r="N329">
        <f t="shared" si="332"/>
        <v>0</v>
      </c>
    </row>
    <row r="330" spans="2:14" x14ac:dyDescent="0.25">
      <c r="B330">
        <f>IF('01.11.2018'!F327="НД",1,0)</f>
        <v>0</v>
      </c>
      <c r="C330">
        <f>IF('01.11.2018'!F327="СНІДцентр",1,0)</f>
        <v>0</v>
      </c>
      <c r="D330">
        <f>IF('01.11.2018'!F327="ПТБ",1,0)</f>
        <v>0</v>
      </c>
      <c r="E330" t="b">
        <f>OR('01.11.2018'!F327="ПМСД",'01.11.2018'!F327="поліклініка")</f>
        <v>0</v>
      </c>
      <c r="F330">
        <f>IF('01.11.2018'!F327="Психоневрол.",1,0)</f>
        <v>0</v>
      </c>
      <c r="G330" t="b">
        <f>OR('01.11.2018'!F327="Інше",'01.11.2018'!F327="ЦРЛ",'01.11.2018'!F327="МЛ",'01.11.2018'!F327="Інфекційна")</f>
        <v>0</v>
      </c>
      <c r="I330">
        <f t="shared" ref="I330:K330" si="335">SUM(B330:B3641)</f>
        <v>19</v>
      </c>
      <c r="J330">
        <f t="shared" si="335"/>
        <v>4</v>
      </c>
      <c r="K330">
        <f t="shared" si="335"/>
        <v>12</v>
      </c>
      <c r="L330">
        <f t="shared" si="331"/>
        <v>0</v>
      </c>
      <c r="N330">
        <f t="shared" si="332"/>
        <v>0</v>
      </c>
    </row>
    <row r="331" spans="2:14" x14ac:dyDescent="0.25">
      <c r="B331">
        <f>IF('01.11.2018'!F328="НД",1,0)</f>
        <v>0</v>
      </c>
      <c r="C331">
        <f>IF('01.11.2018'!F328="СНІДцентр",1,0)</f>
        <v>0</v>
      </c>
      <c r="D331">
        <f>IF('01.11.2018'!F328="ПТБ",1,0)</f>
        <v>0</v>
      </c>
      <c r="E331" t="b">
        <f>OR('01.11.2018'!F328="ПМСД",'01.11.2018'!F328="поліклініка")</f>
        <v>0</v>
      </c>
      <c r="F331">
        <f>IF('01.11.2018'!F328="Психоневрол.",1,0)</f>
        <v>0</v>
      </c>
      <c r="G331" t="b">
        <f>OR('01.11.2018'!F328="Інше",'01.11.2018'!F328="ЦРЛ",'01.11.2018'!F328="МЛ",'01.11.2018'!F328="Інфекційна")</f>
        <v>0</v>
      </c>
      <c r="I331">
        <f t="shared" ref="I331:K331" si="336">SUM(B331:B3642)</f>
        <v>19</v>
      </c>
      <c r="J331">
        <f t="shared" si="336"/>
        <v>4</v>
      </c>
      <c r="K331">
        <f t="shared" si="336"/>
        <v>12</v>
      </c>
      <c r="L331">
        <f t="shared" si="331"/>
        <v>0</v>
      </c>
      <c r="N331">
        <f t="shared" si="332"/>
        <v>0</v>
      </c>
    </row>
    <row r="332" spans="2:14" x14ac:dyDescent="0.25">
      <c r="B332">
        <f>IF('01.11.2018'!F329="НД",1,0)</f>
        <v>1</v>
      </c>
      <c r="C332">
        <f>IF('01.11.2018'!F329="СНІДцентр",1,0)</f>
        <v>0</v>
      </c>
      <c r="D332">
        <f>IF('01.11.2018'!F329="ПТБ",1,0)</f>
        <v>0</v>
      </c>
      <c r="E332" t="b">
        <f>OR('01.11.2018'!F329="ПМСД",'01.11.2018'!F329="поліклініка")</f>
        <v>0</v>
      </c>
      <c r="F332">
        <f>IF('01.11.2018'!F329="Психоневрол.",1,0)</f>
        <v>0</v>
      </c>
      <c r="G332" t="b">
        <f>OR('01.11.2018'!F329="Інше",'01.11.2018'!F329="ЦРЛ",'01.11.2018'!F329="МЛ",'01.11.2018'!F329="Інфекційна")</f>
        <v>0</v>
      </c>
      <c r="I332">
        <f t="shared" ref="I332:K332" si="337">SUM(B332:B3643)</f>
        <v>19</v>
      </c>
      <c r="J332">
        <f t="shared" si="337"/>
        <v>4</v>
      </c>
      <c r="K332">
        <f t="shared" si="337"/>
        <v>12</v>
      </c>
      <c r="L332">
        <f t="shared" si="331"/>
        <v>0</v>
      </c>
      <c r="N332">
        <f t="shared" si="332"/>
        <v>0</v>
      </c>
    </row>
    <row r="333" spans="2:14" x14ac:dyDescent="0.25">
      <c r="B333">
        <f>IF('01.11.2018'!F330="НД",1,0)</f>
        <v>0</v>
      </c>
      <c r="C333">
        <f>IF('01.11.2018'!F330="СНІДцентр",1,0)</f>
        <v>0</v>
      </c>
      <c r="D333">
        <f>IF('01.11.2018'!F330="ПТБ",1,0)</f>
        <v>0</v>
      </c>
      <c r="E333" t="b">
        <f>OR('01.11.2018'!F330="ПМСД",'01.11.2018'!F330="поліклініка")</f>
        <v>0</v>
      </c>
      <c r="F333">
        <f>IF('01.11.2018'!F330="Психоневрол.",1,0)</f>
        <v>0</v>
      </c>
      <c r="G333" t="b">
        <f>OR('01.11.2018'!F330="Інше",'01.11.2018'!F330="ЦРЛ",'01.11.2018'!F330="МЛ",'01.11.2018'!F330="Інфекційна")</f>
        <v>0</v>
      </c>
      <c r="I333">
        <f t="shared" ref="I333:K333" si="338">SUM(B333:B3644)</f>
        <v>18</v>
      </c>
      <c r="J333">
        <f t="shared" si="338"/>
        <v>4</v>
      </c>
      <c r="K333">
        <f t="shared" si="338"/>
        <v>12</v>
      </c>
      <c r="L333">
        <f t="shared" si="331"/>
        <v>0</v>
      </c>
      <c r="N333">
        <f t="shared" si="332"/>
        <v>0</v>
      </c>
    </row>
    <row r="334" spans="2:14" x14ac:dyDescent="0.25">
      <c r="B334">
        <f>IF('01.11.2018'!F331="НД",1,0)</f>
        <v>0</v>
      </c>
      <c r="C334">
        <f>IF('01.11.2018'!F331="СНІДцентр",1,0)</f>
        <v>0</v>
      </c>
      <c r="D334">
        <f>IF('01.11.2018'!F331="ПТБ",1,0)</f>
        <v>0</v>
      </c>
      <c r="E334" t="b">
        <f>OR('01.11.2018'!F331="ПМСД",'01.11.2018'!F331="поліклініка")</f>
        <v>0</v>
      </c>
      <c r="F334">
        <f>IF('01.11.2018'!F331="Психоневрол.",1,0)</f>
        <v>0</v>
      </c>
      <c r="G334" t="b">
        <f>OR('01.11.2018'!F331="Інше",'01.11.2018'!F331="ЦРЛ",'01.11.2018'!F331="МЛ",'01.11.2018'!F331="Інфекційна")</f>
        <v>0</v>
      </c>
      <c r="I334">
        <f t="shared" ref="I334:K334" si="339">SUM(B334:B3645)</f>
        <v>18</v>
      </c>
      <c r="J334">
        <f t="shared" si="339"/>
        <v>4</v>
      </c>
      <c r="K334">
        <f t="shared" si="339"/>
        <v>12</v>
      </c>
      <c r="L334">
        <f t="shared" si="331"/>
        <v>0</v>
      </c>
      <c r="N334">
        <f t="shared" si="332"/>
        <v>0</v>
      </c>
    </row>
    <row r="335" spans="2:14" x14ac:dyDescent="0.25">
      <c r="B335">
        <f>IF('01.11.2018'!F332="НД",1,0)</f>
        <v>1</v>
      </c>
      <c r="C335">
        <f>IF('01.11.2018'!F332="СНІДцентр",1,0)</f>
        <v>0</v>
      </c>
      <c r="D335">
        <f>IF('01.11.2018'!F332="ПТБ",1,0)</f>
        <v>0</v>
      </c>
      <c r="E335" t="b">
        <f>OR('01.11.2018'!F332="ПМСД",'01.11.2018'!F332="поліклініка")</f>
        <v>0</v>
      </c>
      <c r="F335">
        <f>IF('01.11.2018'!F332="Психоневрол.",1,0)</f>
        <v>0</v>
      </c>
      <c r="G335" t="b">
        <f>OR('01.11.2018'!F332="Інше",'01.11.2018'!F332="ЦРЛ",'01.11.2018'!F332="МЛ",'01.11.2018'!F332="Інфекційна")</f>
        <v>0</v>
      </c>
      <c r="I335">
        <f t="shared" ref="I335:K335" si="340">SUM(B335:B3646)</f>
        <v>18</v>
      </c>
      <c r="J335">
        <f t="shared" si="340"/>
        <v>4</v>
      </c>
      <c r="K335">
        <f t="shared" si="340"/>
        <v>12</v>
      </c>
      <c r="L335">
        <f t="shared" si="331"/>
        <v>0</v>
      </c>
      <c r="N335">
        <f t="shared" si="332"/>
        <v>0</v>
      </c>
    </row>
    <row r="336" spans="2:14" x14ac:dyDescent="0.25">
      <c r="B336">
        <f>IF('01.11.2018'!F333="НД",1,0)</f>
        <v>0</v>
      </c>
      <c r="C336">
        <f>IF('01.11.2018'!F333="СНІДцентр",1,0)</f>
        <v>0</v>
      </c>
      <c r="D336">
        <f>IF('01.11.2018'!F333="ПТБ",1,0)</f>
        <v>0</v>
      </c>
      <c r="E336" t="b">
        <f>OR('01.11.2018'!F333="ПМСД",'01.11.2018'!F333="поліклініка")</f>
        <v>0</v>
      </c>
      <c r="F336">
        <f>IF('01.11.2018'!F333="Психоневрол.",1,0)</f>
        <v>0</v>
      </c>
      <c r="G336" t="b">
        <f>OR('01.11.2018'!F333="Інше",'01.11.2018'!F333="ЦРЛ",'01.11.2018'!F333="МЛ",'01.11.2018'!F333="Інфекційна")</f>
        <v>0</v>
      </c>
      <c r="I336">
        <f t="shared" ref="I336:K336" si="341">SUM(B336:B3647)</f>
        <v>17</v>
      </c>
      <c r="J336">
        <f t="shared" si="341"/>
        <v>4</v>
      </c>
      <c r="K336">
        <f t="shared" si="341"/>
        <v>12</v>
      </c>
      <c r="L336">
        <f t="shared" si="331"/>
        <v>0</v>
      </c>
      <c r="N336">
        <f t="shared" si="332"/>
        <v>0</v>
      </c>
    </row>
    <row r="337" spans="2:14" x14ac:dyDescent="0.25">
      <c r="B337">
        <f>IF('01.11.2018'!F334="НД",1,0)</f>
        <v>0</v>
      </c>
      <c r="C337">
        <f>IF('01.11.2018'!F334="СНІДцентр",1,0)</f>
        <v>0</v>
      </c>
      <c r="D337">
        <f>IF('01.11.2018'!F334="ПТБ",1,0)</f>
        <v>0</v>
      </c>
      <c r="E337" t="b">
        <f>OR('01.11.2018'!F334="ПМСД",'01.11.2018'!F334="поліклініка")</f>
        <v>0</v>
      </c>
      <c r="F337">
        <f>IF('01.11.2018'!F334="Психоневрол.",1,0)</f>
        <v>0</v>
      </c>
      <c r="G337" t="b">
        <f>OR('01.11.2018'!F334="Інше",'01.11.2018'!F334="ЦРЛ",'01.11.2018'!F334="МЛ",'01.11.2018'!F334="Інфекційна")</f>
        <v>0</v>
      </c>
      <c r="I337">
        <f t="shared" ref="I337:K337" si="342">SUM(B337:B3648)</f>
        <v>17</v>
      </c>
      <c r="J337">
        <f t="shared" si="342"/>
        <v>4</v>
      </c>
      <c r="K337">
        <f t="shared" si="342"/>
        <v>12</v>
      </c>
      <c r="L337">
        <f t="shared" si="331"/>
        <v>0</v>
      </c>
      <c r="N337">
        <f t="shared" si="332"/>
        <v>0</v>
      </c>
    </row>
    <row r="338" spans="2:14" x14ac:dyDescent="0.25">
      <c r="B338">
        <f>IF('01.11.2018'!F335="НД",1,0)</f>
        <v>0</v>
      </c>
      <c r="C338">
        <f>IF('01.11.2018'!F335="СНІДцентр",1,0)</f>
        <v>0</v>
      </c>
      <c r="D338">
        <f>IF('01.11.2018'!F335="ПТБ",1,0)</f>
        <v>0</v>
      </c>
      <c r="E338" t="b">
        <f>OR('01.11.2018'!F335="ПМСД",'01.11.2018'!F335="поліклініка")</f>
        <v>0</v>
      </c>
      <c r="F338">
        <f>IF('01.11.2018'!F335="Психоневрол.",1,0)</f>
        <v>0</v>
      </c>
      <c r="G338" t="b">
        <f>OR('01.11.2018'!F335="Інше",'01.11.2018'!F335="ЦРЛ",'01.11.2018'!F335="МЛ",'01.11.2018'!F335="Інфекційна")</f>
        <v>1</v>
      </c>
      <c r="I338">
        <f t="shared" ref="I338:K338" si="343">SUM(B338:B3649)</f>
        <v>17</v>
      </c>
      <c r="J338">
        <f t="shared" si="343"/>
        <v>4</v>
      </c>
      <c r="K338">
        <f t="shared" si="343"/>
        <v>12</v>
      </c>
      <c r="L338">
        <f t="shared" si="331"/>
        <v>0</v>
      </c>
      <c r="N338">
        <f t="shared" si="332"/>
        <v>1</v>
      </c>
    </row>
    <row r="339" spans="2:14" x14ac:dyDescent="0.25">
      <c r="B339">
        <f>IF('01.11.2018'!F336="НД",1,0)</f>
        <v>0</v>
      </c>
      <c r="C339">
        <f>IF('01.11.2018'!F336="СНІДцентр",1,0)</f>
        <v>0</v>
      </c>
      <c r="D339">
        <f>IF('01.11.2018'!F336="ПТБ",1,0)</f>
        <v>0</v>
      </c>
      <c r="E339" t="b">
        <f>OR('01.11.2018'!F336="ПМСД",'01.11.2018'!F336="поліклініка")</f>
        <v>0</v>
      </c>
      <c r="F339">
        <f>IF('01.11.2018'!F336="Психоневрол.",1,0)</f>
        <v>0</v>
      </c>
      <c r="G339" t="b">
        <f>OR('01.11.2018'!F336="Інше",'01.11.2018'!F336="ЦРЛ",'01.11.2018'!F336="МЛ",'01.11.2018'!F336="Інфекційна")</f>
        <v>0</v>
      </c>
      <c r="I339">
        <f t="shared" ref="I339:K339" si="344">SUM(B339:B3650)</f>
        <v>17</v>
      </c>
      <c r="J339">
        <f t="shared" si="344"/>
        <v>4</v>
      </c>
      <c r="K339">
        <f t="shared" si="344"/>
        <v>12</v>
      </c>
      <c r="L339">
        <f t="shared" si="331"/>
        <v>0</v>
      </c>
      <c r="N339">
        <f t="shared" si="332"/>
        <v>0</v>
      </c>
    </row>
    <row r="340" spans="2:14" x14ac:dyDescent="0.25">
      <c r="B340">
        <f>IF('01.11.2018'!F337="НД",1,0)</f>
        <v>0</v>
      </c>
      <c r="C340">
        <f>IF('01.11.2018'!F337="СНІДцентр",1,0)</f>
        <v>0</v>
      </c>
      <c r="D340">
        <f>IF('01.11.2018'!F337="ПТБ",1,0)</f>
        <v>0</v>
      </c>
      <c r="E340" t="b">
        <f>OR('01.11.2018'!F337="ПМСД",'01.11.2018'!F337="поліклініка")</f>
        <v>0</v>
      </c>
      <c r="F340">
        <f>IF('01.11.2018'!F337="Психоневрол.",1,0)</f>
        <v>0</v>
      </c>
      <c r="G340" t="b">
        <f>OR('01.11.2018'!F337="Інше",'01.11.2018'!F337="ЦРЛ",'01.11.2018'!F337="МЛ",'01.11.2018'!F337="Інфекційна")</f>
        <v>0</v>
      </c>
      <c r="I340">
        <f t="shared" ref="I340:K340" si="345">SUM(B340:B3651)</f>
        <v>17</v>
      </c>
      <c r="J340">
        <f t="shared" si="345"/>
        <v>4</v>
      </c>
      <c r="K340">
        <f t="shared" si="345"/>
        <v>12</v>
      </c>
      <c r="L340">
        <f t="shared" si="331"/>
        <v>0</v>
      </c>
      <c r="N340">
        <f t="shared" si="332"/>
        <v>0</v>
      </c>
    </row>
    <row r="341" spans="2:14" x14ac:dyDescent="0.25">
      <c r="B341">
        <f>IF('01.11.2018'!F338="НД",1,0)</f>
        <v>0</v>
      </c>
      <c r="C341">
        <f>IF('01.11.2018'!F338="СНІДцентр",1,0)</f>
        <v>0</v>
      </c>
      <c r="D341">
        <f>IF('01.11.2018'!F338="ПТБ",1,0)</f>
        <v>0</v>
      </c>
      <c r="E341" t="b">
        <f>OR('01.11.2018'!F338="ПМСД",'01.11.2018'!F338="поліклініка")</f>
        <v>0</v>
      </c>
      <c r="F341">
        <f>IF('01.11.2018'!F338="Психоневрол.",1,0)</f>
        <v>0</v>
      </c>
      <c r="G341" t="b">
        <f>OR('01.11.2018'!F338="Інше",'01.11.2018'!F338="ЦРЛ",'01.11.2018'!F338="МЛ",'01.11.2018'!F338="Інфекційна")</f>
        <v>1</v>
      </c>
      <c r="I341">
        <f t="shared" ref="I341:K341" si="346">SUM(B341:B3652)</f>
        <v>17</v>
      </c>
      <c r="J341">
        <f t="shared" si="346"/>
        <v>4</v>
      </c>
      <c r="K341">
        <f t="shared" si="346"/>
        <v>12</v>
      </c>
      <c r="L341">
        <f t="shared" si="331"/>
        <v>0</v>
      </c>
      <c r="N341">
        <f t="shared" si="332"/>
        <v>1</v>
      </c>
    </row>
    <row r="342" spans="2:14" x14ac:dyDescent="0.25">
      <c r="B342">
        <f>IF('01.11.2018'!F339="НД",1,0)</f>
        <v>0</v>
      </c>
      <c r="C342">
        <f>IF('01.11.2018'!F339="СНІДцентр",1,0)</f>
        <v>0</v>
      </c>
      <c r="D342">
        <f>IF('01.11.2018'!F339="ПТБ",1,0)</f>
        <v>0</v>
      </c>
      <c r="E342" t="b">
        <f>OR('01.11.2018'!F339="ПМСД",'01.11.2018'!F339="поліклініка")</f>
        <v>0</v>
      </c>
      <c r="F342">
        <f>IF('01.11.2018'!F339="Психоневрол.",1,0)</f>
        <v>0</v>
      </c>
      <c r="G342" t="b">
        <f>OR('01.11.2018'!F339="Інше",'01.11.2018'!F339="ЦРЛ",'01.11.2018'!F339="МЛ",'01.11.2018'!F339="Інфекційна")</f>
        <v>0</v>
      </c>
      <c r="I342">
        <f t="shared" ref="I342:K342" si="347">SUM(B342:B3653)</f>
        <v>17</v>
      </c>
      <c r="J342">
        <f t="shared" si="347"/>
        <v>4</v>
      </c>
      <c r="K342">
        <f t="shared" si="347"/>
        <v>12</v>
      </c>
      <c r="L342">
        <f t="shared" si="331"/>
        <v>0</v>
      </c>
      <c r="N342">
        <f t="shared" si="332"/>
        <v>0</v>
      </c>
    </row>
    <row r="343" spans="2:14" x14ac:dyDescent="0.25">
      <c r="B343">
        <f>IF('01.11.2018'!F340="НД",1,0)</f>
        <v>0</v>
      </c>
      <c r="C343">
        <f>IF('01.11.2018'!F340="СНІДцентр",1,0)</f>
        <v>0</v>
      </c>
      <c r="D343">
        <f>IF('01.11.2018'!F340="ПТБ",1,0)</f>
        <v>0</v>
      </c>
      <c r="E343" t="b">
        <f>OR('01.11.2018'!F340="ПМСД",'01.11.2018'!F340="поліклініка")</f>
        <v>0</v>
      </c>
      <c r="F343">
        <f>IF('01.11.2018'!F340="Психоневрол.",1,0)</f>
        <v>0</v>
      </c>
      <c r="G343" t="b">
        <f>OR('01.11.2018'!F340="Інше",'01.11.2018'!F340="ЦРЛ",'01.11.2018'!F340="МЛ",'01.11.2018'!F340="Інфекційна")</f>
        <v>0</v>
      </c>
      <c r="I343">
        <f t="shared" ref="I343:K343" si="348">SUM(B343:B3654)</f>
        <v>17</v>
      </c>
      <c r="J343">
        <f t="shared" si="348"/>
        <v>4</v>
      </c>
      <c r="K343">
        <f t="shared" si="348"/>
        <v>12</v>
      </c>
      <c r="L343">
        <f t="shared" si="331"/>
        <v>0</v>
      </c>
      <c r="N343">
        <f t="shared" si="332"/>
        <v>0</v>
      </c>
    </row>
    <row r="344" spans="2:14" x14ac:dyDescent="0.25">
      <c r="B344">
        <f>IF('01.11.2018'!F341="НД",1,0)</f>
        <v>0</v>
      </c>
      <c r="C344">
        <f>IF('01.11.2018'!F341="СНІДцентр",1,0)</f>
        <v>0</v>
      </c>
      <c r="D344">
        <f>IF('01.11.2018'!F341="ПТБ",1,0)</f>
        <v>0</v>
      </c>
      <c r="E344" t="b">
        <f>OR('01.11.2018'!F341="ПМСД",'01.11.2018'!F341="поліклініка")</f>
        <v>1</v>
      </c>
      <c r="F344">
        <f>IF('01.11.2018'!F341="Психоневрол.",1,0)</f>
        <v>0</v>
      </c>
      <c r="G344" t="b">
        <f>OR('01.11.2018'!F341="Інше",'01.11.2018'!F341="ЦРЛ",'01.11.2018'!F341="МЛ",'01.11.2018'!F341="Інфекційна")</f>
        <v>0</v>
      </c>
      <c r="I344">
        <f t="shared" ref="I344:K344" si="349">SUM(B344:B3655)</f>
        <v>17</v>
      </c>
      <c r="J344">
        <f t="shared" si="349"/>
        <v>4</v>
      </c>
      <c r="K344">
        <f t="shared" si="349"/>
        <v>12</v>
      </c>
      <c r="L344">
        <f t="shared" si="331"/>
        <v>1</v>
      </c>
      <c r="N344">
        <f t="shared" si="332"/>
        <v>0</v>
      </c>
    </row>
    <row r="345" spans="2:14" x14ac:dyDescent="0.25">
      <c r="B345">
        <f>IF('01.11.2018'!F342="НД",1,0)</f>
        <v>0</v>
      </c>
      <c r="C345">
        <f>IF('01.11.2018'!F342="СНІДцентр",1,0)</f>
        <v>0</v>
      </c>
      <c r="D345">
        <f>IF('01.11.2018'!F342="ПТБ",1,0)</f>
        <v>0</v>
      </c>
      <c r="E345" t="b">
        <f>OR('01.11.2018'!F342="ПМСД",'01.11.2018'!F342="поліклініка")</f>
        <v>0</v>
      </c>
      <c r="F345">
        <f>IF('01.11.2018'!F342="Психоневрол.",1,0)</f>
        <v>0</v>
      </c>
      <c r="G345" t="b">
        <f>OR('01.11.2018'!F342="Інше",'01.11.2018'!F342="ЦРЛ",'01.11.2018'!F342="МЛ",'01.11.2018'!F342="Інфекційна")</f>
        <v>0</v>
      </c>
      <c r="I345">
        <f t="shared" ref="I345:K345" si="350">SUM(B345:B3656)</f>
        <v>17</v>
      </c>
      <c r="J345">
        <f t="shared" si="350"/>
        <v>4</v>
      </c>
      <c r="K345">
        <f t="shared" si="350"/>
        <v>12</v>
      </c>
      <c r="L345">
        <f t="shared" si="331"/>
        <v>0</v>
      </c>
      <c r="N345">
        <f t="shared" si="332"/>
        <v>0</v>
      </c>
    </row>
    <row r="346" spans="2:14" x14ac:dyDescent="0.25">
      <c r="B346">
        <f>IF('01.11.2018'!F343="НД",1,0)</f>
        <v>0</v>
      </c>
      <c r="C346">
        <f>IF('01.11.2018'!F343="СНІДцентр",1,0)</f>
        <v>0</v>
      </c>
      <c r="D346">
        <f>IF('01.11.2018'!F343="ПТБ",1,0)</f>
        <v>0</v>
      </c>
      <c r="E346" t="b">
        <f>OR('01.11.2018'!F343="ПМСД",'01.11.2018'!F343="поліклініка")</f>
        <v>0</v>
      </c>
      <c r="F346">
        <f>IF('01.11.2018'!F343="Психоневрол.",1,0)</f>
        <v>0</v>
      </c>
      <c r="G346" t="b">
        <f>OR('01.11.2018'!F343="Інше",'01.11.2018'!F343="ЦРЛ",'01.11.2018'!F343="МЛ",'01.11.2018'!F343="Інфекційна")</f>
        <v>0</v>
      </c>
      <c r="I346">
        <f t="shared" ref="I346:K346" si="351">SUM(B346:B3657)</f>
        <v>17</v>
      </c>
      <c r="J346">
        <f t="shared" si="351"/>
        <v>4</v>
      </c>
      <c r="K346">
        <f t="shared" si="351"/>
        <v>12</v>
      </c>
      <c r="L346">
        <f t="shared" si="331"/>
        <v>0</v>
      </c>
      <c r="N346">
        <f t="shared" si="332"/>
        <v>0</v>
      </c>
    </row>
    <row r="347" spans="2:14" x14ac:dyDescent="0.25">
      <c r="B347">
        <f>IF('01.11.2018'!F344="НД",1,0)</f>
        <v>0</v>
      </c>
      <c r="C347">
        <f>IF('01.11.2018'!F344="СНІДцентр",1,0)</f>
        <v>0</v>
      </c>
      <c r="D347">
        <f>IF('01.11.2018'!F344="ПТБ",1,0)</f>
        <v>0</v>
      </c>
      <c r="E347" t="b">
        <f>OR('01.11.2018'!F344="ПМСД",'01.11.2018'!F344="поліклініка")</f>
        <v>1</v>
      </c>
      <c r="F347">
        <f>IF('01.11.2018'!F344="Психоневрол.",1,0)</f>
        <v>0</v>
      </c>
      <c r="G347" t="b">
        <f>OR('01.11.2018'!F344="Інше",'01.11.2018'!F344="ЦРЛ",'01.11.2018'!F344="МЛ",'01.11.2018'!F344="Інфекційна")</f>
        <v>0</v>
      </c>
      <c r="I347">
        <f t="shared" ref="I347:K347" si="352">SUM(B347:B3658)</f>
        <v>17</v>
      </c>
      <c r="J347">
        <f t="shared" si="352"/>
        <v>4</v>
      </c>
      <c r="K347">
        <f t="shared" si="352"/>
        <v>12</v>
      </c>
      <c r="L347">
        <f t="shared" si="331"/>
        <v>1</v>
      </c>
      <c r="N347">
        <f t="shared" si="332"/>
        <v>0</v>
      </c>
    </row>
    <row r="348" spans="2:14" x14ac:dyDescent="0.25">
      <c r="B348">
        <f>IF('01.11.2018'!F345="НД",1,0)</f>
        <v>0</v>
      </c>
      <c r="C348">
        <f>IF('01.11.2018'!F345="СНІДцентр",1,0)</f>
        <v>0</v>
      </c>
      <c r="D348">
        <f>IF('01.11.2018'!F345="ПТБ",1,0)</f>
        <v>0</v>
      </c>
      <c r="E348" t="b">
        <f>OR('01.11.2018'!F345="ПМСД",'01.11.2018'!F345="поліклініка")</f>
        <v>0</v>
      </c>
      <c r="F348">
        <f>IF('01.11.2018'!F345="Психоневрол.",1,0)</f>
        <v>0</v>
      </c>
      <c r="G348" t="b">
        <f>OR('01.11.2018'!F345="Інше",'01.11.2018'!F345="ЦРЛ",'01.11.2018'!F345="МЛ",'01.11.2018'!F345="Інфекційна")</f>
        <v>0</v>
      </c>
      <c r="I348">
        <f t="shared" ref="I348:K348" si="353">SUM(B348:B3659)</f>
        <v>17</v>
      </c>
      <c r="J348">
        <f t="shared" si="353"/>
        <v>4</v>
      </c>
      <c r="K348">
        <f t="shared" si="353"/>
        <v>12</v>
      </c>
      <c r="L348">
        <f t="shared" si="331"/>
        <v>0</v>
      </c>
      <c r="N348">
        <f t="shared" si="332"/>
        <v>0</v>
      </c>
    </row>
    <row r="349" spans="2:14" x14ac:dyDescent="0.25">
      <c r="B349">
        <f>IF('01.11.2018'!F346="НД",1,0)</f>
        <v>0</v>
      </c>
      <c r="C349">
        <f>IF('01.11.2018'!F346="СНІДцентр",1,0)</f>
        <v>0</v>
      </c>
      <c r="D349">
        <f>IF('01.11.2018'!F346="ПТБ",1,0)</f>
        <v>0</v>
      </c>
      <c r="E349" t="b">
        <f>OR('01.11.2018'!F346="ПМСД",'01.11.2018'!F346="поліклініка")</f>
        <v>0</v>
      </c>
      <c r="F349">
        <f>IF('01.11.2018'!F346="Психоневрол.",1,0)</f>
        <v>0</v>
      </c>
      <c r="G349" t="b">
        <f>OR('01.11.2018'!F346="Інше",'01.11.2018'!F346="ЦРЛ",'01.11.2018'!F346="МЛ",'01.11.2018'!F346="Інфекційна")</f>
        <v>0</v>
      </c>
      <c r="I349">
        <f t="shared" ref="I349:K349" si="354">SUM(B349:B3660)</f>
        <v>17</v>
      </c>
      <c r="J349">
        <f t="shared" si="354"/>
        <v>4</v>
      </c>
      <c r="K349">
        <f t="shared" si="354"/>
        <v>12</v>
      </c>
      <c r="L349">
        <f t="shared" si="331"/>
        <v>0</v>
      </c>
      <c r="N349">
        <f t="shared" si="332"/>
        <v>0</v>
      </c>
    </row>
    <row r="350" spans="2:14" x14ac:dyDescent="0.25">
      <c r="B350">
        <f>IF('01.11.2018'!F347="НД",1,0)</f>
        <v>0</v>
      </c>
      <c r="C350">
        <f>IF('01.11.2018'!F347="СНІДцентр",1,0)</f>
        <v>0</v>
      </c>
      <c r="D350">
        <f>IF('01.11.2018'!F347="ПТБ",1,0)</f>
        <v>0</v>
      </c>
      <c r="E350" t="b">
        <f>OR('01.11.2018'!F347="ПМСД",'01.11.2018'!F347="поліклініка")</f>
        <v>0</v>
      </c>
      <c r="F350">
        <f>IF('01.11.2018'!F347="Психоневрол.",1,0)</f>
        <v>0</v>
      </c>
      <c r="G350" t="b">
        <f>OR('01.11.2018'!F347="Інше",'01.11.2018'!F347="ЦРЛ",'01.11.2018'!F347="МЛ",'01.11.2018'!F347="Інфекційна")</f>
        <v>0</v>
      </c>
      <c r="I350">
        <f t="shared" ref="I350:K350" si="355">SUM(B350:B3661)</f>
        <v>17</v>
      </c>
      <c r="J350">
        <f t="shared" si="355"/>
        <v>4</v>
      </c>
      <c r="K350">
        <f t="shared" si="355"/>
        <v>12</v>
      </c>
      <c r="L350">
        <f t="shared" si="331"/>
        <v>0</v>
      </c>
      <c r="N350">
        <f t="shared" si="332"/>
        <v>0</v>
      </c>
    </row>
    <row r="351" spans="2:14" x14ac:dyDescent="0.25">
      <c r="B351">
        <f>IF('01.11.2018'!F348="НД",1,0)</f>
        <v>0</v>
      </c>
      <c r="C351">
        <f>IF('01.11.2018'!F348="СНІДцентр",1,0)</f>
        <v>0</v>
      </c>
      <c r="D351">
        <f>IF('01.11.2018'!F348="ПТБ",1,0)</f>
        <v>0</v>
      </c>
      <c r="E351" t="b">
        <f>OR('01.11.2018'!F348="ПМСД",'01.11.2018'!F348="поліклініка")</f>
        <v>0</v>
      </c>
      <c r="F351">
        <f>IF('01.11.2018'!F348="Психоневрол.",1,0)</f>
        <v>0</v>
      </c>
      <c r="G351" t="b">
        <f>OR('01.11.2018'!F348="Інше",'01.11.2018'!F348="ЦРЛ",'01.11.2018'!F348="МЛ",'01.11.2018'!F348="Інфекційна")</f>
        <v>0</v>
      </c>
      <c r="I351">
        <f t="shared" ref="I351:K351" si="356">SUM(B351:B3662)</f>
        <v>17</v>
      </c>
      <c r="J351">
        <f t="shared" si="356"/>
        <v>4</v>
      </c>
      <c r="K351">
        <f t="shared" si="356"/>
        <v>12</v>
      </c>
      <c r="L351">
        <f t="shared" si="331"/>
        <v>0</v>
      </c>
      <c r="N351">
        <f t="shared" si="332"/>
        <v>0</v>
      </c>
    </row>
    <row r="352" spans="2:14" x14ac:dyDescent="0.25">
      <c r="B352">
        <f>IF('01.11.2018'!F349="НД",1,0)</f>
        <v>0</v>
      </c>
      <c r="C352">
        <f>IF('01.11.2018'!F349="СНІДцентр",1,0)</f>
        <v>0</v>
      </c>
      <c r="D352">
        <f>IF('01.11.2018'!F349="ПТБ",1,0)</f>
        <v>0</v>
      </c>
      <c r="E352" t="b">
        <f>OR('01.11.2018'!F349="ПМСД",'01.11.2018'!F349="поліклініка")</f>
        <v>0</v>
      </c>
      <c r="F352">
        <f>IF('01.11.2018'!F349="Психоневрол.",1,0)</f>
        <v>0</v>
      </c>
      <c r="G352" t="b">
        <f>OR('01.11.2018'!F349="Інше",'01.11.2018'!F349="ЦРЛ",'01.11.2018'!F349="МЛ",'01.11.2018'!F349="Інфекційна")</f>
        <v>0</v>
      </c>
      <c r="I352">
        <f t="shared" ref="I352:K352" si="357">SUM(B352:B3663)</f>
        <v>17</v>
      </c>
      <c r="J352">
        <f t="shared" si="357"/>
        <v>4</v>
      </c>
      <c r="K352">
        <f t="shared" si="357"/>
        <v>12</v>
      </c>
      <c r="L352">
        <f t="shared" si="331"/>
        <v>0</v>
      </c>
      <c r="N352">
        <f t="shared" si="332"/>
        <v>0</v>
      </c>
    </row>
    <row r="353" spans="2:14" x14ac:dyDescent="0.25">
      <c r="B353">
        <f>IF('01.11.2018'!F350="НД",1,0)</f>
        <v>1</v>
      </c>
      <c r="C353">
        <f>IF('01.11.2018'!F350="СНІДцентр",1,0)</f>
        <v>0</v>
      </c>
      <c r="D353">
        <f>IF('01.11.2018'!F350="ПТБ",1,0)</f>
        <v>0</v>
      </c>
      <c r="E353" t="b">
        <f>OR('01.11.2018'!F350="ПМСД",'01.11.2018'!F350="поліклініка")</f>
        <v>0</v>
      </c>
      <c r="F353">
        <f>IF('01.11.2018'!F350="Психоневрол.",1,0)</f>
        <v>0</v>
      </c>
      <c r="G353" t="b">
        <f>OR('01.11.2018'!F350="Інше",'01.11.2018'!F350="ЦРЛ",'01.11.2018'!F350="МЛ",'01.11.2018'!F350="Інфекційна")</f>
        <v>0</v>
      </c>
      <c r="I353">
        <f t="shared" ref="I353:K353" si="358">SUM(B353:B3664)</f>
        <v>17</v>
      </c>
      <c r="J353">
        <f t="shared" si="358"/>
        <v>4</v>
      </c>
      <c r="K353">
        <f t="shared" si="358"/>
        <v>12</v>
      </c>
      <c r="L353">
        <f t="shared" si="331"/>
        <v>0</v>
      </c>
      <c r="N353">
        <f t="shared" si="332"/>
        <v>0</v>
      </c>
    </row>
    <row r="354" spans="2:14" x14ac:dyDescent="0.25">
      <c r="B354">
        <f>IF('01.11.2018'!F351="НД",1,0)</f>
        <v>0</v>
      </c>
      <c r="C354">
        <f>IF('01.11.2018'!F351="СНІДцентр",1,0)</f>
        <v>0</v>
      </c>
      <c r="D354">
        <f>IF('01.11.2018'!F351="ПТБ",1,0)</f>
        <v>0</v>
      </c>
      <c r="E354" t="b">
        <f>OR('01.11.2018'!F351="ПМСД",'01.11.2018'!F351="поліклініка")</f>
        <v>0</v>
      </c>
      <c r="F354">
        <f>IF('01.11.2018'!F351="Психоневрол.",1,0)</f>
        <v>0</v>
      </c>
      <c r="G354" t="b">
        <f>OR('01.11.2018'!F351="Інше",'01.11.2018'!F351="ЦРЛ",'01.11.2018'!F351="МЛ",'01.11.2018'!F351="Інфекційна")</f>
        <v>0</v>
      </c>
      <c r="I354">
        <f t="shared" ref="I354:K354" si="359">SUM(B354:B3665)</f>
        <v>16</v>
      </c>
      <c r="J354">
        <f t="shared" si="359"/>
        <v>4</v>
      </c>
      <c r="K354">
        <f t="shared" si="359"/>
        <v>12</v>
      </c>
      <c r="L354">
        <f t="shared" si="331"/>
        <v>0</v>
      </c>
      <c r="N354">
        <f t="shared" si="332"/>
        <v>0</v>
      </c>
    </row>
    <row r="355" spans="2:14" x14ac:dyDescent="0.25">
      <c r="B355">
        <f>IF('01.11.2018'!F352="НД",1,0)</f>
        <v>0</v>
      </c>
      <c r="C355">
        <f>IF('01.11.2018'!F352="СНІДцентр",1,0)</f>
        <v>0</v>
      </c>
      <c r="D355">
        <f>IF('01.11.2018'!F352="ПТБ",1,0)</f>
        <v>0</v>
      </c>
      <c r="E355" t="b">
        <f>OR('01.11.2018'!F352="ПМСД",'01.11.2018'!F352="поліклініка")</f>
        <v>0</v>
      </c>
      <c r="F355">
        <f>IF('01.11.2018'!F352="Психоневрол.",1,0)</f>
        <v>0</v>
      </c>
      <c r="G355" t="b">
        <f>OR('01.11.2018'!F352="Інше",'01.11.2018'!F352="ЦРЛ",'01.11.2018'!F352="МЛ",'01.11.2018'!F352="Інфекційна")</f>
        <v>0</v>
      </c>
      <c r="I355">
        <f t="shared" ref="I355:K355" si="360">SUM(B355:B3666)</f>
        <v>16</v>
      </c>
      <c r="J355">
        <f t="shared" si="360"/>
        <v>4</v>
      </c>
      <c r="K355">
        <f t="shared" si="360"/>
        <v>12</v>
      </c>
      <c r="L355">
        <f t="shared" si="331"/>
        <v>0</v>
      </c>
      <c r="N355">
        <f t="shared" si="332"/>
        <v>0</v>
      </c>
    </row>
    <row r="356" spans="2:14" x14ac:dyDescent="0.25">
      <c r="B356">
        <f>IF('01.11.2018'!F353="НД",1,0)</f>
        <v>1</v>
      </c>
      <c r="C356">
        <f>IF('01.11.2018'!F353="СНІДцентр",1,0)</f>
        <v>0</v>
      </c>
      <c r="D356">
        <f>IF('01.11.2018'!F353="ПТБ",1,0)</f>
        <v>0</v>
      </c>
      <c r="E356" t="b">
        <f>OR('01.11.2018'!F353="ПМСД",'01.11.2018'!F353="поліклініка")</f>
        <v>0</v>
      </c>
      <c r="F356">
        <f>IF('01.11.2018'!F353="Психоневрол.",1,0)</f>
        <v>0</v>
      </c>
      <c r="G356" t="b">
        <f>OR('01.11.2018'!F353="Інше",'01.11.2018'!F353="ЦРЛ",'01.11.2018'!F353="МЛ",'01.11.2018'!F353="Інфекційна")</f>
        <v>0</v>
      </c>
      <c r="I356">
        <f t="shared" ref="I356:K356" si="361">SUM(B356:B3667)</f>
        <v>16</v>
      </c>
      <c r="J356">
        <f t="shared" si="361"/>
        <v>4</v>
      </c>
      <c r="K356">
        <f t="shared" si="361"/>
        <v>12</v>
      </c>
      <c r="L356">
        <f t="shared" si="331"/>
        <v>0</v>
      </c>
      <c r="N356">
        <f t="shared" si="332"/>
        <v>0</v>
      </c>
    </row>
    <row r="357" spans="2:14" x14ac:dyDescent="0.25">
      <c r="B357">
        <f>IF('01.11.2018'!F354="НД",1,0)</f>
        <v>0</v>
      </c>
      <c r="C357">
        <f>IF('01.11.2018'!F354="СНІДцентр",1,0)</f>
        <v>0</v>
      </c>
      <c r="D357">
        <f>IF('01.11.2018'!F354="ПТБ",1,0)</f>
        <v>0</v>
      </c>
      <c r="E357" t="b">
        <f>OR('01.11.2018'!F354="ПМСД",'01.11.2018'!F354="поліклініка")</f>
        <v>0</v>
      </c>
      <c r="F357">
        <f>IF('01.11.2018'!F354="Психоневрол.",1,0)</f>
        <v>0</v>
      </c>
      <c r="G357" t="b">
        <f>OR('01.11.2018'!F354="Інше",'01.11.2018'!F354="ЦРЛ",'01.11.2018'!F354="МЛ",'01.11.2018'!F354="Інфекційна")</f>
        <v>0</v>
      </c>
      <c r="I357">
        <f t="shared" ref="I357:K357" si="362">SUM(B357:B3668)</f>
        <v>15</v>
      </c>
      <c r="J357">
        <f t="shared" si="362"/>
        <v>4</v>
      </c>
      <c r="K357">
        <f t="shared" si="362"/>
        <v>12</v>
      </c>
      <c r="L357">
        <f t="shared" si="331"/>
        <v>0</v>
      </c>
      <c r="N357">
        <f t="shared" si="332"/>
        <v>0</v>
      </c>
    </row>
    <row r="358" spans="2:14" x14ac:dyDescent="0.25">
      <c r="B358">
        <f>IF('01.11.2018'!F355="НД",1,0)</f>
        <v>0</v>
      </c>
      <c r="C358">
        <f>IF('01.11.2018'!F355="СНІДцентр",1,0)</f>
        <v>0</v>
      </c>
      <c r="D358">
        <f>IF('01.11.2018'!F355="ПТБ",1,0)</f>
        <v>0</v>
      </c>
      <c r="E358" t="b">
        <f>OR('01.11.2018'!F355="ПМСД",'01.11.2018'!F355="поліклініка")</f>
        <v>0</v>
      </c>
      <c r="F358">
        <f>IF('01.11.2018'!F355="Психоневрол.",1,0)</f>
        <v>0</v>
      </c>
      <c r="G358" t="b">
        <f>OR('01.11.2018'!F355="Інше",'01.11.2018'!F355="ЦРЛ",'01.11.2018'!F355="МЛ",'01.11.2018'!F355="Інфекційна")</f>
        <v>0</v>
      </c>
      <c r="I358">
        <f t="shared" ref="I358:K358" si="363">SUM(B358:B3669)</f>
        <v>15</v>
      </c>
      <c r="J358">
        <f t="shared" si="363"/>
        <v>4</v>
      </c>
      <c r="K358">
        <f t="shared" si="363"/>
        <v>12</v>
      </c>
      <c r="L358">
        <f t="shared" si="331"/>
        <v>0</v>
      </c>
      <c r="N358">
        <f t="shared" si="332"/>
        <v>0</v>
      </c>
    </row>
    <row r="359" spans="2:14" x14ac:dyDescent="0.25">
      <c r="B359">
        <f>IF('01.11.2018'!F356="НД",1,0)</f>
        <v>0</v>
      </c>
      <c r="C359">
        <f>IF('01.11.2018'!F356="СНІДцентр",1,0)</f>
        <v>0</v>
      </c>
      <c r="D359">
        <f>IF('01.11.2018'!F356="ПТБ",1,0)</f>
        <v>0</v>
      </c>
      <c r="E359" t="b">
        <f>OR('01.11.2018'!F356="ПМСД",'01.11.2018'!F356="поліклініка")</f>
        <v>0</v>
      </c>
      <c r="F359">
        <f>IF('01.11.2018'!F356="Психоневрол.",1,0)</f>
        <v>0</v>
      </c>
      <c r="G359" t="b">
        <f>OR('01.11.2018'!F356="Інше",'01.11.2018'!F356="ЦРЛ",'01.11.2018'!F356="МЛ",'01.11.2018'!F356="Інфекційна")</f>
        <v>1</v>
      </c>
      <c r="I359">
        <f t="shared" ref="I359:K359" si="364">SUM(B359:B3670)</f>
        <v>15</v>
      </c>
      <c r="J359">
        <f t="shared" si="364"/>
        <v>4</v>
      </c>
      <c r="K359">
        <f t="shared" si="364"/>
        <v>12</v>
      </c>
      <c r="L359">
        <f t="shared" si="331"/>
        <v>0</v>
      </c>
      <c r="N359">
        <f t="shared" si="332"/>
        <v>1</v>
      </c>
    </row>
    <row r="360" spans="2:14" x14ac:dyDescent="0.25">
      <c r="B360">
        <f>IF('01.11.2018'!F357="НД",1,0)</f>
        <v>0</v>
      </c>
      <c r="C360">
        <f>IF('01.11.2018'!F357="СНІДцентр",1,0)</f>
        <v>0</v>
      </c>
      <c r="D360">
        <f>IF('01.11.2018'!F357="ПТБ",1,0)</f>
        <v>0</v>
      </c>
      <c r="E360" t="b">
        <f>OR('01.11.2018'!F357="ПМСД",'01.11.2018'!F357="поліклініка")</f>
        <v>0</v>
      </c>
      <c r="F360">
        <f>IF('01.11.2018'!F357="Психоневрол.",1,0)</f>
        <v>0</v>
      </c>
      <c r="G360" t="b">
        <f>OR('01.11.2018'!F357="Інше",'01.11.2018'!F357="ЦРЛ",'01.11.2018'!F357="МЛ",'01.11.2018'!F357="Інфекційна")</f>
        <v>0</v>
      </c>
      <c r="I360">
        <f t="shared" ref="I360:K360" si="365">SUM(B360:B3671)</f>
        <v>15</v>
      </c>
      <c r="J360">
        <f t="shared" si="365"/>
        <v>4</v>
      </c>
      <c r="K360">
        <f t="shared" si="365"/>
        <v>12</v>
      </c>
      <c r="L360">
        <f t="shared" si="331"/>
        <v>0</v>
      </c>
      <c r="N360">
        <f t="shared" si="332"/>
        <v>0</v>
      </c>
    </row>
    <row r="361" spans="2:14" x14ac:dyDescent="0.25">
      <c r="B361">
        <f>IF('01.11.2018'!F358="НД",1,0)</f>
        <v>0</v>
      </c>
      <c r="C361">
        <f>IF('01.11.2018'!F358="СНІДцентр",1,0)</f>
        <v>0</v>
      </c>
      <c r="D361">
        <f>IF('01.11.2018'!F358="ПТБ",1,0)</f>
        <v>0</v>
      </c>
      <c r="E361" t="b">
        <f>OR('01.11.2018'!F358="ПМСД",'01.11.2018'!F358="поліклініка")</f>
        <v>0</v>
      </c>
      <c r="F361">
        <f>IF('01.11.2018'!F358="Психоневрол.",1,0)</f>
        <v>0</v>
      </c>
      <c r="G361" t="b">
        <f>OR('01.11.2018'!F358="Інше",'01.11.2018'!F358="ЦРЛ",'01.11.2018'!F358="МЛ",'01.11.2018'!F358="Інфекційна")</f>
        <v>0</v>
      </c>
      <c r="I361">
        <f t="shared" ref="I361:K361" si="366">SUM(B361:B3672)</f>
        <v>15</v>
      </c>
      <c r="J361">
        <f t="shared" si="366"/>
        <v>4</v>
      </c>
      <c r="K361">
        <f t="shared" si="366"/>
        <v>12</v>
      </c>
      <c r="L361">
        <f t="shared" si="331"/>
        <v>0</v>
      </c>
      <c r="N361">
        <f t="shared" si="332"/>
        <v>0</v>
      </c>
    </row>
    <row r="362" spans="2:14" x14ac:dyDescent="0.25">
      <c r="B362">
        <f>IF('01.11.2018'!F359="НД",1,0)</f>
        <v>0</v>
      </c>
      <c r="C362">
        <f>IF('01.11.2018'!F359="СНІДцентр",1,0)</f>
        <v>0</v>
      </c>
      <c r="D362">
        <f>IF('01.11.2018'!F359="ПТБ",1,0)</f>
        <v>0</v>
      </c>
      <c r="E362" t="b">
        <f>OR('01.11.2018'!F359="ПМСД",'01.11.2018'!F359="поліклініка")</f>
        <v>0</v>
      </c>
      <c r="F362">
        <f>IF('01.11.2018'!F359="Психоневрол.",1,0)</f>
        <v>0</v>
      </c>
      <c r="G362" t="b">
        <f>OR('01.11.2018'!F359="Інше",'01.11.2018'!F359="ЦРЛ",'01.11.2018'!F359="МЛ",'01.11.2018'!F359="Інфекційна")</f>
        <v>0</v>
      </c>
      <c r="I362">
        <f t="shared" ref="I362:K362" si="367">SUM(B362:B3673)</f>
        <v>15</v>
      </c>
      <c r="J362">
        <f t="shared" si="367"/>
        <v>4</v>
      </c>
      <c r="K362">
        <f t="shared" si="367"/>
        <v>12</v>
      </c>
      <c r="L362">
        <f t="shared" si="331"/>
        <v>0</v>
      </c>
      <c r="N362">
        <f t="shared" si="332"/>
        <v>0</v>
      </c>
    </row>
    <row r="363" spans="2:14" x14ac:dyDescent="0.25">
      <c r="B363">
        <f>IF('01.11.2018'!F360="НД",1,0)</f>
        <v>0</v>
      </c>
      <c r="C363">
        <f>IF('01.11.2018'!F360="СНІДцентр",1,0)</f>
        <v>0</v>
      </c>
      <c r="D363">
        <f>IF('01.11.2018'!F360="ПТБ",1,0)</f>
        <v>0</v>
      </c>
      <c r="E363" t="b">
        <f>OR('01.11.2018'!F360="ПМСД",'01.11.2018'!F360="поліклініка")</f>
        <v>0</v>
      </c>
      <c r="F363">
        <f>IF('01.11.2018'!F360="Психоневрол.",1,0)</f>
        <v>0</v>
      </c>
      <c r="G363" t="b">
        <f>OR('01.11.2018'!F360="Інше",'01.11.2018'!F360="ЦРЛ",'01.11.2018'!F360="МЛ",'01.11.2018'!F360="Інфекційна")</f>
        <v>0</v>
      </c>
      <c r="I363">
        <f t="shared" ref="I363:K363" si="368">SUM(B363:B3674)</f>
        <v>15</v>
      </c>
      <c r="J363">
        <f t="shared" si="368"/>
        <v>4</v>
      </c>
      <c r="K363">
        <f t="shared" si="368"/>
        <v>12</v>
      </c>
      <c r="L363">
        <f t="shared" si="331"/>
        <v>0</v>
      </c>
      <c r="N363">
        <f t="shared" si="332"/>
        <v>0</v>
      </c>
    </row>
    <row r="364" spans="2:14" x14ac:dyDescent="0.25">
      <c r="B364">
        <f>IF('01.11.2018'!F361="НД",1,0)</f>
        <v>0</v>
      </c>
      <c r="C364">
        <f>IF('01.11.2018'!F361="СНІДцентр",1,0)</f>
        <v>0</v>
      </c>
      <c r="D364">
        <f>IF('01.11.2018'!F361="ПТБ",1,0)</f>
        <v>0</v>
      </c>
      <c r="E364" t="b">
        <f>OR('01.11.2018'!F361="ПМСД",'01.11.2018'!F361="поліклініка")</f>
        <v>0</v>
      </c>
      <c r="F364">
        <f>IF('01.11.2018'!F361="Психоневрол.",1,0)</f>
        <v>0</v>
      </c>
      <c r="G364" t="b">
        <f>OR('01.11.2018'!F361="Інше",'01.11.2018'!F361="ЦРЛ",'01.11.2018'!F361="МЛ",'01.11.2018'!F361="Інфекційна")</f>
        <v>0</v>
      </c>
      <c r="I364">
        <f t="shared" ref="I364:K364" si="369">SUM(B364:B3675)</f>
        <v>15</v>
      </c>
      <c r="J364">
        <f t="shared" si="369"/>
        <v>4</v>
      </c>
      <c r="K364">
        <f t="shared" si="369"/>
        <v>12</v>
      </c>
      <c r="L364">
        <f t="shared" si="331"/>
        <v>0</v>
      </c>
      <c r="N364">
        <f t="shared" si="332"/>
        <v>0</v>
      </c>
    </row>
    <row r="365" spans="2:14" x14ac:dyDescent="0.25">
      <c r="B365">
        <f>IF('01.11.2018'!F362="НД",1,0)</f>
        <v>1</v>
      </c>
      <c r="C365">
        <f>IF('01.11.2018'!F362="СНІДцентр",1,0)</f>
        <v>0</v>
      </c>
      <c r="D365">
        <f>IF('01.11.2018'!F362="ПТБ",1,0)</f>
        <v>0</v>
      </c>
      <c r="E365" t="b">
        <f>OR('01.11.2018'!F362="ПМСД",'01.11.2018'!F362="поліклініка")</f>
        <v>0</v>
      </c>
      <c r="F365">
        <f>IF('01.11.2018'!F362="Психоневрол.",1,0)</f>
        <v>0</v>
      </c>
      <c r="G365" t="b">
        <f>OR('01.11.2018'!F362="Інше",'01.11.2018'!F362="ЦРЛ",'01.11.2018'!F362="МЛ",'01.11.2018'!F362="Інфекційна")</f>
        <v>0</v>
      </c>
      <c r="I365">
        <f t="shared" ref="I365:K365" si="370">SUM(B365:B3676)</f>
        <v>15</v>
      </c>
      <c r="J365">
        <f t="shared" si="370"/>
        <v>4</v>
      </c>
      <c r="K365">
        <f t="shared" si="370"/>
        <v>12</v>
      </c>
      <c r="L365">
        <f t="shared" si="331"/>
        <v>0</v>
      </c>
      <c r="N365">
        <f t="shared" si="332"/>
        <v>0</v>
      </c>
    </row>
    <row r="366" spans="2:14" x14ac:dyDescent="0.25">
      <c r="B366">
        <f>IF('01.11.2018'!F363="НД",1,0)</f>
        <v>0</v>
      </c>
      <c r="C366">
        <f>IF('01.11.2018'!F363="СНІДцентр",1,0)</f>
        <v>0</v>
      </c>
      <c r="D366">
        <f>IF('01.11.2018'!F363="ПТБ",1,0)</f>
        <v>0</v>
      </c>
      <c r="E366" t="b">
        <f>OR('01.11.2018'!F363="ПМСД",'01.11.2018'!F363="поліклініка")</f>
        <v>0</v>
      </c>
      <c r="F366">
        <f>IF('01.11.2018'!F363="Психоневрол.",1,0)</f>
        <v>0</v>
      </c>
      <c r="G366" t="b">
        <f>OR('01.11.2018'!F363="Інше",'01.11.2018'!F363="ЦРЛ",'01.11.2018'!F363="МЛ",'01.11.2018'!F363="Інфекційна")</f>
        <v>0</v>
      </c>
      <c r="I366">
        <f t="shared" ref="I366:K366" si="371">SUM(B366:B3677)</f>
        <v>14</v>
      </c>
      <c r="J366">
        <f t="shared" si="371"/>
        <v>4</v>
      </c>
      <c r="K366">
        <f t="shared" si="371"/>
        <v>12</v>
      </c>
      <c r="L366">
        <f t="shared" si="331"/>
        <v>0</v>
      </c>
      <c r="N366">
        <f t="shared" si="332"/>
        <v>0</v>
      </c>
    </row>
    <row r="367" spans="2:14" x14ac:dyDescent="0.25">
      <c r="B367">
        <f>IF('01.11.2018'!F364="НД",1,0)</f>
        <v>0</v>
      </c>
      <c r="C367">
        <f>IF('01.11.2018'!F364="СНІДцентр",1,0)</f>
        <v>0</v>
      </c>
      <c r="D367">
        <f>IF('01.11.2018'!F364="ПТБ",1,0)</f>
        <v>0</v>
      </c>
      <c r="E367" t="b">
        <f>OR('01.11.2018'!F364="ПМСД",'01.11.2018'!F364="поліклініка")</f>
        <v>0</v>
      </c>
      <c r="F367">
        <f>IF('01.11.2018'!F364="Психоневрол.",1,0)</f>
        <v>0</v>
      </c>
      <c r="G367" t="b">
        <f>OR('01.11.2018'!F364="Інше",'01.11.2018'!F364="ЦРЛ",'01.11.2018'!F364="МЛ",'01.11.2018'!F364="Інфекційна")</f>
        <v>0</v>
      </c>
      <c r="I367">
        <f t="shared" ref="I367:K367" si="372">SUM(B367:B3678)</f>
        <v>14</v>
      </c>
      <c r="J367">
        <f t="shared" si="372"/>
        <v>4</v>
      </c>
      <c r="K367">
        <f t="shared" si="372"/>
        <v>12</v>
      </c>
      <c r="L367">
        <f t="shared" si="331"/>
        <v>0</v>
      </c>
      <c r="N367">
        <f t="shared" si="332"/>
        <v>0</v>
      </c>
    </row>
    <row r="368" spans="2:14" x14ac:dyDescent="0.25">
      <c r="B368">
        <f>IF('01.11.2018'!F365="НД",1,0)</f>
        <v>0</v>
      </c>
      <c r="C368">
        <f>IF('01.11.2018'!F365="СНІДцентр",1,0)</f>
        <v>1</v>
      </c>
      <c r="D368">
        <f>IF('01.11.2018'!F365="ПТБ",1,0)</f>
        <v>0</v>
      </c>
      <c r="E368" t="b">
        <f>OR('01.11.2018'!F365="ПМСД",'01.11.2018'!F365="поліклініка")</f>
        <v>0</v>
      </c>
      <c r="F368">
        <f>IF('01.11.2018'!F365="Психоневрол.",1,0)</f>
        <v>0</v>
      </c>
      <c r="G368" t="b">
        <f>OR('01.11.2018'!F365="Інше",'01.11.2018'!F365="ЦРЛ",'01.11.2018'!F365="МЛ",'01.11.2018'!F365="Інфекційна")</f>
        <v>0</v>
      </c>
      <c r="I368">
        <f t="shared" ref="I368:K368" si="373">SUM(B368:B3679)</f>
        <v>14</v>
      </c>
      <c r="J368">
        <f t="shared" si="373"/>
        <v>4</v>
      </c>
      <c r="K368">
        <f t="shared" si="373"/>
        <v>12</v>
      </c>
      <c r="L368">
        <f t="shared" si="331"/>
        <v>0</v>
      </c>
      <c r="N368">
        <f t="shared" si="332"/>
        <v>0</v>
      </c>
    </row>
    <row r="369" spans="2:14" x14ac:dyDescent="0.25">
      <c r="B369">
        <f>IF('01.11.2018'!F366="НД",1,0)</f>
        <v>0</v>
      </c>
      <c r="C369">
        <f>IF('01.11.2018'!F366="СНІДцентр",1,0)</f>
        <v>0</v>
      </c>
      <c r="D369">
        <f>IF('01.11.2018'!F366="ПТБ",1,0)</f>
        <v>0</v>
      </c>
      <c r="E369" t="b">
        <f>OR('01.11.2018'!F366="ПМСД",'01.11.2018'!F366="поліклініка")</f>
        <v>0</v>
      </c>
      <c r="F369">
        <f>IF('01.11.2018'!F366="Психоневрол.",1,0)</f>
        <v>0</v>
      </c>
      <c r="G369" t="b">
        <f>OR('01.11.2018'!F366="Інше",'01.11.2018'!F366="ЦРЛ",'01.11.2018'!F366="МЛ",'01.11.2018'!F366="Інфекційна")</f>
        <v>0</v>
      </c>
      <c r="I369">
        <f t="shared" ref="I369:K369" si="374">SUM(B369:B3680)</f>
        <v>14</v>
      </c>
      <c r="J369">
        <f t="shared" si="374"/>
        <v>3</v>
      </c>
      <c r="K369">
        <f t="shared" si="374"/>
        <v>12</v>
      </c>
      <c r="L369">
        <f t="shared" si="331"/>
        <v>0</v>
      </c>
      <c r="N369">
        <f t="shared" si="332"/>
        <v>0</v>
      </c>
    </row>
    <row r="370" spans="2:14" x14ac:dyDescent="0.25">
      <c r="B370">
        <f>IF('01.11.2018'!F367="НД",1,0)</f>
        <v>0</v>
      </c>
      <c r="C370">
        <f>IF('01.11.2018'!F367="СНІДцентр",1,0)</f>
        <v>0</v>
      </c>
      <c r="D370">
        <f>IF('01.11.2018'!F367="ПТБ",1,0)</f>
        <v>0</v>
      </c>
      <c r="E370" t="b">
        <f>OR('01.11.2018'!F367="ПМСД",'01.11.2018'!F367="поліклініка")</f>
        <v>0</v>
      </c>
      <c r="F370">
        <f>IF('01.11.2018'!F367="Психоневрол.",1,0)</f>
        <v>0</v>
      </c>
      <c r="G370" t="b">
        <f>OR('01.11.2018'!F367="Інше",'01.11.2018'!F367="ЦРЛ",'01.11.2018'!F367="МЛ",'01.11.2018'!F367="Інфекційна")</f>
        <v>0</v>
      </c>
      <c r="I370">
        <f t="shared" ref="I370:K370" si="375">SUM(B370:B3681)</f>
        <v>14</v>
      </c>
      <c r="J370">
        <f t="shared" si="375"/>
        <v>3</v>
      </c>
      <c r="K370">
        <f t="shared" si="375"/>
        <v>12</v>
      </c>
      <c r="L370">
        <f t="shared" si="331"/>
        <v>0</v>
      </c>
      <c r="N370">
        <f t="shared" si="332"/>
        <v>0</v>
      </c>
    </row>
    <row r="371" spans="2:14" x14ac:dyDescent="0.25">
      <c r="B371">
        <f>IF('01.11.2018'!F368="НД",1,0)</f>
        <v>0</v>
      </c>
      <c r="C371">
        <f>IF('01.11.2018'!F368="СНІДцентр",1,0)</f>
        <v>0</v>
      </c>
      <c r="D371">
        <f>IF('01.11.2018'!F368="ПТБ",1,0)</f>
        <v>0</v>
      </c>
      <c r="E371" t="b">
        <f>OR('01.11.2018'!F368="ПМСД",'01.11.2018'!F368="поліклініка")</f>
        <v>0</v>
      </c>
      <c r="F371">
        <f>IF('01.11.2018'!F368="Психоневрол.",1,0)</f>
        <v>0</v>
      </c>
      <c r="G371" t="b">
        <f>OR('01.11.2018'!F368="Інше",'01.11.2018'!F368="ЦРЛ",'01.11.2018'!F368="МЛ",'01.11.2018'!F368="Інфекційна")</f>
        <v>1</v>
      </c>
      <c r="I371">
        <f t="shared" ref="I371:K371" si="376">SUM(B371:B3682)</f>
        <v>14</v>
      </c>
      <c r="J371">
        <f t="shared" si="376"/>
        <v>3</v>
      </c>
      <c r="K371">
        <f t="shared" si="376"/>
        <v>12</v>
      </c>
      <c r="L371">
        <f t="shared" si="331"/>
        <v>0</v>
      </c>
      <c r="N371">
        <f t="shared" si="332"/>
        <v>1</v>
      </c>
    </row>
    <row r="372" spans="2:14" x14ac:dyDescent="0.25">
      <c r="B372">
        <f>IF('01.11.2018'!F369="НД",1,0)</f>
        <v>0</v>
      </c>
      <c r="C372">
        <f>IF('01.11.2018'!F369="СНІДцентр",1,0)</f>
        <v>0</v>
      </c>
      <c r="D372">
        <f>IF('01.11.2018'!F369="ПТБ",1,0)</f>
        <v>0</v>
      </c>
      <c r="E372" t="b">
        <f>OR('01.11.2018'!F369="ПМСД",'01.11.2018'!F369="поліклініка")</f>
        <v>0</v>
      </c>
      <c r="F372">
        <f>IF('01.11.2018'!F369="Психоневрол.",1,0)</f>
        <v>0</v>
      </c>
      <c r="G372" t="b">
        <f>OR('01.11.2018'!F369="Інше",'01.11.2018'!F369="ЦРЛ",'01.11.2018'!F369="МЛ",'01.11.2018'!F369="Інфекційна")</f>
        <v>0</v>
      </c>
      <c r="I372">
        <f t="shared" ref="I372:K372" si="377">SUM(B372:B3683)</f>
        <v>14</v>
      </c>
      <c r="J372">
        <f t="shared" si="377"/>
        <v>3</v>
      </c>
      <c r="K372">
        <f t="shared" si="377"/>
        <v>12</v>
      </c>
      <c r="L372">
        <f t="shared" si="331"/>
        <v>0</v>
      </c>
      <c r="N372">
        <f t="shared" si="332"/>
        <v>0</v>
      </c>
    </row>
    <row r="373" spans="2:14" x14ac:dyDescent="0.25">
      <c r="B373">
        <f>IF('01.11.2018'!F370="НД",1,0)</f>
        <v>0</v>
      </c>
      <c r="C373">
        <f>IF('01.11.2018'!F370="СНІДцентр",1,0)</f>
        <v>0</v>
      </c>
      <c r="D373">
        <f>IF('01.11.2018'!F370="ПТБ",1,0)</f>
        <v>0</v>
      </c>
      <c r="E373" t="b">
        <f>OR('01.11.2018'!F370="ПМСД",'01.11.2018'!F370="поліклініка")</f>
        <v>0</v>
      </c>
      <c r="F373">
        <f>IF('01.11.2018'!F370="Психоневрол.",1,0)</f>
        <v>0</v>
      </c>
      <c r="G373" t="b">
        <f>OR('01.11.2018'!F370="Інше",'01.11.2018'!F370="ЦРЛ",'01.11.2018'!F370="МЛ",'01.11.2018'!F370="Інфекційна")</f>
        <v>0</v>
      </c>
      <c r="I373">
        <f t="shared" ref="I373:K373" si="378">SUM(B373:B3684)</f>
        <v>14</v>
      </c>
      <c r="J373">
        <f t="shared" si="378"/>
        <v>3</v>
      </c>
      <c r="K373">
        <f t="shared" si="378"/>
        <v>12</v>
      </c>
      <c r="L373">
        <f t="shared" si="331"/>
        <v>0</v>
      </c>
      <c r="N373">
        <f t="shared" si="332"/>
        <v>0</v>
      </c>
    </row>
    <row r="374" spans="2:14" x14ac:dyDescent="0.25">
      <c r="B374">
        <f>IF('01.11.2018'!F371="НД",1,0)</f>
        <v>0</v>
      </c>
      <c r="C374">
        <f>IF('01.11.2018'!F371="СНІДцентр",1,0)</f>
        <v>0</v>
      </c>
      <c r="D374">
        <f>IF('01.11.2018'!F371="ПТБ",1,0)</f>
        <v>1</v>
      </c>
      <c r="E374" t="b">
        <f>OR('01.11.2018'!F371="ПМСД",'01.11.2018'!F371="поліклініка")</f>
        <v>0</v>
      </c>
      <c r="F374">
        <f>IF('01.11.2018'!F371="Психоневрол.",1,0)</f>
        <v>0</v>
      </c>
      <c r="G374" t="b">
        <f>OR('01.11.2018'!F371="Інше",'01.11.2018'!F371="ЦРЛ",'01.11.2018'!F371="МЛ",'01.11.2018'!F371="Інфекційна")</f>
        <v>0</v>
      </c>
      <c r="I374">
        <f t="shared" ref="I374:K374" si="379">SUM(B374:B3685)</f>
        <v>14</v>
      </c>
      <c r="J374">
        <f t="shared" si="379"/>
        <v>3</v>
      </c>
      <c r="K374">
        <f t="shared" si="379"/>
        <v>12</v>
      </c>
      <c r="L374">
        <f t="shared" si="331"/>
        <v>0</v>
      </c>
      <c r="N374">
        <f t="shared" si="332"/>
        <v>0</v>
      </c>
    </row>
    <row r="375" spans="2:14" x14ac:dyDescent="0.25">
      <c r="B375">
        <f>IF('01.11.2018'!F372="НД",1,0)</f>
        <v>0</v>
      </c>
      <c r="C375">
        <f>IF('01.11.2018'!F372="СНІДцентр",1,0)</f>
        <v>0</v>
      </c>
      <c r="D375">
        <f>IF('01.11.2018'!F372="ПТБ",1,0)</f>
        <v>0</v>
      </c>
      <c r="E375" t="b">
        <f>OR('01.11.2018'!F372="ПМСД",'01.11.2018'!F372="поліклініка")</f>
        <v>0</v>
      </c>
      <c r="F375">
        <f>IF('01.11.2018'!F372="Психоневрол.",1,0)</f>
        <v>0</v>
      </c>
      <c r="G375" t="b">
        <f>OR('01.11.2018'!F372="Інше",'01.11.2018'!F372="ЦРЛ",'01.11.2018'!F372="МЛ",'01.11.2018'!F372="Інфекційна")</f>
        <v>0</v>
      </c>
      <c r="I375">
        <f t="shared" ref="I375:K375" si="380">SUM(B375:B3686)</f>
        <v>14</v>
      </c>
      <c r="J375">
        <f t="shared" si="380"/>
        <v>3</v>
      </c>
      <c r="K375">
        <f t="shared" si="380"/>
        <v>11</v>
      </c>
      <c r="L375">
        <f t="shared" si="331"/>
        <v>0</v>
      </c>
      <c r="N375">
        <f t="shared" si="332"/>
        <v>0</v>
      </c>
    </row>
    <row r="376" spans="2:14" x14ac:dyDescent="0.25">
      <c r="B376">
        <f>IF('01.11.2018'!F373="НД",1,0)</f>
        <v>0</v>
      </c>
      <c r="C376">
        <f>IF('01.11.2018'!F373="СНІДцентр",1,0)</f>
        <v>0</v>
      </c>
      <c r="D376">
        <f>IF('01.11.2018'!F373="ПТБ",1,0)</f>
        <v>0</v>
      </c>
      <c r="E376" t="b">
        <f>OR('01.11.2018'!F373="ПМСД",'01.11.2018'!F373="поліклініка")</f>
        <v>0</v>
      </c>
      <c r="F376">
        <f>IF('01.11.2018'!F373="Психоневрол.",1,0)</f>
        <v>0</v>
      </c>
      <c r="G376" t="b">
        <f>OR('01.11.2018'!F373="Інше",'01.11.2018'!F373="ЦРЛ",'01.11.2018'!F373="МЛ",'01.11.2018'!F373="Інфекційна")</f>
        <v>0</v>
      </c>
      <c r="I376">
        <f t="shared" ref="I376:K376" si="381">SUM(B376:B3687)</f>
        <v>14</v>
      </c>
      <c r="J376">
        <f t="shared" si="381"/>
        <v>3</v>
      </c>
      <c r="K376">
        <f t="shared" si="381"/>
        <v>11</v>
      </c>
      <c r="L376">
        <f t="shared" si="331"/>
        <v>0</v>
      </c>
      <c r="N376">
        <f t="shared" si="332"/>
        <v>0</v>
      </c>
    </row>
    <row r="377" spans="2:14" x14ac:dyDescent="0.25">
      <c r="B377">
        <f>IF('01.11.2018'!F374="НД",1,0)</f>
        <v>0</v>
      </c>
      <c r="C377">
        <f>IF('01.11.2018'!F374="СНІДцентр",1,0)</f>
        <v>0</v>
      </c>
      <c r="D377">
        <f>IF('01.11.2018'!F374="ПТБ",1,0)</f>
        <v>0</v>
      </c>
      <c r="E377" t="b">
        <f>OR('01.11.2018'!F374="ПМСД",'01.11.2018'!F374="поліклініка")</f>
        <v>0</v>
      </c>
      <c r="F377">
        <f>IF('01.11.2018'!F374="Психоневрол.",1,0)</f>
        <v>0</v>
      </c>
      <c r="G377" t="b">
        <f>OR('01.11.2018'!F374="Інше",'01.11.2018'!F374="ЦРЛ",'01.11.2018'!F374="МЛ",'01.11.2018'!F374="Інфекційна")</f>
        <v>1</v>
      </c>
      <c r="I377">
        <f t="shared" ref="I377:K377" si="382">SUM(B377:B3688)</f>
        <v>14</v>
      </c>
      <c r="J377">
        <f t="shared" si="382"/>
        <v>3</v>
      </c>
      <c r="K377">
        <f t="shared" si="382"/>
        <v>11</v>
      </c>
      <c r="L377">
        <f t="shared" si="331"/>
        <v>0</v>
      </c>
      <c r="N377">
        <f t="shared" si="332"/>
        <v>1</v>
      </c>
    </row>
    <row r="378" spans="2:14" x14ac:dyDescent="0.25">
      <c r="B378">
        <f>IF('01.11.2018'!F375="НД",1,0)</f>
        <v>0</v>
      </c>
      <c r="C378">
        <f>IF('01.11.2018'!F375="СНІДцентр",1,0)</f>
        <v>0</v>
      </c>
      <c r="D378">
        <f>IF('01.11.2018'!F375="ПТБ",1,0)</f>
        <v>0</v>
      </c>
      <c r="E378" t="b">
        <f>OR('01.11.2018'!F375="ПМСД",'01.11.2018'!F375="поліклініка")</f>
        <v>0</v>
      </c>
      <c r="F378">
        <f>IF('01.11.2018'!F375="Психоневрол.",1,0)</f>
        <v>0</v>
      </c>
      <c r="G378" t="b">
        <f>OR('01.11.2018'!F375="Інше",'01.11.2018'!F375="ЦРЛ",'01.11.2018'!F375="МЛ",'01.11.2018'!F375="Інфекційна")</f>
        <v>0</v>
      </c>
      <c r="I378">
        <f t="shared" ref="I378:K378" si="383">SUM(B378:B3689)</f>
        <v>14</v>
      </c>
      <c r="J378">
        <f t="shared" si="383"/>
        <v>3</v>
      </c>
      <c r="K378">
        <f t="shared" si="383"/>
        <v>11</v>
      </c>
      <c r="L378">
        <f t="shared" si="331"/>
        <v>0</v>
      </c>
      <c r="N378">
        <f t="shared" si="332"/>
        <v>0</v>
      </c>
    </row>
    <row r="379" spans="2:14" x14ac:dyDescent="0.25">
      <c r="B379">
        <f>IF('01.11.2018'!F376="НД",1,0)</f>
        <v>0</v>
      </c>
      <c r="C379">
        <f>IF('01.11.2018'!F376="СНІДцентр",1,0)</f>
        <v>0</v>
      </c>
      <c r="D379">
        <f>IF('01.11.2018'!F376="ПТБ",1,0)</f>
        <v>0</v>
      </c>
      <c r="E379" t="b">
        <f>OR('01.11.2018'!F376="ПМСД",'01.11.2018'!F376="поліклініка")</f>
        <v>0</v>
      </c>
      <c r="F379">
        <f>IF('01.11.2018'!F376="Психоневрол.",1,0)</f>
        <v>0</v>
      </c>
      <c r="G379" t="b">
        <f>OR('01.11.2018'!F376="Інше",'01.11.2018'!F376="ЦРЛ",'01.11.2018'!F376="МЛ",'01.11.2018'!F376="Інфекційна")</f>
        <v>0</v>
      </c>
      <c r="I379">
        <f t="shared" ref="I379:K379" si="384">SUM(B379:B3690)</f>
        <v>14</v>
      </c>
      <c r="J379">
        <f t="shared" si="384"/>
        <v>3</v>
      </c>
      <c r="K379">
        <f t="shared" si="384"/>
        <v>11</v>
      </c>
      <c r="L379">
        <f t="shared" si="331"/>
        <v>0</v>
      </c>
      <c r="N379">
        <f t="shared" si="332"/>
        <v>0</v>
      </c>
    </row>
    <row r="380" spans="2:14" x14ac:dyDescent="0.25">
      <c r="B380">
        <f>IF('01.11.2018'!F377="НД",1,0)</f>
        <v>0</v>
      </c>
      <c r="C380">
        <f>IF('01.11.2018'!F377="СНІДцентр",1,0)</f>
        <v>0</v>
      </c>
      <c r="D380">
        <f>IF('01.11.2018'!F377="ПТБ",1,0)</f>
        <v>0</v>
      </c>
      <c r="E380" t="b">
        <f>OR('01.11.2018'!F377="ПМСД",'01.11.2018'!F377="поліклініка")</f>
        <v>0</v>
      </c>
      <c r="F380">
        <f>IF('01.11.2018'!F377="Психоневрол.",1,0)</f>
        <v>0</v>
      </c>
      <c r="G380" t="b">
        <f>OR('01.11.2018'!F377="Інше",'01.11.2018'!F377="ЦРЛ",'01.11.2018'!F377="МЛ",'01.11.2018'!F377="Інфекційна")</f>
        <v>1</v>
      </c>
      <c r="I380">
        <f t="shared" ref="I380:K380" si="385">SUM(B380:B3691)</f>
        <v>14</v>
      </c>
      <c r="J380">
        <f t="shared" si="385"/>
        <v>3</v>
      </c>
      <c r="K380">
        <f t="shared" si="385"/>
        <v>11</v>
      </c>
      <c r="L380">
        <f t="shared" si="331"/>
        <v>0</v>
      </c>
      <c r="N380">
        <f t="shared" si="332"/>
        <v>1</v>
      </c>
    </row>
    <row r="381" spans="2:14" x14ac:dyDescent="0.25">
      <c r="B381">
        <f>IF('01.11.2018'!F378="НД",1,0)</f>
        <v>0</v>
      </c>
      <c r="C381">
        <f>IF('01.11.2018'!F378="СНІДцентр",1,0)</f>
        <v>0</v>
      </c>
      <c r="D381">
        <f>IF('01.11.2018'!F378="ПТБ",1,0)</f>
        <v>0</v>
      </c>
      <c r="E381" t="b">
        <f>OR('01.11.2018'!F378="ПМСД",'01.11.2018'!F378="поліклініка")</f>
        <v>0</v>
      </c>
      <c r="F381">
        <f>IF('01.11.2018'!F378="Психоневрол.",1,0)</f>
        <v>0</v>
      </c>
      <c r="G381" t="b">
        <f>OR('01.11.2018'!F378="Інше",'01.11.2018'!F378="ЦРЛ",'01.11.2018'!F378="МЛ",'01.11.2018'!F378="Інфекційна")</f>
        <v>0</v>
      </c>
      <c r="I381">
        <f t="shared" ref="I381:K381" si="386">SUM(B381:B3692)</f>
        <v>14</v>
      </c>
      <c r="J381">
        <f t="shared" si="386"/>
        <v>3</v>
      </c>
      <c r="K381">
        <f t="shared" si="386"/>
        <v>11</v>
      </c>
      <c r="L381">
        <f t="shared" si="331"/>
        <v>0</v>
      </c>
      <c r="N381">
        <f t="shared" si="332"/>
        <v>0</v>
      </c>
    </row>
    <row r="382" spans="2:14" x14ac:dyDescent="0.25">
      <c r="B382">
        <f>IF('01.11.2018'!F379="НД",1,0)</f>
        <v>0</v>
      </c>
      <c r="C382">
        <f>IF('01.11.2018'!F379="СНІДцентр",1,0)</f>
        <v>0</v>
      </c>
      <c r="D382">
        <f>IF('01.11.2018'!F379="ПТБ",1,0)</f>
        <v>0</v>
      </c>
      <c r="E382" t="b">
        <f>OR('01.11.2018'!F379="ПМСД",'01.11.2018'!F379="поліклініка")</f>
        <v>0</v>
      </c>
      <c r="F382">
        <f>IF('01.11.2018'!F379="Психоневрол.",1,0)</f>
        <v>0</v>
      </c>
      <c r="G382" t="b">
        <f>OR('01.11.2018'!F379="Інше",'01.11.2018'!F379="ЦРЛ",'01.11.2018'!F379="МЛ",'01.11.2018'!F379="Інфекційна")</f>
        <v>0</v>
      </c>
      <c r="I382">
        <f t="shared" ref="I382:K382" si="387">SUM(B382:B3693)</f>
        <v>14</v>
      </c>
      <c r="J382">
        <f t="shared" si="387"/>
        <v>3</v>
      </c>
      <c r="K382">
        <f t="shared" si="387"/>
        <v>11</v>
      </c>
      <c r="L382">
        <f t="shared" si="331"/>
        <v>0</v>
      </c>
      <c r="N382">
        <f t="shared" si="332"/>
        <v>0</v>
      </c>
    </row>
    <row r="383" spans="2:14" x14ac:dyDescent="0.25">
      <c r="B383">
        <f>IF('01.11.2018'!F380="НД",1,0)</f>
        <v>0</v>
      </c>
      <c r="C383">
        <f>IF('01.11.2018'!F380="СНІДцентр",1,0)</f>
        <v>0</v>
      </c>
      <c r="D383">
        <f>IF('01.11.2018'!F380="ПТБ",1,0)</f>
        <v>0</v>
      </c>
      <c r="E383" t="b">
        <f>OR('01.11.2018'!F380="ПМСД",'01.11.2018'!F380="поліклініка")</f>
        <v>0</v>
      </c>
      <c r="F383">
        <f>IF('01.11.2018'!F380="Психоневрол.",1,0)</f>
        <v>0</v>
      </c>
      <c r="G383" t="b">
        <f>OR('01.11.2018'!F380="Інше",'01.11.2018'!F380="ЦРЛ",'01.11.2018'!F380="МЛ",'01.11.2018'!F380="Інфекційна")</f>
        <v>0</v>
      </c>
      <c r="I383">
        <f t="shared" ref="I383:K383" si="388">SUM(B383:B3694)</f>
        <v>14</v>
      </c>
      <c r="J383">
        <f t="shared" si="388"/>
        <v>3</v>
      </c>
      <c r="K383">
        <f t="shared" si="388"/>
        <v>11</v>
      </c>
      <c r="L383">
        <f t="shared" si="331"/>
        <v>0</v>
      </c>
      <c r="N383">
        <f t="shared" si="332"/>
        <v>0</v>
      </c>
    </row>
    <row r="384" spans="2:14" x14ac:dyDescent="0.25">
      <c r="B384">
        <f>IF('01.11.2018'!F381="НД",1,0)</f>
        <v>0</v>
      </c>
      <c r="C384">
        <f>IF('01.11.2018'!F381="СНІДцентр",1,0)</f>
        <v>0</v>
      </c>
      <c r="D384">
        <f>IF('01.11.2018'!F381="ПТБ",1,0)</f>
        <v>0</v>
      </c>
      <c r="E384" t="b">
        <f>OR('01.11.2018'!F381="ПМСД",'01.11.2018'!F381="поліклініка")</f>
        <v>0</v>
      </c>
      <c r="F384">
        <f>IF('01.11.2018'!F381="Психоневрол.",1,0)</f>
        <v>0</v>
      </c>
      <c r="G384" t="b">
        <f>OR('01.11.2018'!F381="Інше",'01.11.2018'!F381="ЦРЛ",'01.11.2018'!F381="МЛ",'01.11.2018'!F381="Інфекційна")</f>
        <v>0</v>
      </c>
      <c r="I384">
        <f t="shared" ref="I384:K384" si="389">SUM(B384:B3695)</f>
        <v>14</v>
      </c>
      <c r="J384">
        <f t="shared" si="389"/>
        <v>3</v>
      </c>
      <c r="K384">
        <f t="shared" si="389"/>
        <v>11</v>
      </c>
      <c r="L384">
        <f t="shared" si="331"/>
        <v>0</v>
      </c>
      <c r="N384">
        <f t="shared" si="332"/>
        <v>0</v>
      </c>
    </row>
    <row r="385" spans="2:14" x14ac:dyDescent="0.25">
      <c r="B385">
        <f>IF('01.11.2018'!F382="НД",1,0)</f>
        <v>0</v>
      </c>
      <c r="C385">
        <f>IF('01.11.2018'!F382="СНІДцентр",1,0)</f>
        <v>0</v>
      </c>
      <c r="D385">
        <f>IF('01.11.2018'!F382="ПТБ",1,0)</f>
        <v>0</v>
      </c>
      <c r="E385" t="b">
        <f>OR('01.11.2018'!F382="ПМСД",'01.11.2018'!F382="поліклініка")</f>
        <v>0</v>
      </c>
      <c r="F385">
        <f>IF('01.11.2018'!F382="Психоневрол.",1,0)</f>
        <v>0</v>
      </c>
      <c r="G385" t="b">
        <f>OR('01.11.2018'!F382="Інше",'01.11.2018'!F382="ЦРЛ",'01.11.2018'!F382="МЛ",'01.11.2018'!F382="Інфекційна")</f>
        <v>0</v>
      </c>
      <c r="I385">
        <f t="shared" ref="I385:K385" si="390">SUM(B385:B3696)</f>
        <v>14</v>
      </c>
      <c r="J385">
        <f t="shared" si="390"/>
        <v>3</v>
      </c>
      <c r="K385">
        <f t="shared" si="390"/>
        <v>11</v>
      </c>
      <c r="L385">
        <f t="shared" si="331"/>
        <v>0</v>
      </c>
      <c r="N385">
        <f t="shared" si="332"/>
        <v>0</v>
      </c>
    </row>
    <row r="386" spans="2:14" x14ac:dyDescent="0.25">
      <c r="B386">
        <f>IF('01.11.2018'!F383="НД",1,0)</f>
        <v>1</v>
      </c>
      <c r="C386">
        <f>IF('01.11.2018'!F383="СНІДцентр",1,0)</f>
        <v>0</v>
      </c>
      <c r="D386">
        <f>IF('01.11.2018'!F383="ПТБ",1,0)</f>
        <v>0</v>
      </c>
      <c r="E386" t="b">
        <f>OR('01.11.2018'!F383="ПМСД",'01.11.2018'!F383="поліклініка")</f>
        <v>0</v>
      </c>
      <c r="F386">
        <f>IF('01.11.2018'!F383="Психоневрол.",1,0)</f>
        <v>0</v>
      </c>
      <c r="G386" t="b">
        <f>OR('01.11.2018'!F383="Інше",'01.11.2018'!F383="ЦРЛ",'01.11.2018'!F383="МЛ",'01.11.2018'!F383="Інфекційна")</f>
        <v>0</v>
      </c>
      <c r="I386">
        <f t="shared" ref="I386:K386" si="391">SUM(B386:B3697)</f>
        <v>14</v>
      </c>
      <c r="J386">
        <f t="shared" si="391"/>
        <v>3</v>
      </c>
      <c r="K386">
        <f t="shared" si="391"/>
        <v>11</v>
      </c>
      <c r="L386">
        <f t="shared" si="331"/>
        <v>0</v>
      </c>
      <c r="N386">
        <f t="shared" si="332"/>
        <v>0</v>
      </c>
    </row>
    <row r="387" spans="2:14" x14ac:dyDescent="0.25">
      <c r="B387">
        <f>IF('01.11.2018'!F384="НД",1,0)</f>
        <v>0</v>
      </c>
      <c r="C387">
        <f>IF('01.11.2018'!F384="СНІДцентр",1,0)</f>
        <v>0</v>
      </c>
      <c r="D387">
        <f>IF('01.11.2018'!F384="ПТБ",1,0)</f>
        <v>0</v>
      </c>
      <c r="E387" t="b">
        <f>OR('01.11.2018'!F384="ПМСД",'01.11.2018'!F384="поліклініка")</f>
        <v>0</v>
      </c>
      <c r="F387">
        <f>IF('01.11.2018'!F384="Психоневрол.",1,0)</f>
        <v>0</v>
      </c>
      <c r="G387" t="b">
        <f>OR('01.11.2018'!F384="Інше",'01.11.2018'!F384="ЦРЛ",'01.11.2018'!F384="МЛ",'01.11.2018'!F384="Інфекційна")</f>
        <v>0</v>
      </c>
      <c r="I387">
        <f t="shared" ref="I387:K387" si="392">SUM(B387:B3698)</f>
        <v>13</v>
      </c>
      <c r="J387">
        <f t="shared" si="392"/>
        <v>3</v>
      </c>
      <c r="K387">
        <f t="shared" si="392"/>
        <v>11</v>
      </c>
      <c r="L387">
        <f t="shared" si="331"/>
        <v>0</v>
      </c>
      <c r="N387">
        <f t="shared" si="332"/>
        <v>0</v>
      </c>
    </row>
    <row r="388" spans="2:14" x14ac:dyDescent="0.25">
      <c r="B388">
        <f>IF('01.11.2018'!F385="НД",1,0)</f>
        <v>0</v>
      </c>
      <c r="C388">
        <f>IF('01.11.2018'!F385="СНІДцентр",1,0)</f>
        <v>0</v>
      </c>
      <c r="D388">
        <f>IF('01.11.2018'!F385="ПТБ",1,0)</f>
        <v>0</v>
      </c>
      <c r="E388" t="b">
        <f>OR('01.11.2018'!F385="ПМСД",'01.11.2018'!F385="поліклініка")</f>
        <v>0</v>
      </c>
      <c r="F388">
        <f>IF('01.11.2018'!F385="Психоневрол.",1,0)</f>
        <v>0</v>
      </c>
      <c r="G388" t="b">
        <f>OR('01.11.2018'!F385="Інше",'01.11.2018'!F385="ЦРЛ",'01.11.2018'!F385="МЛ",'01.11.2018'!F385="Інфекційна")</f>
        <v>0</v>
      </c>
      <c r="I388">
        <f t="shared" ref="I388:K388" si="393">SUM(B388:B3699)</f>
        <v>13</v>
      </c>
      <c r="J388">
        <f t="shared" si="393"/>
        <v>3</v>
      </c>
      <c r="K388">
        <f t="shared" si="393"/>
        <v>11</v>
      </c>
      <c r="L388">
        <f t="shared" si="331"/>
        <v>0</v>
      </c>
      <c r="N388">
        <f t="shared" si="332"/>
        <v>0</v>
      </c>
    </row>
    <row r="389" spans="2:14" x14ac:dyDescent="0.25">
      <c r="B389">
        <f>IF('01.11.2018'!F386="НД",1,0)</f>
        <v>0</v>
      </c>
      <c r="C389">
        <f>IF('01.11.2018'!F386="СНІДцентр",1,0)</f>
        <v>0</v>
      </c>
      <c r="D389">
        <f>IF('01.11.2018'!F386="ПТБ",1,0)</f>
        <v>1</v>
      </c>
      <c r="E389" t="b">
        <f>OR('01.11.2018'!F386="ПМСД",'01.11.2018'!F386="поліклініка")</f>
        <v>0</v>
      </c>
      <c r="F389">
        <f>IF('01.11.2018'!F386="Психоневрол.",1,0)</f>
        <v>0</v>
      </c>
      <c r="G389" t="b">
        <f>OR('01.11.2018'!F386="Інше",'01.11.2018'!F386="ЦРЛ",'01.11.2018'!F386="МЛ",'01.11.2018'!F386="Інфекційна")</f>
        <v>0</v>
      </c>
      <c r="I389">
        <f t="shared" ref="I389:K389" si="394">SUM(B389:B3700)</f>
        <v>13</v>
      </c>
      <c r="J389">
        <f t="shared" si="394"/>
        <v>3</v>
      </c>
      <c r="K389">
        <f t="shared" si="394"/>
        <v>11</v>
      </c>
      <c r="L389">
        <f t="shared" si="331"/>
        <v>0</v>
      </c>
      <c r="N389">
        <f t="shared" si="332"/>
        <v>0</v>
      </c>
    </row>
    <row r="390" spans="2:14" x14ac:dyDescent="0.25">
      <c r="B390">
        <f>IF('01.11.2018'!F387="НД",1,0)</f>
        <v>0</v>
      </c>
      <c r="C390">
        <f>IF('01.11.2018'!F387="СНІДцентр",1,0)</f>
        <v>0</v>
      </c>
      <c r="D390">
        <f>IF('01.11.2018'!F387="ПТБ",1,0)</f>
        <v>0</v>
      </c>
      <c r="E390" t="b">
        <f>OR('01.11.2018'!F387="ПМСД",'01.11.2018'!F387="поліклініка")</f>
        <v>0</v>
      </c>
      <c r="F390">
        <f>IF('01.11.2018'!F387="Психоневрол.",1,0)</f>
        <v>0</v>
      </c>
      <c r="G390" t="b">
        <f>OR('01.11.2018'!F387="Інше",'01.11.2018'!F387="ЦРЛ",'01.11.2018'!F387="МЛ",'01.11.2018'!F387="Інфекційна")</f>
        <v>0</v>
      </c>
      <c r="I390">
        <f t="shared" ref="I390:K390" si="395">SUM(B390:B3701)</f>
        <v>13</v>
      </c>
      <c r="J390">
        <f t="shared" si="395"/>
        <v>3</v>
      </c>
      <c r="K390">
        <f t="shared" si="395"/>
        <v>10</v>
      </c>
      <c r="L390">
        <f t="shared" si="331"/>
        <v>0</v>
      </c>
      <c r="N390">
        <f t="shared" si="332"/>
        <v>0</v>
      </c>
    </row>
    <row r="391" spans="2:14" x14ac:dyDescent="0.25">
      <c r="B391">
        <f>IF('01.11.2018'!F388="НД",1,0)</f>
        <v>0</v>
      </c>
      <c r="C391">
        <f>IF('01.11.2018'!F388="СНІДцентр",1,0)</f>
        <v>0</v>
      </c>
      <c r="D391">
        <f>IF('01.11.2018'!F388="ПТБ",1,0)</f>
        <v>0</v>
      </c>
      <c r="E391" t="b">
        <f>OR('01.11.2018'!F388="ПМСД",'01.11.2018'!F388="поліклініка")</f>
        <v>0</v>
      </c>
      <c r="F391">
        <f>IF('01.11.2018'!F388="Психоневрол.",1,0)</f>
        <v>0</v>
      </c>
      <c r="G391" t="b">
        <f>OR('01.11.2018'!F388="Інше",'01.11.2018'!F388="ЦРЛ",'01.11.2018'!F388="МЛ",'01.11.2018'!F388="Інфекційна")</f>
        <v>0</v>
      </c>
      <c r="I391">
        <f t="shared" ref="I391:K391" si="396">SUM(B391:B3702)</f>
        <v>13</v>
      </c>
      <c r="J391">
        <f t="shared" si="396"/>
        <v>3</v>
      </c>
      <c r="K391">
        <f t="shared" si="396"/>
        <v>10</v>
      </c>
      <c r="L391">
        <f t="shared" ref="L391:L454" si="397">N(E391)</f>
        <v>0</v>
      </c>
      <c r="N391">
        <f t="shared" ref="N391:N454" si="398">N(G391)</f>
        <v>0</v>
      </c>
    </row>
    <row r="392" spans="2:14" x14ac:dyDescent="0.25">
      <c r="B392">
        <f>IF('01.11.2018'!F389="НД",1,0)</f>
        <v>0</v>
      </c>
      <c r="C392">
        <f>IF('01.11.2018'!F389="СНІДцентр",1,0)</f>
        <v>0</v>
      </c>
      <c r="D392">
        <f>IF('01.11.2018'!F389="ПТБ",1,0)</f>
        <v>0</v>
      </c>
      <c r="E392" t="b">
        <f>OR('01.11.2018'!F389="ПМСД",'01.11.2018'!F389="поліклініка")</f>
        <v>0</v>
      </c>
      <c r="F392">
        <f>IF('01.11.2018'!F389="Психоневрол.",1,0)</f>
        <v>0</v>
      </c>
      <c r="G392" t="b">
        <f>OR('01.11.2018'!F389="Інше",'01.11.2018'!F389="ЦРЛ",'01.11.2018'!F389="МЛ",'01.11.2018'!F389="Інфекційна")</f>
        <v>1</v>
      </c>
      <c r="I392">
        <f t="shared" ref="I392:K392" si="399">SUM(B392:B3703)</f>
        <v>13</v>
      </c>
      <c r="J392">
        <f t="shared" si="399"/>
        <v>3</v>
      </c>
      <c r="K392">
        <f t="shared" si="399"/>
        <v>10</v>
      </c>
      <c r="L392">
        <f t="shared" si="397"/>
        <v>0</v>
      </c>
      <c r="N392">
        <f t="shared" si="398"/>
        <v>1</v>
      </c>
    </row>
    <row r="393" spans="2:14" x14ac:dyDescent="0.25">
      <c r="B393">
        <f>IF('01.11.2018'!F390="НД",1,0)</f>
        <v>0</v>
      </c>
      <c r="C393">
        <f>IF('01.11.2018'!F390="СНІДцентр",1,0)</f>
        <v>0</v>
      </c>
      <c r="D393">
        <f>IF('01.11.2018'!F390="ПТБ",1,0)</f>
        <v>0</v>
      </c>
      <c r="E393" t="b">
        <f>OR('01.11.2018'!F390="ПМСД",'01.11.2018'!F390="поліклініка")</f>
        <v>0</v>
      </c>
      <c r="F393">
        <f>IF('01.11.2018'!F390="Психоневрол.",1,0)</f>
        <v>0</v>
      </c>
      <c r="G393" t="b">
        <f>OR('01.11.2018'!F390="Інше",'01.11.2018'!F390="ЦРЛ",'01.11.2018'!F390="МЛ",'01.11.2018'!F390="Інфекційна")</f>
        <v>0</v>
      </c>
      <c r="I393">
        <f t="shared" ref="I393:K393" si="400">SUM(B393:B3704)</f>
        <v>13</v>
      </c>
      <c r="J393">
        <f t="shared" si="400"/>
        <v>3</v>
      </c>
      <c r="K393">
        <f t="shared" si="400"/>
        <v>10</v>
      </c>
      <c r="L393">
        <f t="shared" si="397"/>
        <v>0</v>
      </c>
      <c r="N393">
        <f t="shared" si="398"/>
        <v>0</v>
      </c>
    </row>
    <row r="394" spans="2:14" x14ac:dyDescent="0.25">
      <c r="B394">
        <f>IF('01.11.2018'!F391="НД",1,0)</f>
        <v>0</v>
      </c>
      <c r="C394">
        <f>IF('01.11.2018'!F391="СНІДцентр",1,0)</f>
        <v>0</v>
      </c>
      <c r="D394">
        <f>IF('01.11.2018'!F391="ПТБ",1,0)</f>
        <v>0</v>
      </c>
      <c r="E394" t="b">
        <f>OR('01.11.2018'!F391="ПМСД",'01.11.2018'!F391="поліклініка")</f>
        <v>0</v>
      </c>
      <c r="F394">
        <f>IF('01.11.2018'!F391="Психоневрол.",1,0)</f>
        <v>0</v>
      </c>
      <c r="G394" t="b">
        <f>OR('01.11.2018'!F391="Інше",'01.11.2018'!F391="ЦРЛ",'01.11.2018'!F391="МЛ",'01.11.2018'!F391="Інфекційна")</f>
        <v>0</v>
      </c>
      <c r="I394">
        <f t="shared" ref="I394:K394" si="401">SUM(B394:B3705)</f>
        <v>13</v>
      </c>
      <c r="J394">
        <f t="shared" si="401"/>
        <v>3</v>
      </c>
      <c r="K394">
        <f t="shared" si="401"/>
        <v>10</v>
      </c>
      <c r="L394">
        <f t="shared" si="397"/>
        <v>0</v>
      </c>
      <c r="N394">
        <f t="shared" si="398"/>
        <v>0</v>
      </c>
    </row>
    <row r="395" spans="2:14" x14ac:dyDescent="0.25">
      <c r="B395">
        <f>IF('01.11.2018'!F392="НД",1,0)</f>
        <v>0</v>
      </c>
      <c r="C395">
        <f>IF('01.11.2018'!F392="СНІДцентр",1,0)</f>
        <v>0</v>
      </c>
      <c r="D395">
        <f>IF('01.11.2018'!F392="ПТБ",1,0)</f>
        <v>0</v>
      </c>
      <c r="E395" t="b">
        <f>OR('01.11.2018'!F392="ПМСД",'01.11.2018'!F392="поліклініка")</f>
        <v>0</v>
      </c>
      <c r="F395">
        <f>IF('01.11.2018'!F392="Психоневрол.",1,0)</f>
        <v>0</v>
      </c>
      <c r="G395" t="b">
        <f>OR('01.11.2018'!F392="Інше",'01.11.2018'!F392="ЦРЛ",'01.11.2018'!F392="МЛ",'01.11.2018'!F392="Інфекційна")</f>
        <v>1</v>
      </c>
      <c r="I395">
        <f t="shared" ref="I395:K395" si="402">SUM(B395:B3706)</f>
        <v>13</v>
      </c>
      <c r="J395">
        <f t="shared" si="402"/>
        <v>3</v>
      </c>
      <c r="K395">
        <f t="shared" si="402"/>
        <v>10</v>
      </c>
      <c r="L395">
        <f t="shared" si="397"/>
        <v>0</v>
      </c>
      <c r="N395">
        <f t="shared" si="398"/>
        <v>1</v>
      </c>
    </row>
    <row r="396" spans="2:14" x14ac:dyDescent="0.25">
      <c r="B396">
        <f>IF('01.11.2018'!F393="НД",1,0)</f>
        <v>0</v>
      </c>
      <c r="C396">
        <f>IF('01.11.2018'!F393="СНІДцентр",1,0)</f>
        <v>0</v>
      </c>
      <c r="D396">
        <f>IF('01.11.2018'!F393="ПТБ",1,0)</f>
        <v>0</v>
      </c>
      <c r="E396" t="b">
        <f>OR('01.11.2018'!F393="ПМСД",'01.11.2018'!F393="поліклініка")</f>
        <v>0</v>
      </c>
      <c r="F396">
        <f>IF('01.11.2018'!F393="Психоневрол.",1,0)</f>
        <v>0</v>
      </c>
      <c r="G396" t="b">
        <f>OR('01.11.2018'!F393="Інше",'01.11.2018'!F393="ЦРЛ",'01.11.2018'!F393="МЛ",'01.11.2018'!F393="Інфекційна")</f>
        <v>0</v>
      </c>
      <c r="I396">
        <f t="shared" ref="I396:K396" si="403">SUM(B396:B3707)</f>
        <v>13</v>
      </c>
      <c r="J396">
        <f t="shared" si="403"/>
        <v>3</v>
      </c>
      <c r="K396">
        <f t="shared" si="403"/>
        <v>10</v>
      </c>
      <c r="L396">
        <f t="shared" si="397"/>
        <v>0</v>
      </c>
      <c r="N396">
        <f t="shared" si="398"/>
        <v>0</v>
      </c>
    </row>
    <row r="397" spans="2:14" x14ac:dyDescent="0.25">
      <c r="B397">
        <f>IF('01.11.2018'!F394="НД",1,0)</f>
        <v>0</v>
      </c>
      <c r="C397">
        <f>IF('01.11.2018'!F394="СНІДцентр",1,0)</f>
        <v>0</v>
      </c>
      <c r="D397">
        <f>IF('01.11.2018'!F394="ПТБ",1,0)</f>
        <v>0</v>
      </c>
      <c r="E397" t="b">
        <f>OR('01.11.2018'!F394="ПМСД",'01.11.2018'!F394="поліклініка")</f>
        <v>0</v>
      </c>
      <c r="F397">
        <f>IF('01.11.2018'!F394="Психоневрол.",1,0)</f>
        <v>0</v>
      </c>
      <c r="G397" t="b">
        <f>OR('01.11.2018'!F394="Інше",'01.11.2018'!F394="ЦРЛ",'01.11.2018'!F394="МЛ",'01.11.2018'!F394="Інфекційна")</f>
        <v>0</v>
      </c>
      <c r="I397">
        <f t="shared" ref="I397:K397" si="404">SUM(B397:B3708)</f>
        <v>13</v>
      </c>
      <c r="J397">
        <f t="shared" si="404"/>
        <v>3</v>
      </c>
      <c r="K397">
        <f t="shared" si="404"/>
        <v>10</v>
      </c>
      <c r="L397">
        <f t="shared" si="397"/>
        <v>0</v>
      </c>
      <c r="N397">
        <f t="shared" si="398"/>
        <v>0</v>
      </c>
    </row>
    <row r="398" spans="2:14" x14ac:dyDescent="0.25">
      <c r="B398">
        <f>IF('01.11.2018'!F395="НД",1,0)</f>
        <v>0</v>
      </c>
      <c r="C398">
        <f>IF('01.11.2018'!F395="СНІДцентр",1,0)</f>
        <v>0</v>
      </c>
      <c r="D398">
        <f>IF('01.11.2018'!F395="ПТБ",1,0)</f>
        <v>0</v>
      </c>
      <c r="E398" t="b">
        <f>OR('01.11.2018'!F395="ПМСД",'01.11.2018'!F395="поліклініка")</f>
        <v>1</v>
      </c>
      <c r="F398">
        <f>IF('01.11.2018'!F395="Психоневрол.",1,0)</f>
        <v>0</v>
      </c>
      <c r="G398" t="b">
        <f>OR('01.11.2018'!F395="Інше",'01.11.2018'!F395="ЦРЛ",'01.11.2018'!F395="МЛ",'01.11.2018'!F395="Інфекційна")</f>
        <v>0</v>
      </c>
      <c r="I398">
        <f t="shared" ref="I398:K398" si="405">SUM(B398:B3709)</f>
        <v>13</v>
      </c>
      <c r="J398">
        <f t="shared" si="405"/>
        <v>3</v>
      </c>
      <c r="K398">
        <f t="shared" si="405"/>
        <v>10</v>
      </c>
      <c r="L398">
        <f t="shared" si="397"/>
        <v>1</v>
      </c>
      <c r="N398">
        <f t="shared" si="398"/>
        <v>0</v>
      </c>
    </row>
    <row r="399" spans="2:14" x14ac:dyDescent="0.25">
      <c r="B399">
        <f>IF('01.11.2018'!F396="НД",1,0)</f>
        <v>0</v>
      </c>
      <c r="C399">
        <f>IF('01.11.2018'!F396="СНІДцентр",1,0)</f>
        <v>0</v>
      </c>
      <c r="D399">
        <f>IF('01.11.2018'!F396="ПТБ",1,0)</f>
        <v>0</v>
      </c>
      <c r="E399" t="b">
        <f>OR('01.11.2018'!F396="ПМСД",'01.11.2018'!F396="поліклініка")</f>
        <v>0</v>
      </c>
      <c r="F399">
        <f>IF('01.11.2018'!F396="Психоневрол.",1,0)</f>
        <v>0</v>
      </c>
      <c r="G399" t="b">
        <f>OR('01.11.2018'!F396="Інше",'01.11.2018'!F396="ЦРЛ",'01.11.2018'!F396="МЛ",'01.11.2018'!F396="Інфекційна")</f>
        <v>0</v>
      </c>
      <c r="I399">
        <f t="shared" ref="I399:K399" si="406">SUM(B399:B3710)</f>
        <v>13</v>
      </c>
      <c r="J399">
        <f t="shared" si="406"/>
        <v>3</v>
      </c>
      <c r="K399">
        <f t="shared" si="406"/>
        <v>10</v>
      </c>
      <c r="L399">
        <f t="shared" si="397"/>
        <v>0</v>
      </c>
      <c r="N399">
        <f t="shared" si="398"/>
        <v>0</v>
      </c>
    </row>
    <row r="400" spans="2:14" x14ac:dyDescent="0.25">
      <c r="B400">
        <f>IF('01.11.2018'!F397="НД",1,0)</f>
        <v>0</v>
      </c>
      <c r="C400">
        <f>IF('01.11.2018'!F397="СНІДцентр",1,0)</f>
        <v>0</v>
      </c>
      <c r="D400">
        <f>IF('01.11.2018'!F397="ПТБ",1,0)</f>
        <v>0</v>
      </c>
      <c r="E400" t="b">
        <f>OR('01.11.2018'!F397="ПМСД",'01.11.2018'!F397="поліклініка")</f>
        <v>0</v>
      </c>
      <c r="F400">
        <f>IF('01.11.2018'!F397="Психоневрол.",1,0)</f>
        <v>0</v>
      </c>
      <c r="G400" t="b">
        <f>OR('01.11.2018'!F397="Інше",'01.11.2018'!F397="ЦРЛ",'01.11.2018'!F397="МЛ",'01.11.2018'!F397="Інфекційна")</f>
        <v>0</v>
      </c>
      <c r="I400">
        <f t="shared" ref="I400:K400" si="407">SUM(B400:B3711)</f>
        <v>13</v>
      </c>
      <c r="J400">
        <f t="shared" si="407"/>
        <v>3</v>
      </c>
      <c r="K400">
        <f t="shared" si="407"/>
        <v>10</v>
      </c>
      <c r="L400">
        <f t="shared" si="397"/>
        <v>0</v>
      </c>
      <c r="N400">
        <f t="shared" si="398"/>
        <v>0</v>
      </c>
    </row>
    <row r="401" spans="2:14" x14ac:dyDescent="0.25">
      <c r="B401">
        <f>IF('01.11.2018'!F398="НД",1,0)</f>
        <v>0</v>
      </c>
      <c r="C401">
        <f>IF('01.11.2018'!F398="СНІДцентр",1,0)</f>
        <v>0</v>
      </c>
      <c r="D401">
        <f>IF('01.11.2018'!F398="ПТБ",1,0)</f>
        <v>0</v>
      </c>
      <c r="E401" t="b">
        <f>OR('01.11.2018'!F398="ПМСД",'01.11.2018'!F398="поліклініка")</f>
        <v>0</v>
      </c>
      <c r="F401">
        <f>IF('01.11.2018'!F398="Психоневрол.",1,0)</f>
        <v>0</v>
      </c>
      <c r="G401" t="b">
        <f>OR('01.11.2018'!F398="Інше",'01.11.2018'!F398="ЦРЛ",'01.11.2018'!F398="МЛ",'01.11.2018'!F398="Інфекційна")</f>
        <v>1</v>
      </c>
      <c r="I401">
        <f t="shared" ref="I401:K401" si="408">SUM(B401:B3712)</f>
        <v>13</v>
      </c>
      <c r="J401">
        <f t="shared" si="408"/>
        <v>3</v>
      </c>
      <c r="K401">
        <f t="shared" si="408"/>
        <v>10</v>
      </c>
      <c r="L401">
        <f t="shared" si="397"/>
        <v>0</v>
      </c>
      <c r="N401">
        <f t="shared" si="398"/>
        <v>1</v>
      </c>
    </row>
    <row r="402" spans="2:14" x14ac:dyDescent="0.25">
      <c r="B402">
        <f>IF('01.11.2018'!F399="НД",1,0)</f>
        <v>0</v>
      </c>
      <c r="C402">
        <f>IF('01.11.2018'!F399="СНІДцентр",1,0)</f>
        <v>0</v>
      </c>
      <c r="D402">
        <f>IF('01.11.2018'!F399="ПТБ",1,0)</f>
        <v>0</v>
      </c>
      <c r="E402" t="b">
        <f>OR('01.11.2018'!F399="ПМСД",'01.11.2018'!F399="поліклініка")</f>
        <v>0</v>
      </c>
      <c r="F402">
        <f>IF('01.11.2018'!F399="Психоневрол.",1,0)</f>
        <v>0</v>
      </c>
      <c r="G402" t="b">
        <f>OR('01.11.2018'!F399="Інше",'01.11.2018'!F399="ЦРЛ",'01.11.2018'!F399="МЛ",'01.11.2018'!F399="Інфекційна")</f>
        <v>0</v>
      </c>
      <c r="I402">
        <f t="shared" ref="I402:K402" si="409">SUM(B402:B3713)</f>
        <v>13</v>
      </c>
      <c r="J402">
        <f t="shared" si="409"/>
        <v>3</v>
      </c>
      <c r="K402">
        <f t="shared" si="409"/>
        <v>10</v>
      </c>
      <c r="L402">
        <f t="shared" si="397"/>
        <v>0</v>
      </c>
      <c r="N402">
        <f t="shared" si="398"/>
        <v>0</v>
      </c>
    </row>
    <row r="403" spans="2:14" x14ac:dyDescent="0.25">
      <c r="B403">
        <f>IF('01.11.2018'!F400="НД",1,0)</f>
        <v>0</v>
      </c>
      <c r="C403">
        <f>IF('01.11.2018'!F400="СНІДцентр",1,0)</f>
        <v>0</v>
      </c>
      <c r="D403">
        <f>IF('01.11.2018'!F400="ПТБ",1,0)</f>
        <v>0</v>
      </c>
      <c r="E403" t="b">
        <f>OR('01.11.2018'!F400="ПМСД",'01.11.2018'!F400="поліклініка")</f>
        <v>0</v>
      </c>
      <c r="F403">
        <f>IF('01.11.2018'!F400="Психоневрол.",1,0)</f>
        <v>0</v>
      </c>
      <c r="G403" t="b">
        <f>OR('01.11.2018'!F400="Інше",'01.11.2018'!F400="ЦРЛ",'01.11.2018'!F400="МЛ",'01.11.2018'!F400="Інфекційна")</f>
        <v>0</v>
      </c>
      <c r="I403">
        <f t="shared" ref="I403:K403" si="410">SUM(B403:B3714)</f>
        <v>13</v>
      </c>
      <c r="J403">
        <f t="shared" si="410"/>
        <v>3</v>
      </c>
      <c r="K403">
        <f t="shared" si="410"/>
        <v>10</v>
      </c>
      <c r="L403">
        <f t="shared" si="397"/>
        <v>0</v>
      </c>
      <c r="N403">
        <f t="shared" si="398"/>
        <v>0</v>
      </c>
    </row>
    <row r="404" spans="2:14" x14ac:dyDescent="0.25">
      <c r="B404">
        <f>IF('01.11.2018'!F401="НД",1,0)</f>
        <v>0</v>
      </c>
      <c r="C404">
        <f>IF('01.11.2018'!F401="СНІДцентр",1,0)</f>
        <v>0</v>
      </c>
      <c r="D404">
        <f>IF('01.11.2018'!F401="ПТБ",1,0)</f>
        <v>0</v>
      </c>
      <c r="E404" t="b">
        <f>OR('01.11.2018'!F401="ПМСД",'01.11.2018'!F401="поліклініка")</f>
        <v>0</v>
      </c>
      <c r="F404">
        <f>IF('01.11.2018'!F401="Психоневрол.",1,0)</f>
        <v>0</v>
      </c>
      <c r="G404" t="b">
        <f>OR('01.11.2018'!F401="Інше",'01.11.2018'!F401="ЦРЛ",'01.11.2018'!F401="МЛ",'01.11.2018'!F401="Інфекційна")</f>
        <v>1</v>
      </c>
      <c r="I404">
        <f t="shared" ref="I404:K404" si="411">SUM(B404:B3715)</f>
        <v>13</v>
      </c>
      <c r="J404">
        <f t="shared" si="411"/>
        <v>3</v>
      </c>
      <c r="K404">
        <f t="shared" si="411"/>
        <v>10</v>
      </c>
      <c r="L404">
        <f t="shared" si="397"/>
        <v>0</v>
      </c>
      <c r="N404">
        <f t="shared" si="398"/>
        <v>1</v>
      </c>
    </row>
    <row r="405" spans="2:14" x14ac:dyDescent="0.25">
      <c r="B405">
        <f>IF('01.11.2018'!F402="НД",1,0)</f>
        <v>0</v>
      </c>
      <c r="C405">
        <f>IF('01.11.2018'!F402="СНІДцентр",1,0)</f>
        <v>0</v>
      </c>
      <c r="D405">
        <f>IF('01.11.2018'!F402="ПТБ",1,0)</f>
        <v>0</v>
      </c>
      <c r="E405" t="b">
        <f>OR('01.11.2018'!F402="ПМСД",'01.11.2018'!F402="поліклініка")</f>
        <v>0</v>
      </c>
      <c r="F405">
        <f>IF('01.11.2018'!F402="Психоневрол.",1,0)</f>
        <v>0</v>
      </c>
      <c r="G405" t="b">
        <f>OR('01.11.2018'!F402="Інше",'01.11.2018'!F402="ЦРЛ",'01.11.2018'!F402="МЛ",'01.11.2018'!F402="Інфекційна")</f>
        <v>0</v>
      </c>
      <c r="I405">
        <f t="shared" ref="I405:K405" si="412">SUM(B405:B3716)</f>
        <v>13</v>
      </c>
      <c r="J405">
        <f t="shared" si="412"/>
        <v>3</v>
      </c>
      <c r="K405">
        <f t="shared" si="412"/>
        <v>10</v>
      </c>
      <c r="L405">
        <f t="shared" si="397"/>
        <v>0</v>
      </c>
      <c r="N405">
        <f t="shared" si="398"/>
        <v>0</v>
      </c>
    </row>
    <row r="406" spans="2:14" x14ac:dyDescent="0.25">
      <c r="B406">
        <f>IF('01.11.2018'!F403="НД",1,0)</f>
        <v>0</v>
      </c>
      <c r="C406">
        <f>IF('01.11.2018'!F403="СНІДцентр",1,0)</f>
        <v>0</v>
      </c>
      <c r="D406">
        <f>IF('01.11.2018'!F403="ПТБ",1,0)</f>
        <v>0</v>
      </c>
      <c r="E406" t="b">
        <f>OR('01.11.2018'!F403="ПМСД",'01.11.2018'!F403="поліклініка")</f>
        <v>0</v>
      </c>
      <c r="F406">
        <f>IF('01.11.2018'!F403="Психоневрол.",1,0)</f>
        <v>0</v>
      </c>
      <c r="G406" t="b">
        <f>OR('01.11.2018'!F403="Інше",'01.11.2018'!F403="ЦРЛ",'01.11.2018'!F403="МЛ",'01.11.2018'!F403="Інфекційна")</f>
        <v>0</v>
      </c>
      <c r="I406">
        <f t="shared" ref="I406:K406" si="413">SUM(B406:B3717)</f>
        <v>13</v>
      </c>
      <c r="J406">
        <f t="shared" si="413"/>
        <v>3</v>
      </c>
      <c r="K406">
        <f t="shared" si="413"/>
        <v>10</v>
      </c>
      <c r="L406">
        <f t="shared" si="397"/>
        <v>0</v>
      </c>
      <c r="N406">
        <f t="shared" si="398"/>
        <v>0</v>
      </c>
    </row>
    <row r="407" spans="2:14" x14ac:dyDescent="0.25">
      <c r="B407">
        <f>IF('01.11.2018'!F404="НД",1,0)</f>
        <v>0</v>
      </c>
      <c r="C407">
        <f>IF('01.11.2018'!F404="СНІДцентр",1,0)</f>
        <v>0</v>
      </c>
      <c r="D407">
        <f>IF('01.11.2018'!F404="ПТБ",1,0)</f>
        <v>0</v>
      </c>
      <c r="E407" t="b">
        <f>OR('01.11.2018'!F404="ПМСД",'01.11.2018'!F404="поліклініка")</f>
        <v>0</v>
      </c>
      <c r="F407">
        <f>IF('01.11.2018'!F404="Психоневрол.",1,0)</f>
        <v>0</v>
      </c>
      <c r="G407" t="b">
        <f>OR('01.11.2018'!F404="Інше",'01.11.2018'!F404="ЦРЛ",'01.11.2018'!F404="МЛ",'01.11.2018'!F404="Інфекційна")</f>
        <v>1</v>
      </c>
      <c r="I407">
        <f t="shared" ref="I407:K407" si="414">SUM(B407:B3718)</f>
        <v>13</v>
      </c>
      <c r="J407">
        <f t="shared" si="414"/>
        <v>3</v>
      </c>
      <c r="K407">
        <f t="shared" si="414"/>
        <v>10</v>
      </c>
      <c r="L407">
        <f t="shared" si="397"/>
        <v>0</v>
      </c>
      <c r="N407">
        <f t="shared" si="398"/>
        <v>1</v>
      </c>
    </row>
    <row r="408" spans="2:14" x14ac:dyDescent="0.25">
      <c r="B408">
        <f>IF('01.11.2018'!F405="НД",1,0)</f>
        <v>0</v>
      </c>
      <c r="C408">
        <f>IF('01.11.2018'!F405="СНІДцентр",1,0)</f>
        <v>0</v>
      </c>
      <c r="D408">
        <f>IF('01.11.2018'!F405="ПТБ",1,0)</f>
        <v>0</v>
      </c>
      <c r="E408" t="b">
        <f>OR('01.11.2018'!F405="ПМСД",'01.11.2018'!F405="поліклініка")</f>
        <v>0</v>
      </c>
      <c r="F408">
        <f>IF('01.11.2018'!F405="Психоневрол.",1,0)</f>
        <v>0</v>
      </c>
      <c r="G408" t="b">
        <f>OR('01.11.2018'!F405="Інше",'01.11.2018'!F405="ЦРЛ",'01.11.2018'!F405="МЛ",'01.11.2018'!F405="Інфекційна")</f>
        <v>0</v>
      </c>
      <c r="I408">
        <f t="shared" ref="I408:K408" si="415">SUM(B408:B3719)</f>
        <v>13</v>
      </c>
      <c r="J408">
        <f t="shared" si="415"/>
        <v>3</v>
      </c>
      <c r="K408">
        <f t="shared" si="415"/>
        <v>10</v>
      </c>
      <c r="L408">
        <f t="shared" si="397"/>
        <v>0</v>
      </c>
      <c r="N408">
        <f t="shared" si="398"/>
        <v>0</v>
      </c>
    </row>
    <row r="409" spans="2:14" x14ac:dyDescent="0.25">
      <c r="B409">
        <f>IF('01.11.2018'!F406="НД",1,0)</f>
        <v>0</v>
      </c>
      <c r="C409">
        <f>IF('01.11.2018'!F406="СНІДцентр",1,0)</f>
        <v>0</v>
      </c>
      <c r="D409">
        <f>IF('01.11.2018'!F406="ПТБ",1,0)</f>
        <v>0</v>
      </c>
      <c r="E409" t="b">
        <f>OR('01.11.2018'!F406="ПМСД",'01.11.2018'!F406="поліклініка")</f>
        <v>0</v>
      </c>
      <c r="F409">
        <f>IF('01.11.2018'!F406="Психоневрол.",1,0)</f>
        <v>0</v>
      </c>
      <c r="G409" t="b">
        <f>OR('01.11.2018'!F406="Інше",'01.11.2018'!F406="ЦРЛ",'01.11.2018'!F406="МЛ",'01.11.2018'!F406="Інфекційна")</f>
        <v>0</v>
      </c>
      <c r="I409">
        <f t="shared" ref="I409:K409" si="416">SUM(B409:B3720)</f>
        <v>13</v>
      </c>
      <c r="J409">
        <f t="shared" si="416"/>
        <v>3</v>
      </c>
      <c r="K409">
        <f t="shared" si="416"/>
        <v>10</v>
      </c>
      <c r="L409">
        <f t="shared" si="397"/>
        <v>0</v>
      </c>
      <c r="N409">
        <f t="shared" si="398"/>
        <v>0</v>
      </c>
    </row>
    <row r="410" spans="2:14" x14ac:dyDescent="0.25">
      <c r="B410">
        <f>IF('01.11.2018'!F407="НД",1,0)</f>
        <v>0</v>
      </c>
      <c r="C410">
        <f>IF('01.11.2018'!F407="СНІДцентр",1,0)</f>
        <v>0</v>
      </c>
      <c r="D410">
        <f>IF('01.11.2018'!F407="ПТБ",1,0)</f>
        <v>0</v>
      </c>
      <c r="E410" t="b">
        <f>OR('01.11.2018'!F407="ПМСД",'01.11.2018'!F407="поліклініка")</f>
        <v>0</v>
      </c>
      <c r="F410">
        <f>IF('01.11.2018'!F407="Психоневрол.",1,0)</f>
        <v>0</v>
      </c>
      <c r="G410" t="b">
        <f>OR('01.11.2018'!F407="Інше",'01.11.2018'!F407="ЦРЛ",'01.11.2018'!F407="МЛ",'01.11.2018'!F407="Інфекційна")</f>
        <v>1</v>
      </c>
      <c r="I410">
        <f t="shared" ref="I410:K410" si="417">SUM(B410:B3721)</f>
        <v>13</v>
      </c>
      <c r="J410">
        <f t="shared" si="417"/>
        <v>3</v>
      </c>
      <c r="K410">
        <f t="shared" si="417"/>
        <v>10</v>
      </c>
      <c r="L410">
        <f t="shared" si="397"/>
        <v>0</v>
      </c>
      <c r="N410">
        <f t="shared" si="398"/>
        <v>1</v>
      </c>
    </row>
    <row r="411" spans="2:14" x14ac:dyDescent="0.25">
      <c r="B411">
        <f>IF('01.11.2018'!F408="НД",1,0)</f>
        <v>0</v>
      </c>
      <c r="C411">
        <f>IF('01.11.2018'!F408="СНІДцентр",1,0)</f>
        <v>0</v>
      </c>
      <c r="D411">
        <f>IF('01.11.2018'!F408="ПТБ",1,0)</f>
        <v>0</v>
      </c>
      <c r="E411" t="b">
        <f>OR('01.11.2018'!F408="ПМСД",'01.11.2018'!F408="поліклініка")</f>
        <v>0</v>
      </c>
      <c r="F411">
        <f>IF('01.11.2018'!F408="Психоневрол.",1,0)</f>
        <v>0</v>
      </c>
      <c r="G411" t="b">
        <f>OR('01.11.2018'!F408="Інше",'01.11.2018'!F408="ЦРЛ",'01.11.2018'!F408="МЛ",'01.11.2018'!F408="Інфекційна")</f>
        <v>0</v>
      </c>
      <c r="I411">
        <f t="shared" ref="I411:K411" si="418">SUM(B411:B3722)</f>
        <v>13</v>
      </c>
      <c r="J411">
        <f t="shared" si="418"/>
        <v>3</v>
      </c>
      <c r="K411">
        <f t="shared" si="418"/>
        <v>10</v>
      </c>
      <c r="L411">
        <f t="shared" si="397"/>
        <v>0</v>
      </c>
      <c r="N411">
        <f t="shared" si="398"/>
        <v>0</v>
      </c>
    </row>
    <row r="412" spans="2:14" x14ac:dyDescent="0.25">
      <c r="B412">
        <f>IF('01.11.2018'!F409="НД",1,0)</f>
        <v>0</v>
      </c>
      <c r="C412">
        <f>IF('01.11.2018'!F409="СНІДцентр",1,0)</f>
        <v>0</v>
      </c>
      <c r="D412">
        <f>IF('01.11.2018'!F409="ПТБ",1,0)</f>
        <v>0</v>
      </c>
      <c r="E412" t="b">
        <f>OR('01.11.2018'!F409="ПМСД",'01.11.2018'!F409="поліклініка")</f>
        <v>0</v>
      </c>
      <c r="F412">
        <f>IF('01.11.2018'!F409="Психоневрол.",1,0)</f>
        <v>0</v>
      </c>
      <c r="G412" t="b">
        <f>OR('01.11.2018'!F409="Інше",'01.11.2018'!F409="ЦРЛ",'01.11.2018'!F409="МЛ",'01.11.2018'!F409="Інфекційна")</f>
        <v>0</v>
      </c>
      <c r="I412">
        <f t="shared" ref="I412:K412" si="419">SUM(B412:B3723)</f>
        <v>13</v>
      </c>
      <c r="J412">
        <f t="shared" si="419"/>
        <v>3</v>
      </c>
      <c r="K412">
        <f t="shared" si="419"/>
        <v>10</v>
      </c>
      <c r="L412">
        <f t="shared" si="397"/>
        <v>0</v>
      </c>
      <c r="N412">
        <f t="shared" si="398"/>
        <v>0</v>
      </c>
    </row>
    <row r="413" spans="2:14" x14ac:dyDescent="0.25">
      <c r="B413">
        <f>IF('01.11.2018'!F410="НД",1,0)</f>
        <v>0</v>
      </c>
      <c r="C413">
        <f>IF('01.11.2018'!F410="СНІДцентр",1,0)</f>
        <v>0</v>
      </c>
      <c r="D413">
        <f>IF('01.11.2018'!F410="ПТБ",1,0)</f>
        <v>0</v>
      </c>
      <c r="E413" t="b">
        <f>OR('01.11.2018'!F410="ПМСД",'01.11.2018'!F410="поліклініка")</f>
        <v>0</v>
      </c>
      <c r="F413">
        <f>IF('01.11.2018'!F410="Психоневрол.",1,0)</f>
        <v>0</v>
      </c>
      <c r="G413" t="b">
        <f>OR('01.11.2018'!F410="Інше",'01.11.2018'!F410="ЦРЛ",'01.11.2018'!F410="МЛ",'01.11.2018'!F410="Інфекційна")</f>
        <v>1</v>
      </c>
      <c r="I413">
        <f t="shared" ref="I413:K413" si="420">SUM(B413:B3724)</f>
        <v>13</v>
      </c>
      <c r="J413">
        <f t="shared" si="420"/>
        <v>3</v>
      </c>
      <c r="K413">
        <f t="shared" si="420"/>
        <v>10</v>
      </c>
      <c r="L413">
        <f t="shared" si="397"/>
        <v>0</v>
      </c>
      <c r="N413">
        <f t="shared" si="398"/>
        <v>1</v>
      </c>
    </row>
    <row r="414" spans="2:14" x14ac:dyDescent="0.25">
      <c r="B414">
        <f>IF('01.11.2018'!F411="НД",1,0)</f>
        <v>0</v>
      </c>
      <c r="C414">
        <f>IF('01.11.2018'!F411="СНІДцентр",1,0)</f>
        <v>0</v>
      </c>
      <c r="D414">
        <f>IF('01.11.2018'!F411="ПТБ",1,0)</f>
        <v>0</v>
      </c>
      <c r="E414" t="b">
        <f>OR('01.11.2018'!F411="ПМСД",'01.11.2018'!F411="поліклініка")</f>
        <v>0</v>
      </c>
      <c r="F414">
        <f>IF('01.11.2018'!F411="Психоневрол.",1,0)</f>
        <v>0</v>
      </c>
      <c r="G414" t="b">
        <f>OR('01.11.2018'!F411="Інше",'01.11.2018'!F411="ЦРЛ",'01.11.2018'!F411="МЛ",'01.11.2018'!F411="Інфекційна")</f>
        <v>0</v>
      </c>
      <c r="I414">
        <f t="shared" ref="I414:K414" si="421">SUM(B414:B3725)</f>
        <v>13</v>
      </c>
      <c r="J414">
        <f t="shared" si="421"/>
        <v>3</v>
      </c>
      <c r="K414">
        <f t="shared" si="421"/>
        <v>10</v>
      </c>
      <c r="L414">
        <f t="shared" si="397"/>
        <v>0</v>
      </c>
      <c r="N414">
        <f t="shared" si="398"/>
        <v>0</v>
      </c>
    </row>
    <row r="415" spans="2:14" x14ac:dyDescent="0.25">
      <c r="B415">
        <f>IF('01.11.2018'!F412="НД",1,0)</f>
        <v>0</v>
      </c>
      <c r="C415">
        <f>IF('01.11.2018'!F412="СНІДцентр",1,0)</f>
        <v>0</v>
      </c>
      <c r="D415">
        <f>IF('01.11.2018'!F412="ПТБ",1,0)</f>
        <v>0</v>
      </c>
      <c r="E415" t="b">
        <f>OR('01.11.2018'!F412="ПМСД",'01.11.2018'!F412="поліклініка")</f>
        <v>0</v>
      </c>
      <c r="F415">
        <f>IF('01.11.2018'!F412="Психоневрол.",1,0)</f>
        <v>0</v>
      </c>
      <c r="G415" t="b">
        <f>OR('01.11.2018'!F412="Інше",'01.11.2018'!F412="ЦРЛ",'01.11.2018'!F412="МЛ",'01.11.2018'!F412="Інфекційна")</f>
        <v>0</v>
      </c>
      <c r="I415">
        <f t="shared" ref="I415:K415" si="422">SUM(B415:B3726)</f>
        <v>13</v>
      </c>
      <c r="J415">
        <f t="shared" si="422"/>
        <v>3</v>
      </c>
      <c r="K415">
        <f t="shared" si="422"/>
        <v>10</v>
      </c>
      <c r="L415">
        <f t="shared" si="397"/>
        <v>0</v>
      </c>
      <c r="N415">
        <f t="shared" si="398"/>
        <v>0</v>
      </c>
    </row>
    <row r="416" spans="2:14" x14ac:dyDescent="0.25">
      <c r="B416">
        <f>IF('01.11.2018'!F413="НД",1,0)</f>
        <v>0</v>
      </c>
      <c r="C416">
        <f>IF('01.11.2018'!F413="СНІДцентр",1,0)</f>
        <v>0</v>
      </c>
      <c r="D416">
        <f>IF('01.11.2018'!F413="ПТБ",1,0)</f>
        <v>0</v>
      </c>
      <c r="E416" t="b">
        <f>OR('01.11.2018'!F413="ПМСД",'01.11.2018'!F413="поліклініка")</f>
        <v>0</v>
      </c>
      <c r="F416">
        <f>IF('01.11.2018'!F413="Психоневрол.",1,0)</f>
        <v>0</v>
      </c>
      <c r="G416" t="b">
        <f>OR('01.11.2018'!F413="Інше",'01.11.2018'!F413="ЦРЛ",'01.11.2018'!F413="МЛ",'01.11.2018'!F413="Інфекційна")</f>
        <v>1</v>
      </c>
      <c r="I416">
        <f t="shared" ref="I416:K416" si="423">SUM(B416:B3727)</f>
        <v>13</v>
      </c>
      <c r="J416">
        <f t="shared" si="423"/>
        <v>3</v>
      </c>
      <c r="K416">
        <f t="shared" si="423"/>
        <v>10</v>
      </c>
      <c r="L416">
        <f t="shared" si="397"/>
        <v>0</v>
      </c>
      <c r="N416">
        <f t="shared" si="398"/>
        <v>1</v>
      </c>
    </row>
    <row r="417" spans="2:14" x14ac:dyDescent="0.25">
      <c r="B417">
        <f>IF('01.11.2018'!F414="НД",1,0)</f>
        <v>0</v>
      </c>
      <c r="C417">
        <f>IF('01.11.2018'!F414="СНІДцентр",1,0)</f>
        <v>0</v>
      </c>
      <c r="D417">
        <f>IF('01.11.2018'!F414="ПТБ",1,0)</f>
        <v>0</v>
      </c>
      <c r="E417" t="b">
        <f>OR('01.11.2018'!F414="ПМСД",'01.11.2018'!F414="поліклініка")</f>
        <v>0</v>
      </c>
      <c r="F417">
        <f>IF('01.11.2018'!F414="Психоневрол.",1,0)</f>
        <v>0</v>
      </c>
      <c r="G417" t="b">
        <f>OR('01.11.2018'!F414="Інше",'01.11.2018'!F414="ЦРЛ",'01.11.2018'!F414="МЛ",'01.11.2018'!F414="Інфекційна")</f>
        <v>0</v>
      </c>
      <c r="I417">
        <f t="shared" ref="I417:K417" si="424">SUM(B417:B3728)</f>
        <v>13</v>
      </c>
      <c r="J417">
        <f t="shared" si="424"/>
        <v>3</v>
      </c>
      <c r="K417">
        <f t="shared" si="424"/>
        <v>10</v>
      </c>
      <c r="L417">
        <f t="shared" si="397"/>
        <v>0</v>
      </c>
      <c r="N417">
        <f t="shared" si="398"/>
        <v>0</v>
      </c>
    </row>
    <row r="418" spans="2:14" x14ac:dyDescent="0.25">
      <c r="B418">
        <f>IF('01.11.2018'!F415="НД",1,0)</f>
        <v>0</v>
      </c>
      <c r="C418">
        <f>IF('01.11.2018'!F415="СНІДцентр",1,0)</f>
        <v>0</v>
      </c>
      <c r="D418">
        <f>IF('01.11.2018'!F415="ПТБ",1,0)</f>
        <v>0</v>
      </c>
      <c r="E418" t="b">
        <f>OR('01.11.2018'!F415="ПМСД",'01.11.2018'!F415="поліклініка")</f>
        <v>0</v>
      </c>
      <c r="F418">
        <f>IF('01.11.2018'!F415="Психоневрол.",1,0)</f>
        <v>0</v>
      </c>
      <c r="G418" t="b">
        <f>OR('01.11.2018'!F415="Інше",'01.11.2018'!F415="ЦРЛ",'01.11.2018'!F415="МЛ",'01.11.2018'!F415="Інфекційна")</f>
        <v>0</v>
      </c>
      <c r="I418">
        <f t="shared" ref="I418:K418" si="425">SUM(B418:B3729)</f>
        <v>13</v>
      </c>
      <c r="J418">
        <f t="shared" si="425"/>
        <v>3</v>
      </c>
      <c r="K418">
        <f t="shared" si="425"/>
        <v>10</v>
      </c>
      <c r="L418">
        <f t="shared" si="397"/>
        <v>0</v>
      </c>
      <c r="N418">
        <f t="shared" si="398"/>
        <v>0</v>
      </c>
    </row>
    <row r="419" spans="2:14" x14ac:dyDescent="0.25">
      <c r="B419">
        <f>IF('01.11.2018'!F416="НД",1,0)</f>
        <v>0</v>
      </c>
      <c r="C419">
        <f>IF('01.11.2018'!F416="СНІДцентр",1,0)</f>
        <v>0</v>
      </c>
      <c r="D419">
        <f>IF('01.11.2018'!F416="ПТБ",1,0)</f>
        <v>0</v>
      </c>
      <c r="E419" t="b">
        <f>OR('01.11.2018'!F416="ПМСД",'01.11.2018'!F416="поліклініка")</f>
        <v>0</v>
      </c>
      <c r="F419">
        <f>IF('01.11.2018'!F416="Психоневрол.",1,0)</f>
        <v>0</v>
      </c>
      <c r="G419" t="b">
        <f>OR('01.11.2018'!F416="Інше",'01.11.2018'!F416="ЦРЛ",'01.11.2018'!F416="МЛ",'01.11.2018'!F416="Інфекційна")</f>
        <v>1</v>
      </c>
      <c r="I419">
        <f t="shared" ref="I419:K419" si="426">SUM(B419:B3730)</f>
        <v>13</v>
      </c>
      <c r="J419">
        <f t="shared" si="426"/>
        <v>3</v>
      </c>
      <c r="K419">
        <f t="shared" si="426"/>
        <v>10</v>
      </c>
      <c r="L419">
        <f t="shared" si="397"/>
        <v>0</v>
      </c>
      <c r="N419">
        <f t="shared" si="398"/>
        <v>1</v>
      </c>
    </row>
    <row r="420" spans="2:14" x14ac:dyDescent="0.25">
      <c r="B420">
        <f>IF('01.11.2018'!F417="НД",1,0)</f>
        <v>0</v>
      </c>
      <c r="C420">
        <f>IF('01.11.2018'!F417="СНІДцентр",1,0)</f>
        <v>0</v>
      </c>
      <c r="D420">
        <f>IF('01.11.2018'!F417="ПТБ",1,0)</f>
        <v>0</v>
      </c>
      <c r="E420" t="b">
        <f>OR('01.11.2018'!F417="ПМСД",'01.11.2018'!F417="поліклініка")</f>
        <v>0</v>
      </c>
      <c r="F420">
        <f>IF('01.11.2018'!F417="Психоневрол.",1,0)</f>
        <v>0</v>
      </c>
      <c r="G420" t="b">
        <f>OR('01.11.2018'!F417="Інше",'01.11.2018'!F417="ЦРЛ",'01.11.2018'!F417="МЛ",'01.11.2018'!F417="Інфекційна")</f>
        <v>0</v>
      </c>
      <c r="I420">
        <f t="shared" ref="I420:K420" si="427">SUM(B420:B3731)</f>
        <v>13</v>
      </c>
      <c r="J420">
        <f t="shared" si="427"/>
        <v>3</v>
      </c>
      <c r="K420">
        <f t="shared" si="427"/>
        <v>10</v>
      </c>
      <c r="L420">
        <f t="shared" si="397"/>
        <v>0</v>
      </c>
      <c r="N420">
        <f t="shared" si="398"/>
        <v>0</v>
      </c>
    </row>
    <row r="421" spans="2:14" x14ac:dyDescent="0.25">
      <c r="B421">
        <f>IF('01.11.2018'!F418="НД",1,0)</f>
        <v>0</v>
      </c>
      <c r="C421">
        <f>IF('01.11.2018'!F418="СНІДцентр",1,0)</f>
        <v>0</v>
      </c>
      <c r="D421">
        <f>IF('01.11.2018'!F418="ПТБ",1,0)</f>
        <v>0</v>
      </c>
      <c r="E421" t="b">
        <f>OR('01.11.2018'!F418="ПМСД",'01.11.2018'!F418="поліклініка")</f>
        <v>0</v>
      </c>
      <c r="F421">
        <f>IF('01.11.2018'!F418="Психоневрол.",1,0)</f>
        <v>0</v>
      </c>
      <c r="G421" t="b">
        <f>OR('01.11.2018'!F418="Інше",'01.11.2018'!F418="ЦРЛ",'01.11.2018'!F418="МЛ",'01.11.2018'!F418="Інфекційна")</f>
        <v>0</v>
      </c>
      <c r="I421">
        <f t="shared" ref="I421:K421" si="428">SUM(B421:B3732)</f>
        <v>13</v>
      </c>
      <c r="J421">
        <f t="shared" si="428"/>
        <v>3</v>
      </c>
      <c r="K421">
        <f t="shared" si="428"/>
        <v>10</v>
      </c>
      <c r="L421">
        <f t="shared" si="397"/>
        <v>0</v>
      </c>
      <c r="N421">
        <f t="shared" si="398"/>
        <v>0</v>
      </c>
    </row>
    <row r="422" spans="2:14" x14ac:dyDescent="0.25">
      <c r="B422">
        <f>IF('01.11.2018'!F419="НД",1,0)</f>
        <v>0</v>
      </c>
      <c r="C422">
        <f>IF('01.11.2018'!F419="СНІДцентр",1,0)</f>
        <v>0</v>
      </c>
      <c r="D422">
        <f>IF('01.11.2018'!F419="ПТБ",1,0)</f>
        <v>0</v>
      </c>
      <c r="E422" t="b">
        <f>OR('01.11.2018'!F419="ПМСД",'01.11.2018'!F419="поліклініка")</f>
        <v>0</v>
      </c>
      <c r="F422">
        <f>IF('01.11.2018'!F419="Психоневрол.",1,0)</f>
        <v>0</v>
      </c>
      <c r="G422" t="b">
        <f>OR('01.11.2018'!F419="Інше",'01.11.2018'!F419="ЦРЛ",'01.11.2018'!F419="МЛ",'01.11.2018'!F419="Інфекційна")</f>
        <v>1</v>
      </c>
      <c r="I422">
        <f t="shared" ref="I422:K422" si="429">SUM(B422:B3733)</f>
        <v>13</v>
      </c>
      <c r="J422">
        <f t="shared" si="429"/>
        <v>3</v>
      </c>
      <c r="K422">
        <f t="shared" si="429"/>
        <v>10</v>
      </c>
      <c r="L422">
        <f t="shared" si="397"/>
        <v>0</v>
      </c>
      <c r="N422">
        <f t="shared" si="398"/>
        <v>1</v>
      </c>
    </row>
    <row r="423" spans="2:14" x14ac:dyDescent="0.25">
      <c r="B423">
        <f>IF('01.11.2018'!F420="НД",1,0)</f>
        <v>0</v>
      </c>
      <c r="C423">
        <f>IF('01.11.2018'!F420="СНІДцентр",1,0)</f>
        <v>0</v>
      </c>
      <c r="D423">
        <f>IF('01.11.2018'!F420="ПТБ",1,0)</f>
        <v>0</v>
      </c>
      <c r="E423" t="b">
        <f>OR('01.11.2018'!F420="ПМСД",'01.11.2018'!F420="поліклініка")</f>
        <v>0</v>
      </c>
      <c r="F423">
        <f>IF('01.11.2018'!F420="Психоневрол.",1,0)</f>
        <v>0</v>
      </c>
      <c r="G423" t="b">
        <f>OR('01.11.2018'!F420="Інше",'01.11.2018'!F420="ЦРЛ",'01.11.2018'!F420="МЛ",'01.11.2018'!F420="Інфекційна")</f>
        <v>0</v>
      </c>
      <c r="I423">
        <f t="shared" ref="I423:K423" si="430">SUM(B423:B3734)</f>
        <v>13</v>
      </c>
      <c r="J423">
        <f t="shared" si="430"/>
        <v>3</v>
      </c>
      <c r="K423">
        <f t="shared" si="430"/>
        <v>10</v>
      </c>
      <c r="L423">
        <f t="shared" si="397"/>
        <v>0</v>
      </c>
      <c r="N423">
        <f t="shared" si="398"/>
        <v>0</v>
      </c>
    </row>
    <row r="424" spans="2:14" x14ac:dyDescent="0.25">
      <c r="B424">
        <f>IF('01.11.2018'!F421="НД",1,0)</f>
        <v>0</v>
      </c>
      <c r="C424">
        <f>IF('01.11.2018'!F421="СНІДцентр",1,0)</f>
        <v>0</v>
      </c>
      <c r="D424">
        <f>IF('01.11.2018'!F421="ПТБ",1,0)</f>
        <v>0</v>
      </c>
      <c r="E424" t="b">
        <f>OR('01.11.2018'!F421="ПМСД",'01.11.2018'!F421="поліклініка")</f>
        <v>0</v>
      </c>
      <c r="F424">
        <f>IF('01.11.2018'!F421="Психоневрол.",1,0)</f>
        <v>0</v>
      </c>
      <c r="G424" t="b">
        <f>OR('01.11.2018'!F421="Інше",'01.11.2018'!F421="ЦРЛ",'01.11.2018'!F421="МЛ",'01.11.2018'!F421="Інфекційна")</f>
        <v>0</v>
      </c>
      <c r="I424">
        <f t="shared" ref="I424:K424" si="431">SUM(B424:B3735)</f>
        <v>13</v>
      </c>
      <c r="J424">
        <f t="shared" si="431"/>
        <v>3</v>
      </c>
      <c r="K424">
        <f t="shared" si="431"/>
        <v>10</v>
      </c>
      <c r="L424">
        <f t="shared" si="397"/>
        <v>0</v>
      </c>
      <c r="N424">
        <f t="shared" si="398"/>
        <v>0</v>
      </c>
    </row>
    <row r="425" spans="2:14" x14ac:dyDescent="0.25">
      <c r="B425">
        <f>IF('01.11.2018'!F422="НД",1,0)</f>
        <v>0</v>
      </c>
      <c r="C425">
        <f>IF('01.11.2018'!F422="СНІДцентр",1,0)</f>
        <v>0</v>
      </c>
      <c r="D425">
        <f>IF('01.11.2018'!F422="ПТБ",1,0)</f>
        <v>0</v>
      </c>
      <c r="E425" t="b">
        <f>OR('01.11.2018'!F422="ПМСД",'01.11.2018'!F422="поліклініка")</f>
        <v>0</v>
      </c>
      <c r="F425">
        <f>IF('01.11.2018'!F422="Психоневрол.",1,0)</f>
        <v>0</v>
      </c>
      <c r="G425" t="b">
        <f>OR('01.11.2018'!F422="Інше",'01.11.2018'!F422="ЦРЛ",'01.11.2018'!F422="МЛ",'01.11.2018'!F422="Інфекційна")</f>
        <v>1</v>
      </c>
      <c r="I425">
        <f t="shared" ref="I425:K425" si="432">SUM(B425:B3736)</f>
        <v>13</v>
      </c>
      <c r="J425">
        <f t="shared" si="432"/>
        <v>3</v>
      </c>
      <c r="K425">
        <f t="shared" si="432"/>
        <v>10</v>
      </c>
      <c r="L425">
        <f t="shared" si="397"/>
        <v>0</v>
      </c>
      <c r="N425">
        <f t="shared" si="398"/>
        <v>1</v>
      </c>
    </row>
    <row r="426" spans="2:14" x14ac:dyDescent="0.25">
      <c r="B426">
        <f>IF('01.11.2018'!F423="НД",1,0)</f>
        <v>0</v>
      </c>
      <c r="C426">
        <f>IF('01.11.2018'!F423="СНІДцентр",1,0)</f>
        <v>0</v>
      </c>
      <c r="D426">
        <f>IF('01.11.2018'!F423="ПТБ",1,0)</f>
        <v>0</v>
      </c>
      <c r="E426" t="b">
        <f>OR('01.11.2018'!F423="ПМСД",'01.11.2018'!F423="поліклініка")</f>
        <v>0</v>
      </c>
      <c r="F426">
        <f>IF('01.11.2018'!F423="Психоневрол.",1,0)</f>
        <v>0</v>
      </c>
      <c r="G426" t="b">
        <f>OR('01.11.2018'!F423="Інше",'01.11.2018'!F423="ЦРЛ",'01.11.2018'!F423="МЛ",'01.11.2018'!F423="Інфекційна")</f>
        <v>0</v>
      </c>
      <c r="I426">
        <f t="shared" ref="I426:K426" si="433">SUM(B426:B3737)</f>
        <v>13</v>
      </c>
      <c r="J426">
        <f t="shared" si="433"/>
        <v>3</v>
      </c>
      <c r="K426">
        <f t="shared" si="433"/>
        <v>10</v>
      </c>
      <c r="L426">
        <f t="shared" si="397"/>
        <v>0</v>
      </c>
      <c r="N426">
        <f t="shared" si="398"/>
        <v>0</v>
      </c>
    </row>
    <row r="427" spans="2:14" x14ac:dyDescent="0.25">
      <c r="B427">
        <f>IF('01.11.2018'!F424="НД",1,0)</f>
        <v>0</v>
      </c>
      <c r="C427">
        <f>IF('01.11.2018'!F424="СНІДцентр",1,0)</f>
        <v>0</v>
      </c>
      <c r="D427">
        <f>IF('01.11.2018'!F424="ПТБ",1,0)</f>
        <v>0</v>
      </c>
      <c r="E427" t="b">
        <f>OR('01.11.2018'!F424="ПМСД",'01.11.2018'!F424="поліклініка")</f>
        <v>0</v>
      </c>
      <c r="F427">
        <f>IF('01.11.2018'!F424="Психоневрол.",1,0)</f>
        <v>0</v>
      </c>
      <c r="G427" t="b">
        <f>OR('01.11.2018'!F424="Інше",'01.11.2018'!F424="ЦРЛ",'01.11.2018'!F424="МЛ",'01.11.2018'!F424="Інфекційна")</f>
        <v>0</v>
      </c>
      <c r="I427">
        <f t="shared" ref="I427:K427" si="434">SUM(B427:B3738)</f>
        <v>13</v>
      </c>
      <c r="J427">
        <f t="shared" si="434"/>
        <v>3</v>
      </c>
      <c r="K427">
        <f t="shared" si="434"/>
        <v>10</v>
      </c>
      <c r="L427">
        <f t="shared" si="397"/>
        <v>0</v>
      </c>
      <c r="N427">
        <f t="shared" si="398"/>
        <v>0</v>
      </c>
    </row>
    <row r="428" spans="2:14" x14ac:dyDescent="0.25">
      <c r="B428">
        <f>IF('01.11.2018'!F425="НД",1,0)</f>
        <v>0</v>
      </c>
      <c r="C428">
        <f>IF('01.11.2018'!F425="СНІДцентр",1,0)</f>
        <v>0</v>
      </c>
      <c r="D428">
        <f>IF('01.11.2018'!F425="ПТБ",1,0)</f>
        <v>0</v>
      </c>
      <c r="E428" t="b">
        <f>OR('01.11.2018'!F425="ПМСД",'01.11.2018'!F425="поліклініка")</f>
        <v>1</v>
      </c>
      <c r="F428">
        <f>IF('01.11.2018'!F425="Психоневрол.",1,0)</f>
        <v>0</v>
      </c>
      <c r="G428" t="b">
        <f>OR('01.11.2018'!F425="Інше",'01.11.2018'!F425="ЦРЛ",'01.11.2018'!F425="МЛ",'01.11.2018'!F425="Інфекційна")</f>
        <v>0</v>
      </c>
      <c r="I428">
        <f t="shared" ref="I428:K428" si="435">SUM(B428:B3739)</f>
        <v>13</v>
      </c>
      <c r="J428">
        <f t="shared" si="435"/>
        <v>3</v>
      </c>
      <c r="K428">
        <f t="shared" si="435"/>
        <v>10</v>
      </c>
      <c r="L428">
        <f t="shared" si="397"/>
        <v>1</v>
      </c>
      <c r="N428">
        <f t="shared" si="398"/>
        <v>0</v>
      </c>
    </row>
    <row r="429" spans="2:14" x14ac:dyDescent="0.25">
      <c r="B429">
        <f>IF('01.11.2018'!F426="НД",1,0)</f>
        <v>0</v>
      </c>
      <c r="C429">
        <f>IF('01.11.2018'!F426="СНІДцентр",1,0)</f>
        <v>0</v>
      </c>
      <c r="D429">
        <f>IF('01.11.2018'!F426="ПТБ",1,0)</f>
        <v>0</v>
      </c>
      <c r="E429" t="b">
        <f>OR('01.11.2018'!F426="ПМСД",'01.11.2018'!F426="поліклініка")</f>
        <v>0</v>
      </c>
      <c r="F429">
        <f>IF('01.11.2018'!F426="Психоневрол.",1,0)</f>
        <v>0</v>
      </c>
      <c r="G429" t="b">
        <f>OR('01.11.2018'!F426="Інше",'01.11.2018'!F426="ЦРЛ",'01.11.2018'!F426="МЛ",'01.11.2018'!F426="Інфекційна")</f>
        <v>0</v>
      </c>
      <c r="I429">
        <f t="shared" ref="I429:K429" si="436">SUM(B429:B3740)</f>
        <v>13</v>
      </c>
      <c r="J429">
        <f t="shared" si="436"/>
        <v>3</v>
      </c>
      <c r="K429">
        <f t="shared" si="436"/>
        <v>10</v>
      </c>
      <c r="L429">
        <f t="shared" si="397"/>
        <v>0</v>
      </c>
      <c r="N429">
        <f t="shared" si="398"/>
        <v>0</v>
      </c>
    </row>
    <row r="430" spans="2:14" x14ac:dyDescent="0.25">
      <c r="B430">
        <f>IF('01.11.2018'!F427="НД",1,0)</f>
        <v>0</v>
      </c>
      <c r="C430">
        <f>IF('01.11.2018'!F427="СНІДцентр",1,0)</f>
        <v>0</v>
      </c>
      <c r="D430">
        <f>IF('01.11.2018'!F427="ПТБ",1,0)</f>
        <v>0</v>
      </c>
      <c r="E430" t="b">
        <f>OR('01.11.2018'!F427="ПМСД",'01.11.2018'!F427="поліклініка")</f>
        <v>0</v>
      </c>
      <c r="F430">
        <f>IF('01.11.2018'!F427="Психоневрол.",1,0)</f>
        <v>0</v>
      </c>
      <c r="G430" t="b">
        <f>OR('01.11.2018'!F427="Інше",'01.11.2018'!F427="ЦРЛ",'01.11.2018'!F427="МЛ",'01.11.2018'!F427="Інфекційна")</f>
        <v>0</v>
      </c>
      <c r="I430">
        <f t="shared" ref="I430:K430" si="437">SUM(B430:B3741)</f>
        <v>13</v>
      </c>
      <c r="J430">
        <f t="shared" si="437"/>
        <v>3</v>
      </c>
      <c r="K430">
        <f t="shared" si="437"/>
        <v>10</v>
      </c>
      <c r="L430">
        <f t="shared" si="397"/>
        <v>0</v>
      </c>
      <c r="N430">
        <f t="shared" si="398"/>
        <v>0</v>
      </c>
    </row>
    <row r="431" spans="2:14" x14ac:dyDescent="0.25">
      <c r="B431">
        <f>IF('01.11.2018'!F428="НД",1,0)</f>
        <v>0</v>
      </c>
      <c r="C431">
        <f>IF('01.11.2018'!F428="СНІДцентр",1,0)</f>
        <v>0</v>
      </c>
      <c r="D431">
        <f>IF('01.11.2018'!F428="ПТБ",1,0)</f>
        <v>0</v>
      </c>
      <c r="E431" t="b">
        <f>OR('01.11.2018'!F428="ПМСД",'01.11.2018'!F428="поліклініка")</f>
        <v>0</v>
      </c>
      <c r="F431">
        <f>IF('01.11.2018'!F428="Психоневрол.",1,0)</f>
        <v>0</v>
      </c>
      <c r="G431" t="b">
        <f>OR('01.11.2018'!F428="Інше",'01.11.2018'!F428="ЦРЛ",'01.11.2018'!F428="МЛ",'01.11.2018'!F428="Інфекційна")</f>
        <v>0</v>
      </c>
      <c r="I431">
        <f t="shared" ref="I431:K431" si="438">SUM(B431:B3742)</f>
        <v>13</v>
      </c>
      <c r="J431">
        <f t="shared" si="438"/>
        <v>3</v>
      </c>
      <c r="K431">
        <f t="shared" si="438"/>
        <v>10</v>
      </c>
      <c r="L431">
        <f t="shared" si="397"/>
        <v>0</v>
      </c>
      <c r="N431">
        <f t="shared" si="398"/>
        <v>0</v>
      </c>
    </row>
    <row r="432" spans="2:14" x14ac:dyDescent="0.25">
      <c r="B432">
        <f>IF('01.11.2018'!F429="НД",1,0)</f>
        <v>0</v>
      </c>
      <c r="C432">
        <f>IF('01.11.2018'!F429="СНІДцентр",1,0)</f>
        <v>0</v>
      </c>
      <c r="D432">
        <f>IF('01.11.2018'!F429="ПТБ",1,0)</f>
        <v>0</v>
      </c>
      <c r="E432" t="b">
        <f>OR('01.11.2018'!F429="ПМСД",'01.11.2018'!F429="поліклініка")</f>
        <v>0</v>
      </c>
      <c r="F432">
        <f>IF('01.11.2018'!F429="Психоневрол.",1,0)</f>
        <v>0</v>
      </c>
      <c r="G432" t="b">
        <f>OR('01.11.2018'!F429="Інше",'01.11.2018'!F429="ЦРЛ",'01.11.2018'!F429="МЛ",'01.11.2018'!F429="Інфекційна")</f>
        <v>0</v>
      </c>
      <c r="I432">
        <f t="shared" ref="I432:K432" si="439">SUM(B432:B3743)</f>
        <v>13</v>
      </c>
      <c r="J432">
        <f t="shared" si="439"/>
        <v>3</v>
      </c>
      <c r="K432">
        <f t="shared" si="439"/>
        <v>10</v>
      </c>
      <c r="L432">
        <f t="shared" si="397"/>
        <v>0</v>
      </c>
      <c r="N432">
        <f t="shared" si="398"/>
        <v>0</v>
      </c>
    </row>
    <row r="433" spans="2:14" x14ac:dyDescent="0.25">
      <c r="B433">
        <f>IF('01.11.2018'!F430="НД",1,0)</f>
        <v>0</v>
      </c>
      <c r="C433">
        <f>IF('01.11.2018'!F430="СНІДцентр",1,0)</f>
        <v>0</v>
      </c>
      <c r="D433">
        <f>IF('01.11.2018'!F430="ПТБ",1,0)</f>
        <v>0</v>
      </c>
      <c r="E433" t="b">
        <f>OR('01.11.2018'!F430="ПМСД",'01.11.2018'!F430="поліклініка")</f>
        <v>0</v>
      </c>
      <c r="F433">
        <f>IF('01.11.2018'!F430="Психоневрол.",1,0)</f>
        <v>0</v>
      </c>
      <c r="G433" t="b">
        <f>OR('01.11.2018'!F430="Інше",'01.11.2018'!F430="ЦРЛ",'01.11.2018'!F430="МЛ",'01.11.2018'!F430="Інфекційна")</f>
        <v>0</v>
      </c>
      <c r="I433">
        <f t="shared" ref="I433:K433" si="440">SUM(B433:B3744)</f>
        <v>13</v>
      </c>
      <c r="J433">
        <f t="shared" si="440"/>
        <v>3</v>
      </c>
      <c r="K433">
        <f t="shared" si="440"/>
        <v>10</v>
      </c>
      <c r="L433">
        <f t="shared" si="397"/>
        <v>0</v>
      </c>
      <c r="N433">
        <f t="shared" si="398"/>
        <v>0</v>
      </c>
    </row>
    <row r="434" spans="2:14" x14ac:dyDescent="0.25">
      <c r="B434">
        <f>IF('01.11.2018'!F431="НД",1,0)</f>
        <v>0</v>
      </c>
      <c r="C434">
        <f>IF('01.11.2018'!F431="СНІДцентр",1,0)</f>
        <v>0</v>
      </c>
      <c r="D434">
        <f>IF('01.11.2018'!F431="ПТБ",1,0)</f>
        <v>0</v>
      </c>
      <c r="E434" t="b">
        <f>OR('01.11.2018'!F431="ПМСД",'01.11.2018'!F431="поліклініка")</f>
        <v>0</v>
      </c>
      <c r="F434">
        <f>IF('01.11.2018'!F431="Психоневрол.",1,0)</f>
        <v>1</v>
      </c>
      <c r="G434" t="b">
        <f>OR('01.11.2018'!F431="Інше",'01.11.2018'!F431="ЦРЛ",'01.11.2018'!F431="МЛ",'01.11.2018'!F431="Інфекційна")</f>
        <v>0</v>
      </c>
      <c r="I434">
        <f t="shared" ref="I434:K434" si="441">SUM(B434:B3745)</f>
        <v>13</v>
      </c>
      <c r="J434">
        <f t="shared" si="441"/>
        <v>3</v>
      </c>
      <c r="K434">
        <f t="shared" si="441"/>
        <v>10</v>
      </c>
      <c r="L434">
        <f t="shared" si="397"/>
        <v>0</v>
      </c>
      <c r="N434">
        <f t="shared" si="398"/>
        <v>0</v>
      </c>
    </row>
    <row r="435" spans="2:14" x14ac:dyDescent="0.25">
      <c r="B435">
        <f>IF('01.11.2018'!F432="НД",1,0)</f>
        <v>0</v>
      </c>
      <c r="C435">
        <f>IF('01.11.2018'!F432="СНІДцентр",1,0)</f>
        <v>0</v>
      </c>
      <c r="D435">
        <f>IF('01.11.2018'!F432="ПТБ",1,0)</f>
        <v>0</v>
      </c>
      <c r="E435" t="b">
        <f>OR('01.11.2018'!F432="ПМСД",'01.11.2018'!F432="поліклініка")</f>
        <v>0</v>
      </c>
      <c r="F435">
        <f>IF('01.11.2018'!F432="Психоневрол.",1,0)</f>
        <v>0</v>
      </c>
      <c r="G435" t="b">
        <f>OR('01.11.2018'!F432="Інше",'01.11.2018'!F432="ЦРЛ",'01.11.2018'!F432="МЛ",'01.11.2018'!F432="Інфекційна")</f>
        <v>0</v>
      </c>
      <c r="I435">
        <f t="shared" ref="I435:K435" si="442">SUM(B435:B3746)</f>
        <v>13</v>
      </c>
      <c r="J435">
        <f t="shared" si="442"/>
        <v>3</v>
      </c>
      <c r="K435">
        <f t="shared" si="442"/>
        <v>10</v>
      </c>
      <c r="L435">
        <f t="shared" si="397"/>
        <v>0</v>
      </c>
      <c r="N435">
        <f t="shared" si="398"/>
        <v>0</v>
      </c>
    </row>
    <row r="436" spans="2:14" x14ac:dyDescent="0.25">
      <c r="B436">
        <f>IF('01.11.2018'!F433="НД",1,0)</f>
        <v>0</v>
      </c>
      <c r="C436">
        <f>IF('01.11.2018'!F433="СНІДцентр",1,0)</f>
        <v>0</v>
      </c>
      <c r="D436">
        <f>IF('01.11.2018'!F433="ПТБ",1,0)</f>
        <v>0</v>
      </c>
      <c r="E436" t="b">
        <f>OR('01.11.2018'!F433="ПМСД",'01.11.2018'!F433="поліклініка")</f>
        <v>0</v>
      </c>
      <c r="F436">
        <f>IF('01.11.2018'!F433="Психоневрол.",1,0)</f>
        <v>0</v>
      </c>
      <c r="G436" t="b">
        <f>OR('01.11.2018'!F433="Інше",'01.11.2018'!F433="ЦРЛ",'01.11.2018'!F433="МЛ",'01.11.2018'!F433="Інфекційна")</f>
        <v>0</v>
      </c>
      <c r="I436">
        <f t="shared" ref="I436:K436" si="443">SUM(B436:B3747)</f>
        <v>13</v>
      </c>
      <c r="J436">
        <f t="shared" si="443"/>
        <v>3</v>
      </c>
      <c r="K436">
        <f t="shared" si="443"/>
        <v>10</v>
      </c>
      <c r="L436">
        <f t="shared" si="397"/>
        <v>0</v>
      </c>
      <c r="N436">
        <f t="shared" si="398"/>
        <v>0</v>
      </c>
    </row>
    <row r="437" spans="2:14" x14ac:dyDescent="0.25">
      <c r="B437">
        <f>IF('01.11.2018'!F434="НД",1,0)</f>
        <v>0</v>
      </c>
      <c r="C437">
        <f>IF('01.11.2018'!F434="СНІДцентр",1,0)</f>
        <v>0</v>
      </c>
      <c r="D437">
        <f>IF('01.11.2018'!F434="ПТБ",1,0)</f>
        <v>0</v>
      </c>
      <c r="E437" t="b">
        <f>OR('01.11.2018'!F434="ПМСД",'01.11.2018'!F434="поліклініка")</f>
        <v>0</v>
      </c>
      <c r="F437">
        <f>IF('01.11.2018'!F434="Психоневрол.",1,0)</f>
        <v>0</v>
      </c>
      <c r="G437" t="b">
        <f>OR('01.11.2018'!F434="Інше",'01.11.2018'!F434="ЦРЛ",'01.11.2018'!F434="МЛ",'01.11.2018'!F434="Інфекційна")</f>
        <v>1</v>
      </c>
      <c r="I437">
        <f t="shared" ref="I437:K437" si="444">SUM(B437:B3748)</f>
        <v>13</v>
      </c>
      <c r="J437">
        <f t="shared" si="444"/>
        <v>3</v>
      </c>
      <c r="K437">
        <f t="shared" si="444"/>
        <v>10</v>
      </c>
      <c r="L437">
        <f t="shared" si="397"/>
        <v>0</v>
      </c>
      <c r="N437">
        <f t="shared" si="398"/>
        <v>1</v>
      </c>
    </row>
    <row r="438" spans="2:14" x14ac:dyDescent="0.25">
      <c r="B438">
        <f>IF('01.11.2018'!F435="НД",1,0)</f>
        <v>0</v>
      </c>
      <c r="C438">
        <f>IF('01.11.2018'!F435="СНІДцентр",1,0)</f>
        <v>0</v>
      </c>
      <c r="D438">
        <f>IF('01.11.2018'!F435="ПТБ",1,0)</f>
        <v>0</v>
      </c>
      <c r="E438" t="b">
        <f>OR('01.11.2018'!F435="ПМСД",'01.11.2018'!F435="поліклініка")</f>
        <v>0</v>
      </c>
      <c r="F438">
        <f>IF('01.11.2018'!F435="Психоневрол.",1,0)</f>
        <v>0</v>
      </c>
      <c r="G438" t="b">
        <f>OR('01.11.2018'!F435="Інше",'01.11.2018'!F435="ЦРЛ",'01.11.2018'!F435="МЛ",'01.11.2018'!F435="Інфекційна")</f>
        <v>0</v>
      </c>
      <c r="I438">
        <f t="shared" ref="I438:K438" si="445">SUM(B438:B3749)</f>
        <v>13</v>
      </c>
      <c r="J438">
        <f t="shared" si="445"/>
        <v>3</v>
      </c>
      <c r="K438">
        <f t="shared" si="445"/>
        <v>10</v>
      </c>
      <c r="L438">
        <f t="shared" si="397"/>
        <v>0</v>
      </c>
      <c r="N438">
        <f t="shared" si="398"/>
        <v>0</v>
      </c>
    </row>
    <row r="439" spans="2:14" x14ac:dyDescent="0.25">
      <c r="B439">
        <f>IF('01.11.2018'!F436="НД",1,0)</f>
        <v>0</v>
      </c>
      <c r="C439">
        <f>IF('01.11.2018'!F436="СНІДцентр",1,0)</f>
        <v>0</v>
      </c>
      <c r="D439">
        <f>IF('01.11.2018'!F436="ПТБ",1,0)</f>
        <v>0</v>
      </c>
      <c r="E439" t="b">
        <f>OR('01.11.2018'!F436="ПМСД",'01.11.2018'!F436="поліклініка")</f>
        <v>0</v>
      </c>
      <c r="F439">
        <f>IF('01.11.2018'!F436="Психоневрол.",1,0)</f>
        <v>0</v>
      </c>
      <c r="G439" t="b">
        <f>OR('01.11.2018'!F436="Інше",'01.11.2018'!F436="ЦРЛ",'01.11.2018'!F436="МЛ",'01.11.2018'!F436="Інфекційна")</f>
        <v>0</v>
      </c>
      <c r="I439">
        <f t="shared" ref="I439:K439" si="446">SUM(B439:B3750)</f>
        <v>13</v>
      </c>
      <c r="J439">
        <f t="shared" si="446"/>
        <v>3</v>
      </c>
      <c r="K439">
        <f t="shared" si="446"/>
        <v>10</v>
      </c>
      <c r="L439">
        <f t="shared" si="397"/>
        <v>0</v>
      </c>
      <c r="N439">
        <f t="shared" si="398"/>
        <v>0</v>
      </c>
    </row>
    <row r="440" spans="2:14" x14ac:dyDescent="0.25">
      <c r="B440">
        <f>IF('01.11.2018'!F437="НД",1,0)</f>
        <v>0</v>
      </c>
      <c r="C440">
        <f>IF('01.11.2018'!F437="СНІДцентр",1,0)</f>
        <v>0</v>
      </c>
      <c r="D440">
        <f>IF('01.11.2018'!F437="ПТБ",1,0)</f>
        <v>1</v>
      </c>
      <c r="E440" t="b">
        <f>OR('01.11.2018'!F437="ПМСД",'01.11.2018'!F437="поліклініка")</f>
        <v>0</v>
      </c>
      <c r="F440">
        <f>IF('01.11.2018'!F437="Психоневрол.",1,0)</f>
        <v>0</v>
      </c>
      <c r="G440" t="b">
        <f>OR('01.11.2018'!F437="Інше",'01.11.2018'!F437="ЦРЛ",'01.11.2018'!F437="МЛ",'01.11.2018'!F437="Інфекційна")</f>
        <v>0</v>
      </c>
      <c r="I440">
        <f t="shared" ref="I440:K440" si="447">SUM(B440:B3751)</f>
        <v>13</v>
      </c>
      <c r="J440">
        <f t="shared" si="447"/>
        <v>3</v>
      </c>
      <c r="K440">
        <f t="shared" si="447"/>
        <v>10</v>
      </c>
      <c r="L440">
        <f t="shared" si="397"/>
        <v>0</v>
      </c>
      <c r="N440">
        <f t="shared" si="398"/>
        <v>0</v>
      </c>
    </row>
    <row r="441" spans="2:14" x14ac:dyDescent="0.25">
      <c r="B441">
        <f>IF('01.11.2018'!F438="НД",1,0)</f>
        <v>0</v>
      </c>
      <c r="C441">
        <f>IF('01.11.2018'!F438="СНІДцентр",1,0)</f>
        <v>0</v>
      </c>
      <c r="D441">
        <f>IF('01.11.2018'!F438="ПТБ",1,0)</f>
        <v>0</v>
      </c>
      <c r="E441" t="b">
        <f>OR('01.11.2018'!F438="ПМСД",'01.11.2018'!F438="поліклініка")</f>
        <v>0</v>
      </c>
      <c r="F441">
        <f>IF('01.11.2018'!F438="Психоневрол.",1,0)</f>
        <v>0</v>
      </c>
      <c r="G441" t="b">
        <f>OR('01.11.2018'!F438="Інше",'01.11.2018'!F438="ЦРЛ",'01.11.2018'!F438="МЛ",'01.11.2018'!F438="Інфекційна")</f>
        <v>0</v>
      </c>
      <c r="I441">
        <f t="shared" ref="I441:K441" si="448">SUM(B441:B3752)</f>
        <v>13</v>
      </c>
      <c r="J441">
        <f t="shared" si="448"/>
        <v>3</v>
      </c>
      <c r="K441">
        <f t="shared" si="448"/>
        <v>9</v>
      </c>
      <c r="L441">
        <f t="shared" si="397"/>
        <v>0</v>
      </c>
      <c r="N441">
        <f t="shared" si="398"/>
        <v>0</v>
      </c>
    </row>
    <row r="442" spans="2:14" x14ac:dyDescent="0.25">
      <c r="B442">
        <f>IF('01.11.2018'!F439="НД",1,0)</f>
        <v>0</v>
      </c>
      <c r="C442">
        <f>IF('01.11.2018'!F439="СНІДцентр",1,0)</f>
        <v>0</v>
      </c>
      <c r="D442">
        <f>IF('01.11.2018'!F439="ПТБ",1,0)</f>
        <v>0</v>
      </c>
      <c r="E442" t="b">
        <f>OR('01.11.2018'!F439="ПМСД",'01.11.2018'!F439="поліклініка")</f>
        <v>0</v>
      </c>
      <c r="F442">
        <f>IF('01.11.2018'!F439="Психоневрол.",1,0)</f>
        <v>0</v>
      </c>
      <c r="G442" t="b">
        <f>OR('01.11.2018'!F439="Інше",'01.11.2018'!F439="ЦРЛ",'01.11.2018'!F439="МЛ",'01.11.2018'!F439="Інфекційна")</f>
        <v>0</v>
      </c>
      <c r="I442">
        <f t="shared" ref="I442:K442" si="449">SUM(B442:B3753)</f>
        <v>13</v>
      </c>
      <c r="J442">
        <f t="shared" si="449"/>
        <v>3</v>
      </c>
      <c r="K442">
        <f t="shared" si="449"/>
        <v>9</v>
      </c>
      <c r="L442">
        <f t="shared" si="397"/>
        <v>0</v>
      </c>
      <c r="N442">
        <f t="shared" si="398"/>
        <v>0</v>
      </c>
    </row>
    <row r="443" spans="2:14" x14ac:dyDescent="0.25">
      <c r="B443">
        <f>IF('01.11.2018'!F440="НД",1,0)</f>
        <v>0</v>
      </c>
      <c r="C443">
        <f>IF('01.11.2018'!F440="СНІДцентр",1,0)</f>
        <v>0</v>
      </c>
      <c r="D443">
        <f>IF('01.11.2018'!F440="ПТБ",1,0)</f>
        <v>1</v>
      </c>
      <c r="E443" t="b">
        <f>OR('01.11.2018'!F440="ПМСД",'01.11.2018'!F440="поліклініка")</f>
        <v>0</v>
      </c>
      <c r="F443">
        <f>IF('01.11.2018'!F440="Психоневрол.",1,0)</f>
        <v>0</v>
      </c>
      <c r="G443" t="b">
        <f>OR('01.11.2018'!F440="Інше",'01.11.2018'!F440="ЦРЛ",'01.11.2018'!F440="МЛ",'01.11.2018'!F440="Інфекційна")</f>
        <v>0</v>
      </c>
      <c r="I443">
        <f t="shared" ref="I443:K443" si="450">SUM(B443:B3754)</f>
        <v>13</v>
      </c>
      <c r="J443">
        <f t="shared" si="450"/>
        <v>3</v>
      </c>
      <c r="K443">
        <f t="shared" si="450"/>
        <v>9</v>
      </c>
      <c r="L443">
        <f t="shared" si="397"/>
        <v>0</v>
      </c>
      <c r="N443">
        <f t="shared" si="398"/>
        <v>0</v>
      </c>
    </row>
    <row r="444" spans="2:14" x14ac:dyDescent="0.25">
      <c r="B444">
        <f>IF('01.11.2018'!F441="НД",1,0)</f>
        <v>0</v>
      </c>
      <c r="C444">
        <f>IF('01.11.2018'!F441="СНІДцентр",1,0)</f>
        <v>0</v>
      </c>
      <c r="D444">
        <f>IF('01.11.2018'!F441="ПТБ",1,0)</f>
        <v>0</v>
      </c>
      <c r="E444" t="b">
        <f>OR('01.11.2018'!F441="ПМСД",'01.11.2018'!F441="поліклініка")</f>
        <v>0</v>
      </c>
      <c r="F444">
        <f>IF('01.11.2018'!F441="Психоневрол.",1,0)</f>
        <v>0</v>
      </c>
      <c r="G444" t="b">
        <f>OR('01.11.2018'!F441="Інше",'01.11.2018'!F441="ЦРЛ",'01.11.2018'!F441="МЛ",'01.11.2018'!F441="Інфекційна")</f>
        <v>0</v>
      </c>
      <c r="I444">
        <f t="shared" ref="I444:K444" si="451">SUM(B444:B3755)</f>
        <v>13</v>
      </c>
      <c r="J444">
        <f t="shared" si="451"/>
        <v>3</v>
      </c>
      <c r="K444">
        <f t="shared" si="451"/>
        <v>8</v>
      </c>
      <c r="L444">
        <f t="shared" si="397"/>
        <v>0</v>
      </c>
      <c r="N444">
        <f t="shared" si="398"/>
        <v>0</v>
      </c>
    </row>
    <row r="445" spans="2:14" x14ac:dyDescent="0.25">
      <c r="B445">
        <f>IF('01.11.2018'!F442="НД",1,0)</f>
        <v>0</v>
      </c>
      <c r="C445">
        <f>IF('01.11.2018'!F442="СНІДцентр",1,0)</f>
        <v>0</v>
      </c>
      <c r="D445">
        <f>IF('01.11.2018'!F442="ПТБ",1,0)</f>
        <v>0</v>
      </c>
      <c r="E445" t="b">
        <f>OR('01.11.2018'!F442="ПМСД",'01.11.2018'!F442="поліклініка")</f>
        <v>0</v>
      </c>
      <c r="F445">
        <f>IF('01.11.2018'!F442="Психоневрол.",1,0)</f>
        <v>0</v>
      </c>
      <c r="G445" t="b">
        <f>OR('01.11.2018'!F442="Інше",'01.11.2018'!F442="ЦРЛ",'01.11.2018'!F442="МЛ",'01.11.2018'!F442="Інфекційна")</f>
        <v>0</v>
      </c>
      <c r="I445">
        <f t="shared" ref="I445:K445" si="452">SUM(B445:B3756)</f>
        <v>13</v>
      </c>
      <c r="J445">
        <f t="shared" si="452"/>
        <v>3</v>
      </c>
      <c r="K445">
        <f t="shared" si="452"/>
        <v>8</v>
      </c>
      <c r="L445">
        <f t="shared" si="397"/>
        <v>0</v>
      </c>
      <c r="N445">
        <f t="shared" si="398"/>
        <v>0</v>
      </c>
    </row>
    <row r="446" spans="2:14" x14ac:dyDescent="0.25">
      <c r="B446">
        <f>IF('01.11.2018'!F443="НД",1,0)</f>
        <v>0</v>
      </c>
      <c r="C446">
        <f>IF('01.11.2018'!F443="СНІДцентр",1,0)</f>
        <v>1</v>
      </c>
      <c r="D446">
        <f>IF('01.11.2018'!F443="ПТБ",1,0)</f>
        <v>0</v>
      </c>
      <c r="E446" t="b">
        <f>OR('01.11.2018'!F443="ПМСД",'01.11.2018'!F443="поліклініка")</f>
        <v>0</v>
      </c>
      <c r="F446">
        <f>IF('01.11.2018'!F443="Психоневрол.",1,0)</f>
        <v>0</v>
      </c>
      <c r="G446" t="b">
        <f>OR('01.11.2018'!F443="Інше",'01.11.2018'!F443="ЦРЛ",'01.11.2018'!F443="МЛ",'01.11.2018'!F443="Інфекційна")</f>
        <v>0</v>
      </c>
      <c r="I446">
        <f t="shared" ref="I446:K446" si="453">SUM(B446:B3757)</f>
        <v>13</v>
      </c>
      <c r="J446">
        <f t="shared" si="453"/>
        <v>3</v>
      </c>
      <c r="K446">
        <f t="shared" si="453"/>
        <v>8</v>
      </c>
      <c r="L446">
        <f t="shared" si="397"/>
        <v>0</v>
      </c>
      <c r="N446">
        <f t="shared" si="398"/>
        <v>0</v>
      </c>
    </row>
    <row r="447" spans="2:14" x14ac:dyDescent="0.25">
      <c r="B447">
        <f>IF('01.11.2018'!F444="НД",1,0)</f>
        <v>0</v>
      </c>
      <c r="C447">
        <f>IF('01.11.2018'!F444="СНІДцентр",1,0)</f>
        <v>0</v>
      </c>
      <c r="D447">
        <f>IF('01.11.2018'!F444="ПТБ",1,0)</f>
        <v>0</v>
      </c>
      <c r="E447" t="b">
        <f>OR('01.11.2018'!F444="ПМСД",'01.11.2018'!F444="поліклініка")</f>
        <v>0</v>
      </c>
      <c r="F447">
        <f>IF('01.11.2018'!F444="Психоневрол.",1,0)</f>
        <v>0</v>
      </c>
      <c r="G447" t="b">
        <f>OR('01.11.2018'!F444="Інше",'01.11.2018'!F444="ЦРЛ",'01.11.2018'!F444="МЛ",'01.11.2018'!F444="Інфекційна")</f>
        <v>0</v>
      </c>
      <c r="I447">
        <f t="shared" ref="I447:K447" si="454">SUM(B447:B3758)</f>
        <v>13</v>
      </c>
      <c r="J447">
        <f t="shared" si="454"/>
        <v>2</v>
      </c>
      <c r="K447">
        <f t="shared" si="454"/>
        <v>8</v>
      </c>
      <c r="L447">
        <f t="shared" si="397"/>
        <v>0</v>
      </c>
      <c r="N447">
        <f t="shared" si="398"/>
        <v>0</v>
      </c>
    </row>
    <row r="448" spans="2:14" x14ac:dyDescent="0.25">
      <c r="B448">
        <f>IF('01.11.2018'!F445="НД",1,0)</f>
        <v>0</v>
      </c>
      <c r="C448">
        <f>IF('01.11.2018'!F445="СНІДцентр",1,0)</f>
        <v>0</v>
      </c>
      <c r="D448">
        <f>IF('01.11.2018'!F445="ПТБ",1,0)</f>
        <v>0</v>
      </c>
      <c r="E448" t="b">
        <f>OR('01.11.2018'!F445="ПМСД",'01.11.2018'!F445="поліклініка")</f>
        <v>0</v>
      </c>
      <c r="F448">
        <f>IF('01.11.2018'!F445="Психоневрол.",1,0)</f>
        <v>0</v>
      </c>
      <c r="G448" t="b">
        <f>OR('01.11.2018'!F445="Інше",'01.11.2018'!F445="ЦРЛ",'01.11.2018'!F445="МЛ",'01.11.2018'!F445="Інфекційна")</f>
        <v>0</v>
      </c>
      <c r="I448">
        <f t="shared" ref="I448:K448" si="455">SUM(B448:B3759)</f>
        <v>13</v>
      </c>
      <c r="J448">
        <f t="shared" si="455"/>
        <v>2</v>
      </c>
      <c r="K448">
        <f t="shared" si="455"/>
        <v>8</v>
      </c>
      <c r="L448">
        <f t="shared" si="397"/>
        <v>0</v>
      </c>
      <c r="N448">
        <f t="shared" si="398"/>
        <v>0</v>
      </c>
    </row>
    <row r="449" spans="2:14" x14ac:dyDescent="0.25">
      <c r="B449">
        <f>IF('01.11.2018'!F446="НД",1,0)</f>
        <v>0</v>
      </c>
      <c r="C449">
        <f>IF('01.11.2018'!F446="СНІДцентр",1,0)</f>
        <v>0</v>
      </c>
      <c r="D449">
        <f>IF('01.11.2018'!F446="ПТБ",1,0)</f>
        <v>0</v>
      </c>
      <c r="E449" t="b">
        <f>OR('01.11.2018'!F446="ПМСД",'01.11.2018'!F446="поліклініка")</f>
        <v>0</v>
      </c>
      <c r="F449">
        <f>IF('01.11.2018'!F446="Психоневрол.",1,0)</f>
        <v>0</v>
      </c>
      <c r="G449" t="b">
        <f>OR('01.11.2018'!F446="Інше",'01.11.2018'!F446="ЦРЛ",'01.11.2018'!F446="МЛ",'01.11.2018'!F446="Інфекційна")</f>
        <v>1</v>
      </c>
      <c r="I449">
        <f t="shared" ref="I449:K449" si="456">SUM(B449:B3760)</f>
        <v>13</v>
      </c>
      <c r="J449">
        <f t="shared" si="456"/>
        <v>2</v>
      </c>
      <c r="K449">
        <f t="shared" si="456"/>
        <v>8</v>
      </c>
      <c r="L449">
        <f t="shared" si="397"/>
        <v>0</v>
      </c>
      <c r="N449">
        <f t="shared" si="398"/>
        <v>1</v>
      </c>
    </row>
    <row r="450" spans="2:14" x14ac:dyDescent="0.25">
      <c r="B450">
        <f>IF('01.11.2018'!F447="НД",1,0)</f>
        <v>0</v>
      </c>
      <c r="C450">
        <f>IF('01.11.2018'!F447="СНІДцентр",1,0)</f>
        <v>0</v>
      </c>
      <c r="D450">
        <f>IF('01.11.2018'!F447="ПТБ",1,0)</f>
        <v>0</v>
      </c>
      <c r="E450" t="b">
        <f>OR('01.11.2018'!F447="ПМСД",'01.11.2018'!F447="поліклініка")</f>
        <v>0</v>
      </c>
      <c r="F450">
        <f>IF('01.11.2018'!F447="Психоневрол.",1,0)</f>
        <v>0</v>
      </c>
      <c r="G450" t="b">
        <f>OR('01.11.2018'!F447="Інше",'01.11.2018'!F447="ЦРЛ",'01.11.2018'!F447="МЛ",'01.11.2018'!F447="Інфекційна")</f>
        <v>0</v>
      </c>
      <c r="I450">
        <f t="shared" ref="I450:K450" si="457">SUM(B450:B3761)</f>
        <v>13</v>
      </c>
      <c r="J450">
        <f t="shared" si="457"/>
        <v>2</v>
      </c>
      <c r="K450">
        <f t="shared" si="457"/>
        <v>8</v>
      </c>
      <c r="L450">
        <f t="shared" si="397"/>
        <v>0</v>
      </c>
      <c r="N450">
        <f t="shared" si="398"/>
        <v>0</v>
      </c>
    </row>
    <row r="451" spans="2:14" x14ac:dyDescent="0.25">
      <c r="B451">
        <f>IF('01.11.2018'!F448="НД",1,0)</f>
        <v>0</v>
      </c>
      <c r="C451">
        <f>IF('01.11.2018'!F448="СНІДцентр",1,0)</f>
        <v>0</v>
      </c>
      <c r="D451">
        <f>IF('01.11.2018'!F448="ПТБ",1,0)</f>
        <v>0</v>
      </c>
      <c r="E451" t="b">
        <f>OR('01.11.2018'!F448="ПМСД",'01.11.2018'!F448="поліклініка")</f>
        <v>0</v>
      </c>
      <c r="F451">
        <f>IF('01.11.2018'!F448="Психоневрол.",1,0)</f>
        <v>0</v>
      </c>
      <c r="G451" t="b">
        <f>OR('01.11.2018'!F448="Інше",'01.11.2018'!F448="ЦРЛ",'01.11.2018'!F448="МЛ",'01.11.2018'!F448="Інфекційна")</f>
        <v>0</v>
      </c>
      <c r="I451">
        <f t="shared" ref="I451:K451" si="458">SUM(B451:B3762)</f>
        <v>13</v>
      </c>
      <c r="J451">
        <f t="shared" si="458"/>
        <v>2</v>
      </c>
      <c r="K451">
        <f t="shared" si="458"/>
        <v>8</v>
      </c>
      <c r="L451">
        <f t="shared" si="397"/>
        <v>0</v>
      </c>
      <c r="N451">
        <f t="shared" si="398"/>
        <v>0</v>
      </c>
    </row>
    <row r="452" spans="2:14" x14ac:dyDescent="0.25">
      <c r="B452">
        <f>IF('01.11.2018'!F449="НД",1,0)</f>
        <v>0</v>
      </c>
      <c r="C452">
        <f>IF('01.11.2018'!F449="СНІДцентр",1,0)</f>
        <v>0</v>
      </c>
      <c r="D452">
        <f>IF('01.11.2018'!F449="ПТБ",1,0)</f>
        <v>0</v>
      </c>
      <c r="E452" t="b">
        <f>OR('01.11.2018'!F449="ПМСД",'01.11.2018'!F449="поліклініка")</f>
        <v>0</v>
      </c>
      <c r="F452">
        <f>IF('01.11.2018'!F449="Психоневрол.",1,0)</f>
        <v>0</v>
      </c>
      <c r="G452" t="b">
        <f>OR('01.11.2018'!F449="Інше",'01.11.2018'!F449="ЦРЛ",'01.11.2018'!F449="МЛ",'01.11.2018'!F449="Інфекційна")</f>
        <v>0</v>
      </c>
      <c r="I452">
        <f t="shared" ref="I452:K452" si="459">SUM(B452:B3763)</f>
        <v>13</v>
      </c>
      <c r="J452">
        <f t="shared" si="459"/>
        <v>2</v>
      </c>
      <c r="K452">
        <f t="shared" si="459"/>
        <v>8</v>
      </c>
      <c r="L452">
        <f t="shared" si="397"/>
        <v>0</v>
      </c>
      <c r="N452">
        <f t="shared" si="398"/>
        <v>0</v>
      </c>
    </row>
    <row r="453" spans="2:14" x14ac:dyDescent="0.25">
      <c r="B453">
        <f>IF('01.11.2018'!F450="НД",1,0)</f>
        <v>0</v>
      </c>
      <c r="C453">
        <f>IF('01.11.2018'!F450="СНІДцентр",1,0)</f>
        <v>0</v>
      </c>
      <c r="D453">
        <f>IF('01.11.2018'!F450="ПТБ",1,0)</f>
        <v>0</v>
      </c>
      <c r="E453" t="b">
        <f>OR('01.11.2018'!F450="ПМСД",'01.11.2018'!F450="поліклініка")</f>
        <v>0</v>
      </c>
      <c r="F453">
        <f>IF('01.11.2018'!F450="Психоневрол.",1,0)</f>
        <v>0</v>
      </c>
      <c r="G453" t="b">
        <f>OR('01.11.2018'!F450="Інше",'01.11.2018'!F450="ЦРЛ",'01.11.2018'!F450="МЛ",'01.11.2018'!F450="Інфекційна")</f>
        <v>0</v>
      </c>
      <c r="I453">
        <f t="shared" ref="I453:K453" si="460">SUM(B453:B3764)</f>
        <v>13</v>
      </c>
      <c r="J453">
        <f t="shared" si="460"/>
        <v>2</v>
      </c>
      <c r="K453">
        <f t="shared" si="460"/>
        <v>8</v>
      </c>
      <c r="L453">
        <f t="shared" si="397"/>
        <v>0</v>
      </c>
      <c r="N453">
        <f t="shared" si="398"/>
        <v>0</v>
      </c>
    </row>
    <row r="454" spans="2:14" x14ac:dyDescent="0.25">
      <c r="B454">
        <f>IF('01.11.2018'!F451="НД",1,0)</f>
        <v>0</v>
      </c>
      <c r="C454">
        <f>IF('01.11.2018'!F451="СНІДцентр",1,0)</f>
        <v>0</v>
      </c>
      <c r="D454">
        <f>IF('01.11.2018'!F451="ПТБ",1,0)</f>
        <v>0</v>
      </c>
      <c r="E454" t="b">
        <f>OR('01.11.2018'!F451="ПМСД",'01.11.2018'!F451="поліклініка")</f>
        <v>0</v>
      </c>
      <c r="F454">
        <f>IF('01.11.2018'!F451="Психоневрол.",1,0)</f>
        <v>0</v>
      </c>
      <c r="G454" t="b">
        <f>OR('01.11.2018'!F451="Інше",'01.11.2018'!F451="ЦРЛ",'01.11.2018'!F451="МЛ",'01.11.2018'!F451="Інфекційна")</f>
        <v>0</v>
      </c>
      <c r="I454">
        <f t="shared" ref="I454:K454" si="461">SUM(B454:B3765)</f>
        <v>13</v>
      </c>
      <c r="J454">
        <f t="shared" si="461"/>
        <v>2</v>
      </c>
      <c r="K454">
        <f t="shared" si="461"/>
        <v>8</v>
      </c>
      <c r="L454">
        <f t="shared" si="397"/>
        <v>0</v>
      </c>
      <c r="N454">
        <f t="shared" si="398"/>
        <v>0</v>
      </c>
    </row>
    <row r="455" spans="2:14" x14ac:dyDescent="0.25">
      <c r="B455">
        <f>IF('01.11.2018'!F452="НД",1,0)</f>
        <v>1</v>
      </c>
      <c r="C455">
        <f>IF('01.11.2018'!F452="СНІДцентр",1,0)</f>
        <v>0</v>
      </c>
      <c r="D455">
        <f>IF('01.11.2018'!F452="ПТБ",1,0)</f>
        <v>0</v>
      </c>
      <c r="E455" t="b">
        <f>OR('01.11.2018'!F452="ПМСД",'01.11.2018'!F452="поліклініка")</f>
        <v>0</v>
      </c>
      <c r="F455">
        <f>IF('01.11.2018'!F452="Психоневрол.",1,0)</f>
        <v>0</v>
      </c>
      <c r="G455" t="b">
        <f>OR('01.11.2018'!F452="Інше",'01.11.2018'!F452="ЦРЛ",'01.11.2018'!F452="МЛ",'01.11.2018'!F452="Інфекційна")</f>
        <v>0</v>
      </c>
      <c r="I455">
        <f t="shared" ref="I455:K455" si="462">SUM(B455:B3766)</f>
        <v>13</v>
      </c>
      <c r="J455">
        <f t="shared" si="462"/>
        <v>2</v>
      </c>
      <c r="K455">
        <f t="shared" si="462"/>
        <v>8</v>
      </c>
      <c r="L455">
        <f t="shared" ref="L455:L518" si="463">N(E455)</f>
        <v>0</v>
      </c>
      <c r="N455">
        <f t="shared" ref="N455:N518" si="464">N(G455)</f>
        <v>0</v>
      </c>
    </row>
    <row r="456" spans="2:14" x14ac:dyDescent="0.25">
      <c r="B456">
        <f>IF('01.11.2018'!F453="НД",1,0)</f>
        <v>0</v>
      </c>
      <c r="C456">
        <f>IF('01.11.2018'!F453="СНІДцентр",1,0)</f>
        <v>0</v>
      </c>
      <c r="D456">
        <f>IF('01.11.2018'!F453="ПТБ",1,0)</f>
        <v>0</v>
      </c>
      <c r="E456" t="b">
        <f>OR('01.11.2018'!F453="ПМСД",'01.11.2018'!F453="поліклініка")</f>
        <v>0</v>
      </c>
      <c r="F456">
        <f>IF('01.11.2018'!F453="Психоневрол.",1,0)</f>
        <v>0</v>
      </c>
      <c r="G456" t="b">
        <f>OR('01.11.2018'!F453="Інше",'01.11.2018'!F453="ЦРЛ",'01.11.2018'!F453="МЛ",'01.11.2018'!F453="Інфекційна")</f>
        <v>0</v>
      </c>
      <c r="I456">
        <f t="shared" ref="I456:K456" si="465">SUM(B456:B3767)</f>
        <v>12</v>
      </c>
      <c r="J456">
        <f t="shared" si="465"/>
        <v>2</v>
      </c>
      <c r="K456">
        <f t="shared" si="465"/>
        <v>8</v>
      </c>
      <c r="L456">
        <f t="shared" si="463"/>
        <v>0</v>
      </c>
      <c r="N456">
        <f t="shared" si="464"/>
        <v>0</v>
      </c>
    </row>
    <row r="457" spans="2:14" x14ac:dyDescent="0.25">
      <c r="B457">
        <f>IF('01.11.2018'!F454="НД",1,0)</f>
        <v>0</v>
      </c>
      <c r="C457">
        <f>IF('01.11.2018'!F454="СНІДцентр",1,0)</f>
        <v>0</v>
      </c>
      <c r="D457">
        <f>IF('01.11.2018'!F454="ПТБ",1,0)</f>
        <v>0</v>
      </c>
      <c r="E457" t="b">
        <f>OR('01.11.2018'!F454="ПМСД",'01.11.2018'!F454="поліклініка")</f>
        <v>0</v>
      </c>
      <c r="F457">
        <f>IF('01.11.2018'!F454="Психоневрол.",1,0)</f>
        <v>0</v>
      </c>
      <c r="G457" t="b">
        <f>OR('01.11.2018'!F454="Інше",'01.11.2018'!F454="ЦРЛ",'01.11.2018'!F454="МЛ",'01.11.2018'!F454="Інфекційна")</f>
        <v>0</v>
      </c>
      <c r="I457">
        <f t="shared" ref="I457:K457" si="466">SUM(B457:B3768)</f>
        <v>12</v>
      </c>
      <c r="J457">
        <f t="shared" si="466"/>
        <v>2</v>
      </c>
      <c r="K457">
        <f t="shared" si="466"/>
        <v>8</v>
      </c>
      <c r="L457">
        <f t="shared" si="463"/>
        <v>0</v>
      </c>
      <c r="N457">
        <f t="shared" si="464"/>
        <v>0</v>
      </c>
    </row>
    <row r="458" spans="2:14" x14ac:dyDescent="0.25">
      <c r="B458">
        <f>IF('01.11.2018'!F455="НД",1,0)</f>
        <v>0</v>
      </c>
      <c r="C458">
        <f>IF('01.11.2018'!F455="СНІДцентр",1,0)</f>
        <v>0</v>
      </c>
      <c r="D458">
        <f>IF('01.11.2018'!F455="ПТБ",1,0)</f>
        <v>0</v>
      </c>
      <c r="E458" t="b">
        <f>OR('01.11.2018'!F455="ПМСД",'01.11.2018'!F455="поліклініка")</f>
        <v>0</v>
      </c>
      <c r="F458">
        <f>IF('01.11.2018'!F455="Психоневрол.",1,0)</f>
        <v>0</v>
      </c>
      <c r="G458" t="b">
        <f>OR('01.11.2018'!F455="Інше",'01.11.2018'!F455="ЦРЛ",'01.11.2018'!F455="МЛ",'01.11.2018'!F455="Інфекційна")</f>
        <v>1</v>
      </c>
      <c r="I458">
        <f t="shared" ref="I458:K458" si="467">SUM(B458:B3769)</f>
        <v>12</v>
      </c>
      <c r="J458">
        <f t="shared" si="467"/>
        <v>2</v>
      </c>
      <c r="K458">
        <f t="shared" si="467"/>
        <v>8</v>
      </c>
      <c r="L458">
        <f t="shared" si="463"/>
        <v>0</v>
      </c>
      <c r="N458">
        <f t="shared" si="464"/>
        <v>1</v>
      </c>
    </row>
    <row r="459" spans="2:14" x14ac:dyDescent="0.25">
      <c r="B459">
        <f>IF('01.11.2018'!F456="НД",1,0)</f>
        <v>0</v>
      </c>
      <c r="C459">
        <f>IF('01.11.2018'!F456="СНІДцентр",1,0)</f>
        <v>0</v>
      </c>
      <c r="D459">
        <f>IF('01.11.2018'!F456="ПТБ",1,0)</f>
        <v>0</v>
      </c>
      <c r="E459" t="b">
        <f>OR('01.11.2018'!F456="ПМСД",'01.11.2018'!F456="поліклініка")</f>
        <v>0</v>
      </c>
      <c r="F459">
        <f>IF('01.11.2018'!F456="Психоневрол.",1,0)</f>
        <v>0</v>
      </c>
      <c r="G459" t="b">
        <f>OR('01.11.2018'!F456="Інше",'01.11.2018'!F456="ЦРЛ",'01.11.2018'!F456="МЛ",'01.11.2018'!F456="Інфекційна")</f>
        <v>0</v>
      </c>
      <c r="I459">
        <f t="shared" ref="I459:K459" si="468">SUM(B459:B3770)</f>
        <v>12</v>
      </c>
      <c r="J459">
        <f t="shared" si="468"/>
        <v>2</v>
      </c>
      <c r="K459">
        <f t="shared" si="468"/>
        <v>8</v>
      </c>
      <c r="L459">
        <f t="shared" si="463"/>
        <v>0</v>
      </c>
      <c r="N459">
        <f t="shared" si="464"/>
        <v>0</v>
      </c>
    </row>
    <row r="460" spans="2:14" x14ac:dyDescent="0.25">
      <c r="B460">
        <f>IF('01.11.2018'!F457="НД",1,0)</f>
        <v>0</v>
      </c>
      <c r="C460">
        <f>IF('01.11.2018'!F457="СНІДцентр",1,0)</f>
        <v>0</v>
      </c>
      <c r="D460">
        <f>IF('01.11.2018'!F457="ПТБ",1,0)</f>
        <v>0</v>
      </c>
      <c r="E460" t="b">
        <f>OR('01.11.2018'!F457="ПМСД",'01.11.2018'!F457="поліклініка")</f>
        <v>0</v>
      </c>
      <c r="F460">
        <f>IF('01.11.2018'!F457="Психоневрол.",1,0)</f>
        <v>0</v>
      </c>
      <c r="G460" t="b">
        <f>OR('01.11.2018'!F457="Інше",'01.11.2018'!F457="ЦРЛ",'01.11.2018'!F457="МЛ",'01.11.2018'!F457="Інфекційна")</f>
        <v>0</v>
      </c>
      <c r="I460">
        <f t="shared" ref="I460:K460" si="469">SUM(B460:B3771)</f>
        <v>12</v>
      </c>
      <c r="J460">
        <f t="shared" si="469"/>
        <v>2</v>
      </c>
      <c r="K460">
        <f t="shared" si="469"/>
        <v>8</v>
      </c>
      <c r="L460">
        <f t="shared" si="463"/>
        <v>0</v>
      </c>
      <c r="N460">
        <f t="shared" si="464"/>
        <v>0</v>
      </c>
    </row>
    <row r="461" spans="2:14" x14ac:dyDescent="0.25">
      <c r="B461">
        <f>IF('01.11.2018'!F458="НД",1,0)</f>
        <v>0</v>
      </c>
      <c r="C461">
        <f>IF('01.11.2018'!F458="СНІДцентр",1,0)</f>
        <v>0</v>
      </c>
      <c r="D461">
        <f>IF('01.11.2018'!F458="ПТБ",1,0)</f>
        <v>0</v>
      </c>
      <c r="E461" t="b">
        <f>OR('01.11.2018'!F458="ПМСД",'01.11.2018'!F458="поліклініка")</f>
        <v>0</v>
      </c>
      <c r="F461">
        <f>IF('01.11.2018'!F458="Психоневрол.",1,0)</f>
        <v>0</v>
      </c>
      <c r="G461" t="b">
        <f>OR('01.11.2018'!F458="Інше",'01.11.2018'!F458="ЦРЛ",'01.11.2018'!F458="МЛ",'01.11.2018'!F458="Інфекційна")</f>
        <v>1</v>
      </c>
      <c r="I461">
        <f t="shared" ref="I461:K461" si="470">SUM(B461:B3772)</f>
        <v>12</v>
      </c>
      <c r="J461">
        <f t="shared" si="470"/>
        <v>2</v>
      </c>
      <c r="K461">
        <f t="shared" si="470"/>
        <v>8</v>
      </c>
      <c r="L461">
        <f t="shared" si="463"/>
        <v>0</v>
      </c>
      <c r="N461">
        <f t="shared" si="464"/>
        <v>1</v>
      </c>
    </row>
    <row r="462" spans="2:14" x14ac:dyDescent="0.25">
      <c r="B462">
        <f>IF('01.11.2018'!F459="НД",1,0)</f>
        <v>0</v>
      </c>
      <c r="C462">
        <f>IF('01.11.2018'!F459="СНІДцентр",1,0)</f>
        <v>0</v>
      </c>
      <c r="D462">
        <f>IF('01.11.2018'!F459="ПТБ",1,0)</f>
        <v>0</v>
      </c>
      <c r="E462" t="b">
        <f>OR('01.11.2018'!F459="ПМСД",'01.11.2018'!F459="поліклініка")</f>
        <v>0</v>
      </c>
      <c r="F462">
        <f>IF('01.11.2018'!F459="Психоневрол.",1,0)</f>
        <v>0</v>
      </c>
      <c r="G462" t="b">
        <f>OR('01.11.2018'!F459="Інше",'01.11.2018'!F459="ЦРЛ",'01.11.2018'!F459="МЛ",'01.11.2018'!F459="Інфекційна")</f>
        <v>0</v>
      </c>
      <c r="I462">
        <f t="shared" ref="I462:K462" si="471">SUM(B462:B3773)</f>
        <v>12</v>
      </c>
      <c r="J462">
        <f t="shared" si="471"/>
        <v>2</v>
      </c>
      <c r="K462">
        <f t="shared" si="471"/>
        <v>8</v>
      </c>
      <c r="L462">
        <f t="shared" si="463"/>
        <v>0</v>
      </c>
      <c r="N462">
        <f t="shared" si="464"/>
        <v>0</v>
      </c>
    </row>
    <row r="463" spans="2:14" x14ac:dyDescent="0.25">
      <c r="B463">
        <f>IF('01.11.2018'!F460="НД",1,0)</f>
        <v>0</v>
      </c>
      <c r="C463">
        <f>IF('01.11.2018'!F460="СНІДцентр",1,0)</f>
        <v>0</v>
      </c>
      <c r="D463">
        <f>IF('01.11.2018'!F460="ПТБ",1,0)</f>
        <v>0</v>
      </c>
      <c r="E463" t="b">
        <f>OR('01.11.2018'!F460="ПМСД",'01.11.2018'!F460="поліклініка")</f>
        <v>0</v>
      </c>
      <c r="F463">
        <f>IF('01.11.2018'!F460="Психоневрол.",1,0)</f>
        <v>0</v>
      </c>
      <c r="G463" t="b">
        <f>OR('01.11.2018'!F460="Інше",'01.11.2018'!F460="ЦРЛ",'01.11.2018'!F460="МЛ",'01.11.2018'!F460="Інфекційна")</f>
        <v>0</v>
      </c>
      <c r="I463">
        <f t="shared" ref="I463:K463" si="472">SUM(B463:B3774)</f>
        <v>12</v>
      </c>
      <c r="J463">
        <f t="shared" si="472"/>
        <v>2</v>
      </c>
      <c r="K463">
        <f t="shared" si="472"/>
        <v>8</v>
      </c>
      <c r="L463">
        <f t="shared" si="463"/>
        <v>0</v>
      </c>
      <c r="N463">
        <f t="shared" si="464"/>
        <v>0</v>
      </c>
    </row>
    <row r="464" spans="2:14" x14ac:dyDescent="0.25">
      <c r="B464">
        <f>IF('01.11.2018'!F461="НД",1,0)</f>
        <v>0</v>
      </c>
      <c r="C464">
        <f>IF('01.11.2018'!F461="СНІДцентр",1,0)</f>
        <v>0</v>
      </c>
      <c r="D464">
        <f>IF('01.11.2018'!F461="ПТБ",1,0)</f>
        <v>0</v>
      </c>
      <c r="E464" t="b">
        <f>OR('01.11.2018'!F461="ПМСД",'01.11.2018'!F461="поліклініка")</f>
        <v>0</v>
      </c>
      <c r="F464">
        <f>IF('01.11.2018'!F461="Психоневрол.",1,0)</f>
        <v>0</v>
      </c>
      <c r="G464" t="b">
        <f>OR('01.11.2018'!F461="Інше",'01.11.2018'!F461="ЦРЛ",'01.11.2018'!F461="МЛ",'01.11.2018'!F461="Інфекційна")</f>
        <v>1</v>
      </c>
      <c r="I464">
        <f t="shared" ref="I464:K464" si="473">SUM(B464:B3775)</f>
        <v>12</v>
      </c>
      <c r="J464">
        <f t="shared" si="473"/>
        <v>2</v>
      </c>
      <c r="K464">
        <f t="shared" si="473"/>
        <v>8</v>
      </c>
      <c r="L464">
        <f t="shared" si="463"/>
        <v>0</v>
      </c>
      <c r="N464">
        <f t="shared" si="464"/>
        <v>1</v>
      </c>
    </row>
    <row r="465" spans="2:14" x14ac:dyDescent="0.25">
      <c r="B465">
        <f>IF('01.11.2018'!F462="НД",1,0)</f>
        <v>0</v>
      </c>
      <c r="C465">
        <f>IF('01.11.2018'!F462="СНІДцентр",1,0)</f>
        <v>0</v>
      </c>
      <c r="D465">
        <f>IF('01.11.2018'!F462="ПТБ",1,0)</f>
        <v>0</v>
      </c>
      <c r="E465" t="b">
        <f>OR('01.11.2018'!F462="ПМСД",'01.11.2018'!F462="поліклініка")</f>
        <v>0</v>
      </c>
      <c r="F465">
        <f>IF('01.11.2018'!F462="Психоневрол.",1,0)</f>
        <v>0</v>
      </c>
      <c r="G465" t="b">
        <f>OR('01.11.2018'!F462="Інше",'01.11.2018'!F462="ЦРЛ",'01.11.2018'!F462="МЛ",'01.11.2018'!F462="Інфекційна")</f>
        <v>0</v>
      </c>
      <c r="I465">
        <f t="shared" ref="I465:K465" si="474">SUM(B465:B3776)</f>
        <v>12</v>
      </c>
      <c r="J465">
        <f t="shared" si="474"/>
        <v>2</v>
      </c>
      <c r="K465">
        <f t="shared" si="474"/>
        <v>8</v>
      </c>
      <c r="L465">
        <f t="shared" si="463"/>
        <v>0</v>
      </c>
      <c r="N465">
        <f t="shared" si="464"/>
        <v>0</v>
      </c>
    </row>
    <row r="466" spans="2:14" x14ac:dyDescent="0.25">
      <c r="B466">
        <f>IF('01.11.2018'!F463="НД",1,0)</f>
        <v>0</v>
      </c>
      <c r="C466">
        <f>IF('01.11.2018'!F463="СНІДцентр",1,0)</f>
        <v>0</v>
      </c>
      <c r="D466">
        <f>IF('01.11.2018'!F463="ПТБ",1,0)</f>
        <v>0</v>
      </c>
      <c r="E466" t="b">
        <f>OR('01.11.2018'!F463="ПМСД",'01.11.2018'!F463="поліклініка")</f>
        <v>0</v>
      </c>
      <c r="F466">
        <f>IF('01.11.2018'!F463="Психоневрол.",1,0)</f>
        <v>0</v>
      </c>
      <c r="G466" t="b">
        <f>OR('01.11.2018'!F463="Інше",'01.11.2018'!F463="ЦРЛ",'01.11.2018'!F463="МЛ",'01.11.2018'!F463="Інфекційна")</f>
        <v>0</v>
      </c>
      <c r="I466">
        <f t="shared" ref="I466:K466" si="475">SUM(B466:B3777)</f>
        <v>12</v>
      </c>
      <c r="J466">
        <f t="shared" si="475"/>
        <v>2</v>
      </c>
      <c r="K466">
        <f t="shared" si="475"/>
        <v>8</v>
      </c>
      <c r="L466">
        <f t="shared" si="463"/>
        <v>0</v>
      </c>
      <c r="N466">
        <f t="shared" si="464"/>
        <v>0</v>
      </c>
    </row>
    <row r="467" spans="2:14" x14ac:dyDescent="0.25">
      <c r="B467">
        <f>IF('01.11.2018'!F464="НД",1,0)</f>
        <v>0</v>
      </c>
      <c r="C467">
        <f>IF('01.11.2018'!F464="СНІДцентр",1,0)</f>
        <v>0</v>
      </c>
      <c r="D467">
        <f>IF('01.11.2018'!F464="ПТБ",1,0)</f>
        <v>0</v>
      </c>
      <c r="E467" t="b">
        <f>OR('01.11.2018'!F464="ПМСД",'01.11.2018'!F464="поліклініка")</f>
        <v>0</v>
      </c>
      <c r="F467">
        <f>IF('01.11.2018'!F464="Психоневрол.",1,0)</f>
        <v>0</v>
      </c>
      <c r="G467" t="b">
        <f>OR('01.11.2018'!F464="Інше",'01.11.2018'!F464="ЦРЛ",'01.11.2018'!F464="МЛ",'01.11.2018'!F464="Інфекційна")</f>
        <v>1</v>
      </c>
      <c r="I467">
        <f t="shared" ref="I467:K467" si="476">SUM(B467:B3778)</f>
        <v>12</v>
      </c>
      <c r="J467">
        <f t="shared" si="476"/>
        <v>2</v>
      </c>
      <c r="K467">
        <f t="shared" si="476"/>
        <v>8</v>
      </c>
      <c r="L467">
        <f t="shared" si="463"/>
        <v>0</v>
      </c>
      <c r="N467">
        <f t="shared" si="464"/>
        <v>1</v>
      </c>
    </row>
    <row r="468" spans="2:14" x14ac:dyDescent="0.25">
      <c r="B468">
        <f>IF('01.11.2018'!F465="НД",1,0)</f>
        <v>0</v>
      </c>
      <c r="C468">
        <f>IF('01.11.2018'!F465="СНІДцентр",1,0)</f>
        <v>0</v>
      </c>
      <c r="D468">
        <f>IF('01.11.2018'!F465="ПТБ",1,0)</f>
        <v>0</v>
      </c>
      <c r="E468" t="b">
        <f>OR('01.11.2018'!F465="ПМСД",'01.11.2018'!F465="поліклініка")</f>
        <v>0</v>
      </c>
      <c r="F468">
        <f>IF('01.11.2018'!F465="Психоневрол.",1,0)</f>
        <v>0</v>
      </c>
      <c r="G468" t="b">
        <f>OR('01.11.2018'!F465="Інше",'01.11.2018'!F465="ЦРЛ",'01.11.2018'!F465="МЛ",'01.11.2018'!F465="Інфекційна")</f>
        <v>0</v>
      </c>
      <c r="I468">
        <f t="shared" ref="I468:K468" si="477">SUM(B468:B3779)</f>
        <v>12</v>
      </c>
      <c r="J468">
        <f t="shared" si="477"/>
        <v>2</v>
      </c>
      <c r="K468">
        <f t="shared" si="477"/>
        <v>8</v>
      </c>
      <c r="L468">
        <f t="shared" si="463"/>
        <v>0</v>
      </c>
      <c r="N468">
        <f t="shared" si="464"/>
        <v>0</v>
      </c>
    </row>
    <row r="469" spans="2:14" x14ac:dyDescent="0.25">
      <c r="B469">
        <f>IF('01.11.2018'!F466="НД",1,0)</f>
        <v>0</v>
      </c>
      <c r="C469">
        <f>IF('01.11.2018'!F466="СНІДцентр",1,0)</f>
        <v>0</v>
      </c>
      <c r="D469">
        <f>IF('01.11.2018'!F466="ПТБ",1,0)</f>
        <v>0</v>
      </c>
      <c r="E469" t="b">
        <f>OR('01.11.2018'!F466="ПМСД",'01.11.2018'!F466="поліклініка")</f>
        <v>0</v>
      </c>
      <c r="F469">
        <f>IF('01.11.2018'!F466="Психоневрол.",1,0)</f>
        <v>0</v>
      </c>
      <c r="G469" t="b">
        <f>OR('01.11.2018'!F466="Інше",'01.11.2018'!F466="ЦРЛ",'01.11.2018'!F466="МЛ",'01.11.2018'!F466="Інфекційна")</f>
        <v>0</v>
      </c>
      <c r="I469">
        <f t="shared" ref="I469:K469" si="478">SUM(B469:B3780)</f>
        <v>12</v>
      </c>
      <c r="J469">
        <f t="shared" si="478"/>
        <v>2</v>
      </c>
      <c r="K469">
        <f t="shared" si="478"/>
        <v>8</v>
      </c>
      <c r="L469">
        <f t="shared" si="463"/>
        <v>0</v>
      </c>
      <c r="N469">
        <f t="shared" si="464"/>
        <v>0</v>
      </c>
    </row>
    <row r="470" spans="2:14" x14ac:dyDescent="0.25">
      <c r="B470">
        <f>IF('01.11.2018'!F467="НД",1,0)</f>
        <v>1</v>
      </c>
      <c r="C470">
        <f>IF('01.11.2018'!F467="СНІДцентр",1,0)</f>
        <v>0</v>
      </c>
      <c r="D470">
        <f>IF('01.11.2018'!F467="ПТБ",1,0)</f>
        <v>0</v>
      </c>
      <c r="E470" t="b">
        <f>OR('01.11.2018'!F467="ПМСД",'01.11.2018'!F467="поліклініка")</f>
        <v>0</v>
      </c>
      <c r="F470">
        <f>IF('01.11.2018'!F467="Психоневрол.",1,0)</f>
        <v>0</v>
      </c>
      <c r="G470" t="b">
        <f>OR('01.11.2018'!F467="Інше",'01.11.2018'!F467="ЦРЛ",'01.11.2018'!F467="МЛ",'01.11.2018'!F467="Інфекційна")</f>
        <v>0</v>
      </c>
      <c r="I470">
        <f t="shared" ref="I470:K470" si="479">SUM(B470:B3781)</f>
        <v>12</v>
      </c>
      <c r="J470">
        <f t="shared" si="479"/>
        <v>2</v>
      </c>
      <c r="K470">
        <f t="shared" si="479"/>
        <v>8</v>
      </c>
      <c r="L470">
        <f t="shared" si="463"/>
        <v>0</v>
      </c>
      <c r="N470">
        <f t="shared" si="464"/>
        <v>0</v>
      </c>
    </row>
    <row r="471" spans="2:14" x14ac:dyDescent="0.25">
      <c r="B471">
        <f>IF('01.11.2018'!F468="НД",1,0)</f>
        <v>0</v>
      </c>
      <c r="C471">
        <f>IF('01.11.2018'!F468="СНІДцентр",1,0)</f>
        <v>0</v>
      </c>
      <c r="D471">
        <f>IF('01.11.2018'!F468="ПТБ",1,0)</f>
        <v>0</v>
      </c>
      <c r="E471" t="b">
        <f>OR('01.11.2018'!F468="ПМСД",'01.11.2018'!F468="поліклініка")</f>
        <v>0</v>
      </c>
      <c r="F471">
        <f>IF('01.11.2018'!F468="Психоневрол.",1,0)</f>
        <v>0</v>
      </c>
      <c r="G471" t="b">
        <f>OR('01.11.2018'!F468="Інше",'01.11.2018'!F468="ЦРЛ",'01.11.2018'!F468="МЛ",'01.11.2018'!F468="Інфекційна")</f>
        <v>0</v>
      </c>
      <c r="I471">
        <f t="shared" ref="I471:K471" si="480">SUM(B471:B3782)</f>
        <v>11</v>
      </c>
      <c r="J471">
        <f t="shared" si="480"/>
        <v>2</v>
      </c>
      <c r="K471">
        <f t="shared" si="480"/>
        <v>8</v>
      </c>
      <c r="L471">
        <f t="shared" si="463"/>
        <v>0</v>
      </c>
      <c r="N471">
        <f t="shared" si="464"/>
        <v>0</v>
      </c>
    </row>
    <row r="472" spans="2:14" x14ac:dyDescent="0.25">
      <c r="B472">
        <f>IF('01.11.2018'!F469="НД",1,0)</f>
        <v>0</v>
      </c>
      <c r="C472">
        <f>IF('01.11.2018'!F469="СНІДцентр",1,0)</f>
        <v>0</v>
      </c>
      <c r="D472">
        <f>IF('01.11.2018'!F469="ПТБ",1,0)</f>
        <v>0</v>
      </c>
      <c r="E472" t="b">
        <f>OR('01.11.2018'!F469="ПМСД",'01.11.2018'!F469="поліклініка")</f>
        <v>0</v>
      </c>
      <c r="F472">
        <f>IF('01.11.2018'!F469="Психоневрол.",1,0)</f>
        <v>0</v>
      </c>
      <c r="G472" t="b">
        <f>OR('01.11.2018'!F469="Інше",'01.11.2018'!F469="ЦРЛ",'01.11.2018'!F469="МЛ",'01.11.2018'!F469="Інфекційна")</f>
        <v>0</v>
      </c>
      <c r="I472">
        <f t="shared" ref="I472:K472" si="481">SUM(B472:B3783)</f>
        <v>11</v>
      </c>
      <c r="J472">
        <f t="shared" si="481"/>
        <v>2</v>
      </c>
      <c r="K472">
        <f t="shared" si="481"/>
        <v>8</v>
      </c>
      <c r="L472">
        <f t="shared" si="463"/>
        <v>0</v>
      </c>
      <c r="N472">
        <f t="shared" si="464"/>
        <v>0</v>
      </c>
    </row>
    <row r="473" spans="2:14" x14ac:dyDescent="0.25">
      <c r="B473">
        <f>IF('01.11.2018'!F470="НД",1,0)</f>
        <v>0</v>
      </c>
      <c r="C473">
        <f>IF('01.11.2018'!F470="СНІДцентр",1,0)</f>
        <v>0</v>
      </c>
      <c r="D473">
        <f>IF('01.11.2018'!F470="ПТБ",1,0)</f>
        <v>0</v>
      </c>
      <c r="E473" t="b">
        <f>OR('01.11.2018'!F470="ПМСД",'01.11.2018'!F470="поліклініка")</f>
        <v>1</v>
      </c>
      <c r="F473">
        <f>IF('01.11.2018'!F470="Психоневрол.",1,0)</f>
        <v>0</v>
      </c>
      <c r="G473" t="b">
        <f>OR('01.11.2018'!F470="Інше",'01.11.2018'!F470="ЦРЛ",'01.11.2018'!F470="МЛ",'01.11.2018'!F470="Інфекційна")</f>
        <v>0</v>
      </c>
      <c r="I473">
        <f t="shared" ref="I473:K473" si="482">SUM(B473:B3784)</f>
        <v>11</v>
      </c>
      <c r="J473">
        <f t="shared" si="482"/>
        <v>2</v>
      </c>
      <c r="K473">
        <f t="shared" si="482"/>
        <v>8</v>
      </c>
      <c r="L473">
        <f t="shared" si="463"/>
        <v>1</v>
      </c>
      <c r="N473">
        <f t="shared" si="464"/>
        <v>0</v>
      </c>
    </row>
    <row r="474" spans="2:14" x14ac:dyDescent="0.25">
      <c r="B474">
        <f>IF('01.11.2018'!F471="НД",1,0)</f>
        <v>0</v>
      </c>
      <c r="C474">
        <f>IF('01.11.2018'!F471="СНІДцентр",1,0)</f>
        <v>0</v>
      </c>
      <c r="D474">
        <f>IF('01.11.2018'!F471="ПТБ",1,0)</f>
        <v>0</v>
      </c>
      <c r="E474" t="b">
        <f>OR('01.11.2018'!F471="ПМСД",'01.11.2018'!F471="поліклініка")</f>
        <v>0</v>
      </c>
      <c r="F474">
        <f>IF('01.11.2018'!F471="Психоневрол.",1,0)</f>
        <v>0</v>
      </c>
      <c r="G474" t="b">
        <f>OR('01.11.2018'!F471="Інше",'01.11.2018'!F471="ЦРЛ",'01.11.2018'!F471="МЛ",'01.11.2018'!F471="Інфекційна")</f>
        <v>0</v>
      </c>
      <c r="I474">
        <f t="shared" ref="I474:K474" si="483">SUM(B474:B3785)</f>
        <v>11</v>
      </c>
      <c r="J474">
        <f t="shared" si="483"/>
        <v>2</v>
      </c>
      <c r="K474">
        <f t="shared" si="483"/>
        <v>8</v>
      </c>
      <c r="L474">
        <f t="shared" si="463"/>
        <v>0</v>
      </c>
      <c r="N474">
        <f t="shared" si="464"/>
        <v>0</v>
      </c>
    </row>
    <row r="475" spans="2:14" x14ac:dyDescent="0.25">
      <c r="B475">
        <f>IF('01.11.2018'!F472="НД",1,0)</f>
        <v>0</v>
      </c>
      <c r="C475">
        <f>IF('01.11.2018'!F472="СНІДцентр",1,0)</f>
        <v>0</v>
      </c>
      <c r="D475">
        <f>IF('01.11.2018'!F472="ПТБ",1,0)</f>
        <v>0</v>
      </c>
      <c r="E475" t="b">
        <f>OR('01.11.2018'!F472="ПМСД",'01.11.2018'!F472="поліклініка")</f>
        <v>0</v>
      </c>
      <c r="F475">
        <f>IF('01.11.2018'!F472="Психоневрол.",1,0)</f>
        <v>0</v>
      </c>
      <c r="G475" t="b">
        <f>OR('01.11.2018'!F472="Інше",'01.11.2018'!F472="ЦРЛ",'01.11.2018'!F472="МЛ",'01.11.2018'!F472="Інфекційна")</f>
        <v>0</v>
      </c>
      <c r="I475">
        <f t="shared" ref="I475:K475" si="484">SUM(B475:B3786)</f>
        <v>11</v>
      </c>
      <c r="J475">
        <f t="shared" si="484"/>
        <v>2</v>
      </c>
      <c r="K475">
        <f t="shared" si="484"/>
        <v>8</v>
      </c>
      <c r="L475">
        <f t="shared" si="463"/>
        <v>0</v>
      </c>
      <c r="N475">
        <f t="shared" si="464"/>
        <v>0</v>
      </c>
    </row>
    <row r="476" spans="2:14" x14ac:dyDescent="0.25">
      <c r="B476">
        <f>IF('01.11.2018'!F473="НД",1,0)</f>
        <v>0</v>
      </c>
      <c r="C476">
        <f>IF('01.11.2018'!F473="СНІДцентр",1,0)</f>
        <v>0</v>
      </c>
      <c r="D476">
        <f>IF('01.11.2018'!F473="ПТБ",1,0)</f>
        <v>0</v>
      </c>
      <c r="E476" t="b">
        <f>OR('01.11.2018'!F473="ПМСД",'01.11.2018'!F473="поліклініка")</f>
        <v>0</v>
      </c>
      <c r="F476">
        <f>IF('01.11.2018'!F473="Психоневрол.",1,0)</f>
        <v>0</v>
      </c>
      <c r="G476" t="b">
        <f>OR('01.11.2018'!F473="Інше",'01.11.2018'!F473="ЦРЛ",'01.11.2018'!F473="МЛ",'01.11.2018'!F473="Інфекційна")</f>
        <v>0</v>
      </c>
      <c r="I476">
        <f t="shared" ref="I476:K476" si="485">SUM(B476:B3787)</f>
        <v>11</v>
      </c>
      <c r="J476">
        <f t="shared" si="485"/>
        <v>2</v>
      </c>
      <c r="K476">
        <f t="shared" si="485"/>
        <v>8</v>
      </c>
      <c r="L476">
        <f t="shared" si="463"/>
        <v>0</v>
      </c>
      <c r="N476">
        <f t="shared" si="464"/>
        <v>0</v>
      </c>
    </row>
    <row r="477" spans="2:14" x14ac:dyDescent="0.25">
      <c r="B477">
        <f>IF('01.11.2018'!F474="НД",1,0)</f>
        <v>0</v>
      </c>
      <c r="C477">
        <f>IF('01.11.2018'!F474="СНІДцентр",1,0)</f>
        <v>0</v>
      </c>
      <c r="D477">
        <f>IF('01.11.2018'!F474="ПТБ",1,0)</f>
        <v>0</v>
      </c>
      <c r="E477" t="b">
        <f>OR('01.11.2018'!F474="ПМСД",'01.11.2018'!F474="поліклініка")</f>
        <v>0</v>
      </c>
      <c r="F477">
        <f>IF('01.11.2018'!F474="Психоневрол.",1,0)</f>
        <v>0</v>
      </c>
      <c r="G477" t="b">
        <f>OR('01.11.2018'!F474="Інше",'01.11.2018'!F474="ЦРЛ",'01.11.2018'!F474="МЛ",'01.11.2018'!F474="Інфекційна")</f>
        <v>0</v>
      </c>
      <c r="I477">
        <f t="shared" ref="I477:K477" si="486">SUM(B477:B3788)</f>
        <v>11</v>
      </c>
      <c r="J477">
        <f t="shared" si="486"/>
        <v>2</v>
      </c>
      <c r="K477">
        <f t="shared" si="486"/>
        <v>8</v>
      </c>
      <c r="L477">
        <f t="shared" si="463"/>
        <v>0</v>
      </c>
      <c r="N477">
        <f t="shared" si="464"/>
        <v>0</v>
      </c>
    </row>
    <row r="478" spans="2:14" x14ac:dyDescent="0.25">
      <c r="B478">
        <f>IF('01.11.2018'!F475="НД",1,0)</f>
        <v>0</v>
      </c>
      <c r="C478">
        <f>IF('01.11.2018'!F475="СНІДцентр",1,0)</f>
        <v>0</v>
      </c>
      <c r="D478">
        <f>IF('01.11.2018'!F475="ПТБ",1,0)</f>
        <v>0</v>
      </c>
      <c r="E478" t="b">
        <f>OR('01.11.2018'!F475="ПМСД",'01.11.2018'!F475="поліклініка")</f>
        <v>0</v>
      </c>
      <c r="F478">
        <f>IF('01.11.2018'!F475="Психоневрол.",1,0)</f>
        <v>0</v>
      </c>
      <c r="G478" t="b">
        <f>OR('01.11.2018'!F475="Інше",'01.11.2018'!F475="ЦРЛ",'01.11.2018'!F475="МЛ",'01.11.2018'!F475="Інфекційна")</f>
        <v>0</v>
      </c>
      <c r="I478">
        <f t="shared" ref="I478:K478" si="487">SUM(B478:B3789)</f>
        <v>11</v>
      </c>
      <c r="J478">
        <f t="shared" si="487"/>
        <v>2</v>
      </c>
      <c r="K478">
        <f t="shared" si="487"/>
        <v>8</v>
      </c>
      <c r="L478">
        <f t="shared" si="463"/>
        <v>0</v>
      </c>
      <c r="N478">
        <f t="shared" si="464"/>
        <v>0</v>
      </c>
    </row>
    <row r="479" spans="2:14" x14ac:dyDescent="0.25">
      <c r="B479">
        <f>IF('01.11.2018'!F476="НД",1,0)</f>
        <v>0</v>
      </c>
      <c r="C479">
        <f>IF('01.11.2018'!F476="СНІДцентр",1,0)</f>
        <v>0</v>
      </c>
      <c r="D479">
        <f>IF('01.11.2018'!F476="ПТБ",1,0)</f>
        <v>0</v>
      </c>
      <c r="E479" t="b">
        <f>OR('01.11.2018'!F476="ПМСД",'01.11.2018'!F476="поліклініка")</f>
        <v>0</v>
      </c>
      <c r="F479">
        <f>IF('01.11.2018'!F476="Психоневрол.",1,0)</f>
        <v>0</v>
      </c>
      <c r="G479" t="b">
        <f>OR('01.11.2018'!F476="Інше",'01.11.2018'!F476="ЦРЛ",'01.11.2018'!F476="МЛ",'01.11.2018'!F476="Інфекційна")</f>
        <v>1</v>
      </c>
      <c r="I479">
        <f t="shared" ref="I479:K479" si="488">SUM(B479:B3790)</f>
        <v>11</v>
      </c>
      <c r="J479">
        <f t="shared" si="488"/>
        <v>2</v>
      </c>
      <c r="K479">
        <f t="shared" si="488"/>
        <v>8</v>
      </c>
      <c r="L479">
        <f t="shared" si="463"/>
        <v>0</v>
      </c>
      <c r="N479">
        <f t="shared" si="464"/>
        <v>1</v>
      </c>
    </row>
    <row r="480" spans="2:14" x14ac:dyDescent="0.25">
      <c r="B480">
        <f>IF('01.11.2018'!F477="НД",1,0)</f>
        <v>0</v>
      </c>
      <c r="C480">
        <f>IF('01.11.2018'!F477="СНІДцентр",1,0)</f>
        <v>0</v>
      </c>
      <c r="D480">
        <f>IF('01.11.2018'!F477="ПТБ",1,0)</f>
        <v>0</v>
      </c>
      <c r="E480" t="b">
        <f>OR('01.11.2018'!F477="ПМСД",'01.11.2018'!F477="поліклініка")</f>
        <v>0</v>
      </c>
      <c r="F480">
        <f>IF('01.11.2018'!F477="Психоневрол.",1,0)</f>
        <v>0</v>
      </c>
      <c r="G480" t="b">
        <f>OR('01.11.2018'!F477="Інше",'01.11.2018'!F477="ЦРЛ",'01.11.2018'!F477="МЛ",'01.11.2018'!F477="Інфекційна")</f>
        <v>0</v>
      </c>
      <c r="I480">
        <f t="shared" ref="I480:K480" si="489">SUM(B480:B3791)</f>
        <v>11</v>
      </c>
      <c r="J480">
        <f t="shared" si="489"/>
        <v>2</v>
      </c>
      <c r="K480">
        <f t="shared" si="489"/>
        <v>8</v>
      </c>
      <c r="L480">
        <f t="shared" si="463"/>
        <v>0</v>
      </c>
      <c r="N480">
        <f t="shared" si="464"/>
        <v>0</v>
      </c>
    </row>
    <row r="481" spans="2:14" x14ac:dyDescent="0.25">
      <c r="B481">
        <f>IF('01.11.2018'!F478="НД",1,0)</f>
        <v>0</v>
      </c>
      <c r="C481">
        <f>IF('01.11.2018'!F478="СНІДцентр",1,0)</f>
        <v>0</v>
      </c>
      <c r="D481">
        <f>IF('01.11.2018'!F478="ПТБ",1,0)</f>
        <v>0</v>
      </c>
      <c r="E481" t="b">
        <f>OR('01.11.2018'!F478="ПМСД",'01.11.2018'!F478="поліклініка")</f>
        <v>0</v>
      </c>
      <c r="F481">
        <f>IF('01.11.2018'!F478="Психоневрол.",1,0)</f>
        <v>0</v>
      </c>
      <c r="G481" t="b">
        <f>OR('01.11.2018'!F478="Інше",'01.11.2018'!F478="ЦРЛ",'01.11.2018'!F478="МЛ",'01.11.2018'!F478="Інфекційна")</f>
        <v>0</v>
      </c>
      <c r="I481">
        <f t="shared" ref="I481:K481" si="490">SUM(B481:B3792)</f>
        <v>11</v>
      </c>
      <c r="J481">
        <f t="shared" si="490"/>
        <v>2</v>
      </c>
      <c r="K481">
        <f t="shared" si="490"/>
        <v>8</v>
      </c>
      <c r="L481">
        <f t="shared" si="463"/>
        <v>0</v>
      </c>
      <c r="N481">
        <f t="shared" si="464"/>
        <v>0</v>
      </c>
    </row>
    <row r="482" spans="2:14" x14ac:dyDescent="0.25">
      <c r="B482">
        <f>IF('01.11.2018'!F479="НД",1,0)</f>
        <v>1</v>
      </c>
      <c r="C482">
        <f>IF('01.11.2018'!F479="СНІДцентр",1,0)</f>
        <v>0</v>
      </c>
      <c r="D482">
        <f>IF('01.11.2018'!F479="ПТБ",1,0)</f>
        <v>0</v>
      </c>
      <c r="E482" t="b">
        <f>OR('01.11.2018'!F479="ПМСД",'01.11.2018'!F479="поліклініка")</f>
        <v>0</v>
      </c>
      <c r="F482">
        <f>IF('01.11.2018'!F479="Психоневрол.",1,0)</f>
        <v>0</v>
      </c>
      <c r="G482" t="b">
        <f>OR('01.11.2018'!F479="Інше",'01.11.2018'!F479="ЦРЛ",'01.11.2018'!F479="МЛ",'01.11.2018'!F479="Інфекційна")</f>
        <v>0</v>
      </c>
      <c r="I482">
        <f t="shared" ref="I482:K482" si="491">SUM(B482:B3793)</f>
        <v>11</v>
      </c>
      <c r="J482">
        <f t="shared" si="491"/>
        <v>2</v>
      </c>
      <c r="K482">
        <f t="shared" si="491"/>
        <v>8</v>
      </c>
      <c r="L482">
        <f t="shared" si="463"/>
        <v>0</v>
      </c>
      <c r="N482">
        <f t="shared" si="464"/>
        <v>0</v>
      </c>
    </row>
    <row r="483" spans="2:14" x14ac:dyDescent="0.25">
      <c r="B483">
        <f>IF('01.11.2018'!F480="НД",1,0)</f>
        <v>0</v>
      </c>
      <c r="C483">
        <f>IF('01.11.2018'!F480="СНІДцентр",1,0)</f>
        <v>0</v>
      </c>
      <c r="D483">
        <f>IF('01.11.2018'!F480="ПТБ",1,0)</f>
        <v>0</v>
      </c>
      <c r="E483" t="b">
        <f>OR('01.11.2018'!F480="ПМСД",'01.11.2018'!F480="поліклініка")</f>
        <v>0</v>
      </c>
      <c r="F483">
        <f>IF('01.11.2018'!F480="Психоневрол.",1,0)</f>
        <v>0</v>
      </c>
      <c r="G483" t="b">
        <f>OR('01.11.2018'!F480="Інше",'01.11.2018'!F480="ЦРЛ",'01.11.2018'!F480="МЛ",'01.11.2018'!F480="Інфекційна")</f>
        <v>0</v>
      </c>
      <c r="I483">
        <f t="shared" ref="I483:K483" si="492">SUM(B483:B3794)</f>
        <v>10</v>
      </c>
      <c r="J483">
        <f t="shared" si="492"/>
        <v>2</v>
      </c>
      <c r="K483">
        <f t="shared" si="492"/>
        <v>8</v>
      </c>
      <c r="L483">
        <f t="shared" si="463"/>
        <v>0</v>
      </c>
      <c r="N483">
        <f t="shared" si="464"/>
        <v>0</v>
      </c>
    </row>
    <row r="484" spans="2:14" x14ac:dyDescent="0.25">
      <c r="B484">
        <f>IF('01.11.2018'!F481="НД",1,0)</f>
        <v>0</v>
      </c>
      <c r="C484">
        <f>IF('01.11.2018'!F481="СНІДцентр",1,0)</f>
        <v>0</v>
      </c>
      <c r="D484">
        <f>IF('01.11.2018'!F481="ПТБ",1,0)</f>
        <v>0</v>
      </c>
      <c r="E484" t="b">
        <f>OR('01.11.2018'!F481="ПМСД",'01.11.2018'!F481="поліклініка")</f>
        <v>0</v>
      </c>
      <c r="F484">
        <f>IF('01.11.2018'!F481="Психоневрол.",1,0)</f>
        <v>0</v>
      </c>
      <c r="G484" t="b">
        <f>OR('01.11.2018'!F481="Інше",'01.11.2018'!F481="ЦРЛ",'01.11.2018'!F481="МЛ",'01.11.2018'!F481="Інфекційна")</f>
        <v>0</v>
      </c>
      <c r="I484">
        <f t="shared" ref="I484:K484" si="493">SUM(B484:B3795)</f>
        <v>10</v>
      </c>
      <c r="J484">
        <f t="shared" si="493"/>
        <v>2</v>
      </c>
      <c r="K484">
        <f t="shared" si="493"/>
        <v>8</v>
      </c>
      <c r="L484">
        <f t="shared" si="463"/>
        <v>0</v>
      </c>
      <c r="N484">
        <f t="shared" si="464"/>
        <v>0</v>
      </c>
    </row>
    <row r="485" spans="2:14" x14ac:dyDescent="0.25">
      <c r="B485">
        <f>IF('01.11.2018'!F482="НД",1,0)</f>
        <v>0</v>
      </c>
      <c r="C485">
        <f>IF('01.11.2018'!F482="СНІДцентр",1,0)</f>
        <v>0</v>
      </c>
      <c r="D485">
        <f>IF('01.11.2018'!F482="ПТБ",1,0)</f>
        <v>1</v>
      </c>
      <c r="E485" t="b">
        <f>OR('01.11.2018'!F482="ПМСД",'01.11.2018'!F482="поліклініка")</f>
        <v>0</v>
      </c>
      <c r="F485">
        <f>IF('01.11.2018'!F482="Психоневрол.",1,0)</f>
        <v>0</v>
      </c>
      <c r="G485" t="b">
        <f>OR('01.11.2018'!F482="Інше",'01.11.2018'!F482="ЦРЛ",'01.11.2018'!F482="МЛ",'01.11.2018'!F482="Інфекційна")</f>
        <v>0</v>
      </c>
      <c r="I485">
        <f t="shared" ref="I485:K485" si="494">SUM(B485:B3796)</f>
        <v>10</v>
      </c>
      <c r="J485">
        <f t="shared" si="494"/>
        <v>2</v>
      </c>
      <c r="K485">
        <f t="shared" si="494"/>
        <v>8</v>
      </c>
      <c r="L485">
        <f t="shared" si="463"/>
        <v>0</v>
      </c>
      <c r="N485">
        <f t="shared" si="464"/>
        <v>0</v>
      </c>
    </row>
    <row r="486" spans="2:14" x14ac:dyDescent="0.25">
      <c r="B486">
        <f>IF('01.11.2018'!F483="НД",1,0)</f>
        <v>0</v>
      </c>
      <c r="C486">
        <f>IF('01.11.2018'!F483="СНІДцентр",1,0)</f>
        <v>0</v>
      </c>
      <c r="D486">
        <f>IF('01.11.2018'!F483="ПТБ",1,0)</f>
        <v>0</v>
      </c>
      <c r="E486" t="b">
        <f>OR('01.11.2018'!F483="ПМСД",'01.11.2018'!F483="поліклініка")</f>
        <v>0</v>
      </c>
      <c r="F486">
        <f>IF('01.11.2018'!F483="Психоневрол.",1,0)</f>
        <v>0</v>
      </c>
      <c r="G486" t="b">
        <f>OR('01.11.2018'!F483="Інше",'01.11.2018'!F483="ЦРЛ",'01.11.2018'!F483="МЛ",'01.11.2018'!F483="Інфекційна")</f>
        <v>0</v>
      </c>
      <c r="I486">
        <f t="shared" ref="I486:K486" si="495">SUM(B486:B3797)</f>
        <v>10</v>
      </c>
      <c r="J486">
        <f t="shared" si="495"/>
        <v>2</v>
      </c>
      <c r="K486">
        <f t="shared" si="495"/>
        <v>7</v>
      </c>
      <c r="L486">
        <f t="shared" si="463"/>
        <v>0</v>
      </c>
      <c r="N486">
        <f t="shared" si="464"/>
        <v>0</v>
      </c>
    </row>
    <row r="487" spans="2:14" x14ac:dyDescent="0.25">
      <c r="B487">
        <f>IF('01.11.2018'!F484="НД",1,0)</f>
        <v>0</v>
      </c>
      <c r="C487">
        <f>IF('01.11.2018'!F484="СНІДцентр",1,0)</f>
        <v>0</v>
      </c>
      <c r="D487">
        <f>IF('01.11.2018'!F484="ПТБ",1,0)</f>
        <v>0</v>
      </c>
      <c r="E487" t="b">
        <f>OR('01.11.2018'!F484="ПМСД",'01.11.2018'!F484="поліклініка")</f>
        <v>0</v>
      </c>
      <c r="F487">
        <f>IF('01.11.2018'!F484="Психоневрол.",1,0)</f>
        <v>0</v>
      </c>
      <c r="G487" t="b">
        <f>OR('01.11.2018'!F484="Інше",'01.11.2018'!F484="ЦРЛ",'01.11.2018'!F484="МЛ",'01.11.2018'!F484="Інфекційна")</f>
        <v>0</v>
      </c>
      <c r="I487">
        <f t="shared" ref="I487:K487" si="496">SUM(B487:B3798)</f>
        <v>10</v>
      </c>
      <c r="J487">
        <f t="shared" si="496"/>
        <v>2</v>
      </c>
      <c r="K487">
        <f t="shared" si="496"/>
        <v>7</v>
      </c>
      <c r="L487">
        <f t="shared" si="463"/>
        <v>0</v>
      </c>
      <c r="N487">
        <f t="shared" si="464"/>
        <v>0</v>
      </c>
    </row>
    <row r="488" spans="2:14" x14ac:dyDescent="0.25">
      <c r="B488">
        <f>IF('01.11.2018'!F485="НД",1,0)</f>
        <v>0</v>
      </c>
      <c r="C488">
        <f>IF('01.11.2018'!F485="СНІДцентр",1,0)</f>
        <v>0</v>
      </c>
      <c r="D488">
        <f>IF('01.11.2018'!F485="ПТБ",1,0)</f>
        <v>0</v>
      </c>
      <c r="E488" t="b">
        <f>OR('01.11.2018'!F485="ПМСД",'01.11.2018'!F485="поліклініка")</f>
        <v>0</v>
      </c>
      <c r="F488">
        <f>IF('01.11.2018'!F485="Психоневрол.",1,0)</f>
        <v>0</v>
      </c>
      <c r="G488" t="b">
        <f>OR('01.11.2018'!F485="Інше",'01.11.2018'!F485="ЦРЛ",'01.11.2018'!F485="МЛ",'01.11.2018'!F485="Інфекційна")</f>
        <v>1</v>
      </c>
      <c r="I488">
        <f t="shared" ref="I488:K488" si="497">SUM(B488:B3799)</f>
        <v>10</v>
      </c>
      <c r="J488">
        <f t="shared" si="497"/>
        <v>2</v>
      </c>
      <c r="K488">
        <f t="shared" si="497"/>
        <v>7</v>
      </c>
      <c r="L488">
        <f t="shared" si="463"/>
        <v>0</v>
      </c>
      <c r="N488">
        <f t="shared" si="464"/>
        <v>1</v>
      </c>
    </row>
    <row r="489" spans="2:14" x14ac:dyDescent="0.25">
      <c r="B489">
        <f>IF('01.11.2018'!F486="НД",1,0)</f>
        <v>0</v>
      </c>
      <c r="C489">
        <f>IF('01.11.2018'!F486="СНІДцентр",1,0)</f>
        <v>0</v>
      </c>
      <c r="D489">
        <f>IF('01.11.2018'!F486="ПТБ",1,0)</f>
        <v>0</v>
      </c>
      <c r="E489" t="b">
        <f>OR('01.11.2018'!F486="ПМСД",'01.11.2018'!F486="поліклініка")</f>
        <v>0</v>
      </c>
      <c r="F489">
        <f>IF('01.11.2018'!F486="Психоневрол.",1,0)</f>
        <v>0</v>
      </c>
      <c r="G489" t="b">
        <f>OR('01.11.2018'!F486="Інше",'01.11.2018'!F486="ЦРЛ",'01.11.2018'!F486="МЛ",'01.11.2018'!F486="Інфекційна")</f>
        <v>0</v>
      </c>
      <c r="I489">
        <f t="shared" ref="I489:K489" si="498">SUM(B489:B3800)</f>
        <v>10</v>
      </c>
      <c r="J489">
        <f t="shared" si="498"/>
        <v>2</v>
      </c>
      <c r="K489">
        <f t="shared" si="498"/>
        <v>7</v>
      </c>
      <c r="L489">
        <f t="shared" si="463"/>
        <v>0</v>
      </c>
      <c r="N489">
        <f t="shared" si="464"/>
        <v>0</v>
      </c>
    </row>
    <row r="490" spans="2:14" x14ac:dyDescent="0.25">
      <c r="B490">
        <f>IF('01.11.2018'!F487="НД",1,0)</f>
        <v>0</v>
      </c>
      <c r="C490">
        <f>IF('01.11.2018'!F487="СНІДцентр",1,0)</f>
        <v>0</v>
      </c>
      <c r="D490">
        <f>IF('01.11.2018'!F487="ПТБ",1,0)</f>
        <v>0</v>
      </c>
      <c r="E490" t="b">
        <f>OR('01.11.2018'!F487="ПМСД",'01.11.2018'!F487="поліклініка")</f>
        <v>0</v>
      </c>
      <c r="F490">
        <f>IF('01.11.2018'!F487="Психоневрол.",1,0)</f>
        <v>0</v>
      </c>
      <c r="G490" t="b">
        <f>OR('01.11.2018'!F487="Інше",'01.11.2018'!F487="ЦРЛ",'01.11.2018'!F487="МЛ",'01.11.2018'!F487="Інфекційна")</f>
        <v>0</v>
      </c>
      <c r="I490">
        <f t="shared" ref="I490:K490" si="499">SUM(B490:B3801)</f>
        <v>10</v>
      </c>
      <c r="J490">
        <f t="shared" si="499"/>
        <v>2</v>
      </c>
      <c r="K490">
        <f t="shared" si="499"/>
        <v>7</v>
      </c>
      <c r="L490">
        <f t="shared" si="463"/>
        <v>0</v>
      </c>
      <c r="N490">
        <f t="shared" si="464"/>
        <v>0</v>
      </c>
    </row>
    <row r="491" spans="2:14" x14ac:dyDescent="0.25">
      <c r="B491">
        <f>IF('01.11.2018'!F488="НД",1,0)</f>
        <v>0</v>
      </c>
      <c r="C491">
        <f>IF('01.11.2018'!F488="СНІДцентр",1,0)</f>
        <v>0</v>
      </c>
      <c r="D491">
        <f>IF('01.11.2018'!F488="ПТБ",1,0)</f>
        <v>0</v>
      </c>
      <c r="E491" t="b">
        <f>OR('01.11.2018'!F488="ПМСД",'01.11.2018'!F488="поліклініка")</f>
        <v>1</v>
      </c>
      <c r="F491">
        <f>IF('01.11.2018'!F488="Психоневрол.",1,0)</f>
        <v>0</v>
      </c>
      <c r="G491" t="b">
        <f>OR('01.11.2018'!F488="Інше",'01.11.2018'!F488="ЦРЛ",'01.11.2018'!F488="МЛ",'01.11.2018'!F488="Інфекційна")</f>
        <v>0</v>
      </c>
      <c r="I491">
        <f t="shared" ref="I491:K491" si="500">SUM(B491:B3802)</f>
        <v>10</v>
      </c>
      <c r="J491">
        <f t="shared" si="500"/>
        <v>2</v>
      </c>
      <c r="K491">
        <f t="shared" si="500"/>
        <v>7</v>
      </c>
      <c r="L491">
        <f t="shared" si="463"/>
        <v>1</v>
      </c>
      <c r="N491">
        <f t="shared" si="464"/>
        <v>0</v>
      </c>
    </row>
    <row r="492" spans="2:14" x14ac:dyDescent="0.25">
      <c r="B492">
        <f>IF('01.11.2018'!F489="НД",1,0)</f>
        <v>0</v>
      </c>
      <c r="C492">
        <f>IF('01.11.2018'!F489="СНІДцентр",1,0)</f>
        <v>0</v>
      </c>
      <c r="D492">
        <f>IF('01.11.2018'!F489="ПТБ",1,0)</f>
        <v>0</v>
      </c>
      <c r="E492" t="b">
        <f>OR('01.11.2018'!F489="ПМСД",'01.11.2018'!F489="поліклініка")</f>
        <v>0</v>
      </c>
      <c r="F492">
        <f>IF('01.11.2018'!F489="Психоневрол.",1,0)</f>
        <v>0</v>
      </c>
      <c r="G492" t="b">
        <f>OR('01.11.2018'!F489="Інше",'01.11.2018'!F489="ЦРЛ",'01.11.2018'!F489="МЛ",'01.11.2018'!F489="Інфекційна")</f>
        <v>0</v>
      </c>
      <c r="I492">
        <f t="shared" ref="I492:K492" si="501">SUM(B492:B3803)</f>
        <v>10</v>
      </c>
      <c r="J492">
        <f t="shared" si="501"/>
        <v>2</v>
      </c>
      <c r="K492">
        <f t="shared" si="501"/>
        <v>7</v>
      </c>
      <c r="L492">
        <f t="shared" si="463"/>
        <v>0</v>
      </c>
      <c r="N492">
        <f t="shared" si="464"/>
        <v>0</v>
      </c>
    </row>
    <row r="493" spans="2:14" x14ac:dyDescent="0.25">
      <c r="B493">
        <f>IF('01.11.2018'!F490="НД",1,0)</f>
        <v>0</v>
      </c>
      <c r="C493">
        <f>IF('01.11.2018'!F490="СНІДцентр",1,0)</f>
        <v>0</v>
      </c>
      <c r="D493">
        <f>IF('01.11.2018'!F490="ПТБ",1,0)</f>
        <v>0</v>
      </c>
      <c r="E493" t="b">
        <f>OR('01.11.2018'!F490="ПМСД",'01.11.2018'!F490="поліклініка")</f>
        <v>0</v>
      </c>
      <c r="F493">
        <f>IF('01.11.2018'!F490="Психоневрол.",1,0)</f>
        <v>0</v>
      </c>
      <c r="G493" t="b">
        <f>OR('01.11.2018'!F490="Інше",'01.11.2018'!F490="ЦРЛ",'01.11.2018'!F490="МЛ",'01.11.2018'!F490="Інфекційна")</f>
        <v>0</v>
      </c>
      <c r="I493">
        <f t="shared" ref="I493:K493" si="502">SUM(B493:B3804)</f>
        <v>10</v>
      </c>
      <c r="J493">
        <f t="shared" si="502"/>
        <v>2</v>
      </c>
      <c r="K493">
        <f t="shared" si="502"/>
        <v>7</v>
      </c>
      <c r="L493">
        <f t="shared" si="463"/>
        <v>0</v>
      </c>
      <c r="N493">
        <f t="shared" si="464"/>
        <v>0</v>
      </c>
    </row>
    <row r="494" spans="2:14" x14ac:dyDescent="0.25">
      <c r="B494">
        <f>IF('01.11.2018'!F491="НД",1,0)</f>
        <v>0</v>
      </c>
      <c r="C494">
        <f>IF('01.11.2018'!F491="СНІДцентр",1,0)</f>
        <v>0</v>
      </c>
      <c r="D494">
        <f>IF('01.11.2018'!F491="ПТБ",1,0)</f>
        <v>0</v>
      </c>
      <c r="E494" t="b">
        <f>OR('01.11.2018'!F491="ПМСД",'01.11.2018'!F491="поліклініка")</f>
        <v>0</v>
      </c>
      <c r="F494">
        <f>IF('01.11.2018'!F491="Психоневрол.",1,0)</f>
        <v>0</v>
      </c>
      <c r="G494" t="b">
        <f>OR('01.11.2018'!F491="Інше",'01.11.2018'!F491="ЦРЛ",'01.11.2018'!F491="МЛ",'01.11.2018'!F491="Інфекційна")</f>
        <v>0</v>
      </c>
      <c r="I494">
        <f t="shared" ref="I494:K494" si="503">SUM(B494:B3805)</f>
        <v>10</v>
      </c>
      <c r="J494">
        <f t="shared" si="503"/>
        <v>2</v>
      </c>
      <c r="K494">
        <f t="shared" si="503"/>
        <v>7</v>
      </c>
      <c r="L494">
        <f t="shared" si="463"/>
        <v>0</v>
      </c>
      <c r="N494">
        <f t="shared" si="464"/>
        <v>0</v>
      </c>
    </row>
    <row r="495" spans="2:14" x14ac:dyDescent="0.25">
      <c r="B495">
        <f>IF('01.11.2018'!F492="НД",1,0)</f>
        <v>0</v>
      </c>
      <c r="C495">
        <f>IF('01.11.2018'!F492="СНІДцентр",1,0)</f>
        <v>0</v>
      </c>
      <c r="D495">
        <f>IF('01.11.2018'!F492="ПТБ",1,0)</f>
        <v>0</v>
      </c>
      <c r="E495" t="b">
        <f>OR('01.11.2018'!F492="ПМСД",'01.11.2018'!F492="поліклініка")</f>
        <v>0</v>
      </c>
      <c r="F495">
        <f>IF('01.11.2018'!F492="Психоневрол.",1,0)</f>
        <v>0</v>
      </c>
      <c r="G495" t="b">
        <f>OR('01.11.2018'!F492="Інше",'01.11.2018'!F492="ЦРЛ",'01.11.2018'!F492="МЛ",'01.11.2018'!F492="Інфекційна")</f>
        <v>0</v>
      </c>
      <c r="I495">
        <f t="shared" ref="I495:K495" si="504">SUM(B495:B3806)</f>
        <v>10</v>
      </c>
      <c r="J495">
        <f t="shared" si="504"/>
        <v>2</v>
      </c>
      <c r="K495">
        <f t="shared" si="504"/>
        <v>7</v>
      </c>
      <c r="L495">
        <f t="shared" si="463"/>
        <v>0</v>
      </c>
      <c r="N495">
        <f t="shared" si="464"/>
        <v>0</v>
      </c>
    </row>
    <row r="496" spans="2:14" x14ac:dyDescent="0.25">
      <c r="B496">
        <f>IF('01.11.2018'!F493="НД",1,0)</f>
        <v>0</v>
      </c>
      <c r="C496">
        <f>IF('01.11.2018'!F493="СНІДцентр",1,0)</f>
        <v>0</v>
      </c>
      <c r="D496">
        <f>IF('01.11.2018'!F493="ПТБ",1,0)</f>
        <v>0</v>
      </c>
      <c r="E496" t="b">
        <f>OR('01.11.2018'!F493="ПМСД",'01.11.2018'!F493="поліклініка")</f>
        <v>0</v>
      </c>
      <c r="F496">
        <f>IF('01.11.2018'!F493="Психоневрол.",1,0)</f>
        <v>0</v>
      </c>
      <c r="G496" t="b">
        <f>OR('01.11.2018'!F493="Інше",'01.11.2018'!F493="ЦРЛ",'01.11.2018'!F493="МЛ",'01.11.2018'!F493="Інфекційна")</f>
        <v>0</v>
      </c>
      <c r="I496">
        <f t="shared" ref="I496:K496" si="505">SUM(B496:B3807)</f>
        <v>10</v>
      </c>
      <c r="J496">
        <f t="shared" si="505"/>
        <v>2</v>
      </c>
      <c r="K496">
        <f t="shared" si="505"/>
        <v>7</v>
      </c>
      <c r="L496">
        <f t="shared" si="463"/>
        <v>0</v>
      </c>
      <c r="N496">
        <f t="shared" si="464"/>
        <v>0</v>
      </c>
    </row>
    <row r="497" spans="2:14" x14ac:dyDescent="0.25">
      <c r="B497">
        <f>IF('01.11.2018'!F494="НД",1,0)</f>
        <v>0</v>
      </c>
      <c r="C497">
        <f>IF('01.11.2018'!F494="СНІДцентр",1,0)</f>
        <v>0</v>
      </c>
      <c r="D497">
        <f>IF('01.11.2018'!F494="ПТБ",1,0)</f>
        <v>0</v>
      </c>
      <c r="E497" t="b">
        <f>OR('01.11.2018'!F494="ПМСД",'01.11.2018'!F494="поліклініка")</f>
        <v>0</v>
      </c>
      <c r="F497">
        <f>IF('01.11.2018'!F494="Психоневрол.",1,0)</f>
        <v>1</v>
      </c>
      <c r="G497" t="b">
        <f>OR('01.11.2018'!F494="Інше",'01.11.2018'!F494="ЦРЛ",'01.11.2018'!F494="МЛ",'01.11.2018'!F494="Інфекційна")</f>
        <v>0</v>
      </c>
      <c r="I497">
        <f t="shared" ref="I497:K497" si="506">SUM(B497:B3808)</f>
        <v>10</v>
      </c>
      <c r="J497">
        <f t="shared" si="506"/>
        <v>2</v>
      </c>
      <c r="K497">
        <f t="shared" si="506"/>
        <v>7</v>
      </c>
      <c r="L497">
        <f t="shared" si="463"/>
        <v>0</v>
      </c>
      <c r="N497">
        <f t="shared" si="464"/>
        <v>0</v>
      </c>
    </row>
    <row r="498" spans="2:14" x14ac:dyDescent="0.25">
      <c r="B498">
        <f>IF('01.11.2018'!F495="НД",1,0)</f>
        <v>0</v>
      </c>
      <c r="C498">
        <f>IF('01.11.2018'!F495="СНІДцентр",1,0)</f>
        <v>0</v>
      </c>
      <c r="D498">
        <f>IF('01.11.2018'!F495="ПТБ",1,0)</f>
        <v>0</v>
      </c>
      <c r="E498" t="b">
        <f>OR('01.11.2018'!F495="ПМСД",'01.11.2018'!F495="поліклініка")</f>
        <v>0</v>
      </c>
      <c r="F498">
        <f>IF('01.11.2018'!F495="Психоневрол.",1,0)</f>
        <v>0</v>
      </c>
      <c r="G498" t="b">
        <f>OR('01.11.2018'!F495="Інше",'01.11.2018'!F495="ЦРЛ",'01.11.2018'!F495="МЛ",'01.11.2018'!F495="Інфекційна")</f>
        <v>0</v>
      </c>
      <c r="I498">
        <f t="shared" ref="I498:K498" si="507">SUM(B498:B3809)</f>
        <v>10</v>
      </c>
      <c r="J498">
        <f t="shared" si="507"/>
        <v>2</v>
      </c>
      <c r="K498">
        <f t="shared" si="507"/>
        <v>7</v>
      </c>
      <c r="L498">
        <f t="shared" si="463"/>
        <v>0</v>
      </c>
      <c r="N498">
        <f t="shared" si="464"/>
        <v>0</v>
      </c>
    </row>
    <row r="499" spans="2:14" x14ac:dyDescent="0.25">
      <c r="B499">
        <f>IF('01.11.2018'!F496="НД",1,0)</f>
        <v>0</v>
      </c>
      <c r="C499">
        <f>IF('01.11.2018'!F496="СНІДцентр",1,0)</f>
        <v>0</v>
      </c>
      <c r="D499">
        <f>IF('01.11.2018'!F496="ПТБ",1,0)</f>
        <v>0</v>
      </c>
      <c r="E499" t="b">
        <f>OR('01.11.2018'!F496="ПМСД",'01.11.2018'!F496="поліклініка")</f>
        <v>0</v>
      </c>
      <c r="F499">
        <f>IF('01.11.2018'!F496="Психоневрол.",1,0)</f>
        <v>0</v>
      </c>
      <c r="G499" t="b">
        <f>OR('01.11.2018'!F496="Інше",'01.11.2018'!F496="ЦРЛ",'01.11.2018'!F496="МЛ",'01.11.2018'!F496="Інфекційна")</f>
        <v>0</v>
      </c>
      <c r="I499">
        <f t="shared" ref="I499:K499" si="508">SUM(B499:B3810)</f>
        <v>10</v>
      </c>
      <c r="J499">
        <f t="shared" si="508"/>
        <v>2</v>
      </c>
      <c r="K499">
        <f t="shared" si="508"/>
        <v>7</v>
      </c>
      <c r="L499">
        <f t="shared" si="463"/>
        <v>0</v>
      </c>
      <c r="N499">
        <f t="shared" si="464"/>
        <v>0</v>
      </c>
    </row>
    <row r="500" spans="2:14" x14ac:dyDescent="0.25">
      <c r="B500">
        <f>IF('01.11.2018'!F497="НД",1,0)</f>
        <v>0</v>
      </c>
      <c r="C500">
        <f>IF('01.11.2018'!F497="СНІДцентр",1,0)</f>
        <v>1</v>
      </c>
      <c r="D500">
        <f>IF('01.11.2018'!F497="ПТБ",1,0)</f>
        <v>0</v>
      </c>
      <c r="E500" t="b">
        <f>OR('01.11.2018'!F497="ПМСД",'01.11.2018'!F497="поліклініка")</f>
        <v>0</v>
      </c>
      <c r="F500">
        <f>IF('01.11.2018'!F497="Психоневрол.",1,0)</f>
        <v>0</v>
      </c>
      <c r="G500" t="b">
        <f>OR('01.11.2018'!F497="Інше",'01.11.2018'!F497="ЦРЛ",'01.11.2018'!F497="МЛ",'01.11.2018'!F497="Інфекційна")</f>
        <v>0</v>
      </c>
      <c r="I500">
        <f t="shared" ref="I500:K500" si="509">SUM(B500:B3811)</f>
        <v>10</v>
      </c>
      <c r="J500">
        <f t="shared" si="509"/>
        <v>2</v>
      </c>
      <c r="K500">
        <f t="shared" si="509"/>
        <v>7</v>
      </c>
      <c r="L500">
        <f t="shared" si="463"/>
        <v>0</v>
      </c>
      <c r="N500">
        <f t="shared" si="464"/>
        <v>0</v>
      </c>
    </row>
    <row r="501" spans="2:14" x14ac:dyDescent="0.25">
      <c r="B501">
        <f>IF('01.11.2018'!F498="НД",1,0)</f>
        <v>0</v>
      </c>
      <c r="C501">
        <f>IF('01.11.2018'!F498="СНІДцентр",1,0)</f>
        <v>0</v>
      </c>
      <c r="D501">
        <f>IF('01.11.2018'!F498="ПТБ",1,0)</f>
        <v>0</v>
      </c>
      <c r="E501" t="b">
        <f>OR('01.11.2018'!F498="ПМСД",'01.11.2018'!F498="поліклініка")</f>
        <v>0</v>
      </c>
      <c r="F501">
        <f>IF('01.11.2018'!F498="Психоневрол.",1,0)</f>
        <v>0</v>
      </c>
      <c r="G501" t="b">
        <f>OR('01.11.2018'!F498="Інше",'01.11.2018'!F498="ЦРЛ",'01.11.2018'!F498="МЛ",'01.11.2018'!F498="Інфекційна")</f>
        <v>0</v>
      </c>
      <c r="I501">
        <f t="shared" ref="I501:K501" si="510">SUM(B501:B3812)</f>
        <v>10</v>
      </c>
      <c r="J501">
        <f t="shared" si="510"/>
        <v>1</v>
      </c>
      <c r="K501">
        <f t="shared" si="510"/>
        <v>7</v>
      </c>
      <c r="L501">
        <f t="shared" si="463"/>
        <v>0</v>
      </c>
      <c r="N501">
        <f t="shared" si="464"/>
        <v>0</v>
      </c>
    </row>
    <row r="502" spans="2:14" x14ac:dyDescent="0.25">
      <c r="B502">
        <f>IF('01.11.2018'!F499="НД",1,0)</f>
        <v>0</v>
      </c>
      <c r="C502">
        <f>IF('01.11.2018'!F499="СНІДцентр",1,0)</f>
        <v>0</v>
      </c>
      <c r="D502">
        <f>IF('01.11.2018'!F499="ПТБ",1,0)</f>
        <v>0</v>
      </c>
      <c r="E502" t="b">
        <f>OR('01.11.2018'!F499="ПМСД",'01.11.2018'!F499="поліклініка")</f>
        <v>0</v>
      </c>
      <c r="F502">
        <f>IF('01.11.2018'!F499="Психоневрол.",1,0)</f>
        <v>0</v>
      </c>
      <c r="G502" t="b">
        <f>OR('01.11.2018'!F499="Інше",'01.11.2018'!F499="ЦРЛ",'01.11.2018'!F499="МЛ",'01.11.2018'!F499="Інфекційна")</f>
        <v>0</v>
      </c>
      <c r="I502">
        <f t="shared" ref="I502:K502" si="511">SUM(B502:B3813)</f>
        <v>10</v>
      </c>
      <c r="J502">
        <f t="shared" si="511"/>
        <v>1</v>
      </c>
      <c r="K502">
        <f t="shared" si="511"/>
        <v>7</v>
      </c>
      <c r="L502">
        <f t="shared" si="463"/>
        <v>0</v>
      </c>
      <c r="N502">
        <f t="shared" si="464"/>
        <v>0</v>
      </c>
    </row>
    <row r="503" spans="2:14" x14ac:dyDescent="0.25">
      <c r="B503">
        <f>IF('01.11.2018'!F500="НД",1,0)</f>
        <v>0</v>
      </c>
      <c r="C503">
        <f>IF('01.11.2018'!F500="СНІДцентр",1,0)</f>
        <v>0</v>
      </c>
      <c r="D503">
        <f>IF('01.11.2018'!F500="ПТБ",1,0)</f>
        <v>0</v>
      </c>
      <c r="E503" t="b">
        <f>OR('01.11.2018'!F500="ПМСД",'01.11.2018'!F500="поліклініка")</f>
        <v>0</v>
      </c>
      <c r="F503">
        <f>IF('01.11.2018'!F500="Психоневрол.",1,0)</f>
        <v>0</v>
      </c>
      <c r="G503" t="b">
        <f>OR('01.11.2018'!F500="Інше",'01.11.2018'!F500="ЦРЛ",'01.11.2018'!F500="МЛ",'01.11.2018'!F500="Інфекційна")</f>
        <v>1</v>
      </c>
      <c r="I503">
        <f t="shared" ref="I503:K503" si="512">SUM(B503:B3814)</f>
        <v>10</v>
      </c>
      <c r="J503">
        <f t="shared" si="512"/>
        <v>1</v>
      </c>
      <c r="K503">
        <f t="shared" si="512"/>
        <v>7</v>
      </c>
      <c r="L503">
        <f t="shared" si="463"/>
        <v>0</v>
      </c>
      <c r="N503">
        <f t="shared" si="464"/>
        <v>1</v>
      </c>
    </row>
    <row r="504" spans="2:14" x14ac:dyDescent="0.25">
      <c r="B504">
        <f>IF('01.11.2018'!F501="НД",1,0)</f>
        <v>0</v>
      </c>
      <c r="C504">
        <f>IF('01.11.2018'!F501="СНІДцентр",1,0)</f>
        <v>0</v>
      </c>
      <c r="D504">
        <f>IF('01.11.2018'!F501="ПТБ",1,0)</f>
        <v>0</v>
      </c>
      <c r="E504" t="b">
        <f>OR('01.11.2018'!F501="ПМСД",'01.11.2018'!F501="поліклініка")</f>
        <v>0</v>
      </c>
      <c r="F504">
        <f>IF('01.11.2018'!F501="Психоневрол.",1,0)</f>
        <v>0</v>
      </c>
      <c r="G504" t="b">
        <f>OR('01.11.2018'!F501="Інше",'01.11.2018'!F501="ЦРЛ",'01.11.2018'!F501="МЛ",'01.11.2018'!F501="Інфекційна")</f>
        <v>0</v>
      </c>
      <c r="I504">
        <f t="shared" ref="I504:K504" si="513">SUM(B504:B3815)</f>
        <v>10</v>
      </c>
      <c r="J504">
        <f t="shared" si="513"/>
        <v>1</v>
      </c>
      <c r="K504">
        <f t="shared" si="513"/>
        <v>7</v>
      </c>
      <c r="L504">
        <f t="shared" si="463"/>
        <v>0</v>
      </c>
      <c r="N504">
        <f t="shared" si="464"/>
        <v>0</v>
      </c>
    </row>
    <row r="505" spans="2:14" x14ac:dyDescent="0.25">
      <c r="B505">
        <f>IF('01.11.2018'!F502="НД",1,0)</f>
        <v>0</v>
      </c>
      <c r="C505">
        <f>IF('01.11.2018'!F502="СНІДцентр",1,0)</f>
        <v>0</v>
      </c>
      <c r="D505">
        <f>IF('01.11.2018'!F502="ПТБ",1,0)</f>
        <v>0</v>
      </c>
      <c r="E505" t="b">
        <f>OR('01.11.2018'!F502="ПМСД",'01.11.2018'!F502="поліклініка")</f>
        <v>0</v>
      </c>
      <c r="F505">
        <f>IF('01.11.2018'!F502="Психоневрол.",1,0)</f>
        <v>0</v>
      </c>
      <c r="G505" t="b">
        <f>OR('01.11.2018'!F502="Інше",'01.11.2018'!F502="ЦРЛ",'01.11.2018'!F502="МЛ",'01.11.2018'!F502="Інфекційна")</f>
        <v>0</v>
      </c>
      <c r="I505">
        <f t="shared" ref="I505:K505" si="514">SUM(B505:B3816)</f>
        <v>10</v>
      </c>
      <c r="J505">
        <f t="shared" si="514"/>
        <v>1</v>
      </c>
      <c r="K505">
        <f t="shared" si="514"/>
        <v>7</v>
      </c>
      <c r="L505">
        <f t="shared" si="463"/>
        <v>0</v>
      </c>
      <c r="N505">
        <f t="shared" si="464"/>
        <v>0</v>
      </c>
    </row>
    <row r="506" spans="2:14" x14ac:dyDescent="0.25">
      <c r="B506">
        <f>IF('01.11.2018'!F503="НД",1,0)</f>
        <v>0</v>
      </c>
      <c r="C506">
        <f>IF('01.11.2018'!F503="СНІДцентр",1,0)</f>
        <v>0</v>
      </c>
      <c r="D506">
        <f>IF('01.11.2018'!F503="ПТБ",1,0)</f>
        <v>0</v>
      </c>
      <c r="E506" t="b">
        <f>OR('01.11.2018'!F503="ПМСД",'01.11.2018'!F503="поліклініка")</f>
        <v>0</v>
      </c>
      <c r="F506">
        <f>IF('01.11.2018'!F503="Психоневрол.",1,0)</f>
        <v>0</v>
      </c>
      <c r="G506" t="b">
        <f>OR('01.11.2018'!F503="Інше",'01.11.2018'!F503="ЦРЛ",'01.11.2018'!F503="МЛ",'01.11.2018'!F503="Інфекційна")</f>
        <v>1</v>
      </c>
      <c r="I506">
        <f t="shared" ref="I506:K506" si="515">SUM(B506:B3817)</f>
        <v>10</v>
      </c>
      <c r="J506">
        <f t="shared" si="515"/>
        <v>1</v>
      </c>
      <c r="K506">
        <f t="shared" si="515"/>
        <v>7</v>
      </c>
      <c r="L506">
        <f t="shared" si="463"/>
        <v>0</v>
      </c>
      <c r="N506">
        <f t="shared" si="464"/>
        <v>1</v>
      </c>
    </row>
    <row r="507" spans="2:14" x14ac:dyDescent="0.25">
      <c r="B507">
        <f>IF('01.11.2018'!F504="НД",1,0)</f>
        <v>0</v>
      </c>
      <c r="C507">
        <f>IF('01.11.2018'!F504="СНІДцентр",1,0)</f>
        <v>0</v>
      </c>
      <c r="D507">
        <f>IF('01.11.2018'!F504="ПТБ",1,0)</f>
        <v>0</v>
      </c>
      <c r="E507" t="b">
        <f>OR('01.11.2018'!F504="ПМСД",'01.11.2018'!F504="поліклініка")</f>
        <v>0</v>
      </c>
      <c r="F507">
        <f>IF('01.11.2018'!F504="Психоневрол.",1,0)</f>
        <v>0</v>
      </c>
      <c r="G507" t="b">
        <f>OR('01.11.2018'!F504="Інше",'01.11.2018'!F504="ЦРЛ",'01.11.2018'!F504="МЛ",'01.11.2018'!F504="Інфекційна")</f>
        <v>0</v>
      </c>
      <c r="I507">
        <f t="shared" ref="I507:K507" si="516">SUM(B507:B3818)</f>
        <v>10</v>
      </c>
      <c r="J507">
        <f t="shared" si="516"/>
        <v>1</v>
      </c>
      <c r="K507">
        <f t="shared" si="516"/>
        <v>7</v>
      </c>
      <c r="L507">
        <f t="shared" si="463"/>
        <v>0</v>
      </c>
      <c r="N507">
        <f t="shared" si="464"/>
        <v>0</v>
      </c>
    </row>
    <row r="508" spans="2:14" x14ac:dyDescent="0.25">
      <c r="B508">
        <f>IF('01.11.2018'!F505="НД",1,0)</f>
        <v>0</v>
      </c>
      <c r="C508">
        <f>IF('01.11.2018'!F505="СНІДцентр",1,0)</f>
        <v>0</v>
      </c>
      <c r="D508">
        <f>IF('01.11.2018'!F505="ПТБ",1,0)</f>
        <v>0</v>
      </c>
      <c r="E508" t="b">
        <f>OR('01.11.2018'!F505="ПМСД",'01.11.2018'!F505="поліклініка")</f>
        <v>0</v>
      </c>
      <c r="F508">
        <f>IF('01.11.2018'!F505="Психоневрол.",1,0)</f>
        <v>0</v>
      </c>
      <c r="G508" t="b">
        <f>OR('01.11.2018'!F505="Інше",'01.11.2018'!F505="ЦРЛ",'01.11.2018'!F505="МЛ",'01.11.2018'!F505="Інфекційна")</f>
        <v>0</v>
      </c>
      <c r="I508">
        <f t="shared" ref="I508:K508" si="517">SUM(B508:B3819)</f>
        <v>10</v>
      </c>
      <c r="J508">
        <f t="shared" si="517"/>
        <v>1</v>
      </c>
      <c r="K508">
        <f t="shared" si="517"/>
        <v>7</v>
      </c>
      <c r="L508">
        <f t="shared" si="463"/>
        <v>0</v>
      </c>
      <c r="N508">
        <f t="shared" si="464"/>
        <v>0</v>
      </c>
    </row>
    <row r="509" spans="2:14" x14ac:dyDescent="0.25">
      <c r="B509">
        <f>IF('01.11.2018'!F506="НД",1,0)</f>
        <v>0</v>
      </c>
      <c r="C509">
        <f>IF('01.11.2018'!F506="СНІДцентр",1,0)</f>
        <v>0</v>
      </c>
      <c r="D509">
        <f>IF('01.11.2018'!F506="ПТБ",1,0)</f>
        <v>0</v>
      </c>
      <c r="E509" t="b">
        <f>OR('01.11.2018'!F506="ПМСД",'01.11.2018'!F506="поліклініка")</f>
        <v>0</v>
      </c>
      <c r="F509">
        <f>IF('01.11.2018'!F506="Психоневрол.",1,0)</f>
        <v>0</v>
      </c>
      <c r="G509" t="b">
        <f>OR('01.11.2018'!F506="Інше",'01.11.2018'!F506="ЦРЛ",'01.11.2018'!F506="МЛ",'01.11.2018'!F506="Інфекційна")</f>
        <v>0</v>
      </c>
      <c r="I509">
        <f t="shared" ref="I509:K509" si="518">SUM(B509:B3820)</f>
        <v>10</v>
      </c>
      <c r="J509">
        <f t="shared" si="518"/>
        <v>1</v>
      </c>
      <c r="K509">
        <f t="shared" si="518"/>
        <v>7</v>
      </c>
      <c r="L509">
        <f t="shared" si="463"/>
        <v>0</v>
      </c>
      <c r="N509">
        <f t="shared" si="464"/>
        <v>0</v>
      </c>
    </row>
    <row r="510" spans="2:14" x14ac:dyDescent="0.25">
      <c r="B510">
        <f>IF('01.11.2018'!F507="НД",1,0)</f>
        <v>0</v>
      </c>
      <c r="C510">
        <f>IF('01.11.2018'!F507="СНІДцентр",1,0)</f>
        <v>0</v>
      </c>
      <c r="D510">
        <f>IF('01.11.2018'!F507="ПТБ",1,0)</f>
        <v>0</v>
      </c>
      <c r="E510" t="b">
        <f>OR('01.11.2018'!F507="ПМСД",'01.11.2018'!F507="поліклініка")</f>
        <v>0</v>
      </c>
      <c r="F510">
        <f>IF('01.11.2018'!F507="Психоневрол.",1,0)</f>
        <v>0</v>
      </c>
      <c r="G510" t="b">
        <f>OR('01.11.2018'!F507="Інше",'01.11.2018'!F507="ЦРЛ",'01.11.2018'!F507="МЛ",'01.11.2018'!F507="Інфекційна")</f>
        <v>0</v>
      </c>
      <c r="I510">
        <f t="shared" ref="I510:K510" si="519">SUM(B510:B3821)</f>
        <v>10</v>
      </c>
      <c r="J510">
        <f t="shared" si="519"/>
        <v>1</v>
      </c>
      <c r="K510">
        <f t="shared" si="519"/>
        <v>7</v>
      </c>
      <c r="L510">
        <f t="shared" si="463"/>
        <v>0</v>
      </c>
      <c r="N510">
        <f t="shared" si="464"/>
        <v>0</v>
      </c>
    </row>
    <row r="511" spans="2:14" x14ac:dyDescent="0.25">
      <c r="B511">
        <f>IF('01.11.2018'!F508="НД",1,0)</f>
        <v>0</v>
      </c>
      <c r="C511">
        <f>IF('01.11.2018'!F508="СНІДцентр",1,0)</f>
        <v>0</v>
      </c>
      <c r="D511">
        <f>IF('01.11.2018'!F508="ПТБ",1,0)</f>
        <v>0</v>
      </c>
      <c r="E511" t="b">
        <f>OR('01.11.2018'!F508="ПМСД",'01.11.2018'!F508="поліклініка")</f>
        <v>0</v>
      </c>
      <c r="F511">
        <f>IF('01.11.2018'!F508="Психоневрол.",1,0)</f>
        <v>0</v>
      </c>
      <c r="G511" t="b">
        <f>OR('01.11.2018'!F508="Інше",'01.11.2018'!F508="ЦРЛ",'01.11.2018'!F508="МЛ",'01.11.2018'!F508="Інфекційна")</f>
        <v>0</v>
      </c>
      <c r="I511">
        <f t="shared" ref="I511:K511" si="520">SUM(B511:B3822)</f>
        <v>10</v>
      </c>
      <c r="J511">
        <f t="shared" si="520"/>
        <v>1</v>
      </c>
      <c r="K511">
        <f t="shared" si="520"/>
        <v>7</v>
      </c>
      <c r="L511">
        <f t="shared" si="463"/>
        <v>0</v>
      </c>
      <c r="N511">
        <f t="shared" si="464"/>
        <v>0</v>
      </c>
    </row>
    <row r="512" spans="2:14" x14ac:dyDescent="0.25">
      <c r="B512">
        <f>IF('01.11.2018'!F509="НД",1,0)</f>
        <v>1</v>
      </c>
      <c r="C512">
        <f>IF('01.11.2018'!F509="СНІДцентр",1,0)</f>
        <v>0</v>
      </c>
      <c r="D512">
        <f>IF('01.11.2018'!F509="ПТБ",1,0)</f>
        <v>0</v>
      </c>
      <c r="E512" t="b">
        <f>OR('01.11.2018'!F509="ПМСД",'01.11.2018'!F509="поліклініка")</f>
        <v>0</v>
      </c>
      <c r="F512">
        <f>IF('01.11.2018'!F509="Психоневрол.",1,0)</f>
        <v>0</v>
      </c>
      <c r="G512" t="b">
        <f>OR('01.11.2018'!F509="Інше",'01.11.2018'!F509="ЦРЛ",'01.11.2018'!F509="МЛ",'01.11.2018'!F509="Інфекційна")</f>
        <v>0</v>
      </c>
      <c r="I512">
        <f t="shared" ref="I512:K512" si="521">SUM(B512:B3823)</f>
        <v>10</v>
      </c>
      <c r="J512">
        <f t="shared" si="521"/>
        <v>1</v>
      </c>
      <c r="K512">
        <f t="shared" si="521"/>
        <v>7</v>
      </c>
      <c r="L512">
        <f t="shared" si="463"/>
        <v>0</v>
      </c>
      <c r="N512">
        <f t="shared" si="464"/>
        <v>0</v>
      </c>
    </row>
    <row r="513" spans="2:14" x14ac:dyDescent="0.25">
      <c r="B513">
        <f>IF('01.11.2018'!F510="НД",1,0)</f>
        <v>0</v>
      </c>
      <c r="C513">
        <f>IF('01.11.2018'!F510="СНІДцентр",1,0)</f>
        <v>0</v>
      </c>
      <c r="D513">
        <f>IF('01.11.2018'!F510="ПТБ",1,0)</f>
        <v>0</v>
      </c>
      <c r="E513" t="b">
        <f>OR('01.11.2018'!F510="ПМСД",'01.11.2018'!F510="поліклініка")</f>
        <v>0</v>
      </c>
      <c r="F513">
        <f>IF('01.11.2018'!F510="Психоневрол.",1,0)</f>
        <v>0</v>
      </c>
      <c r="G513" t="b">
        <f>OR('01.11.2018'!F510="Інше",'01.11.2018'!F510="ЦРЛ",'01.11.2018'!F510="МЛ",'01.11.2018'!F510="Інфекційна")</f>
        <v>0</v>
      </c>
      <c r="I513">
        <f t="shared" ref="I513:K513" si="522">SUM(B513:B3824)</f>
        <v>9</v>
      </c>
      <c r="J513">
        <f t="shared" si="522"/>
        <v>1</v>
      </c>
      <c r="K513">
        <f t="shared" si="522"/>
        <v>7</v>
      </c>
      <c r="L513">
        <f t="shared" si="463"/>
        <v>0</v>
      </c>
      <c r="N513">
        <f t="shared" si="464"/>
        <v>0</v>
      </c>
    </row>
    <row r="514" spans="2:14" x14ac:dyDescent="0.25">
      <c r="B514">
        <f>IF('01.11.2018'!F511="НД",1,0)</f>
        <v>0</v>
      </c>
      <c r="C514">
        <f>IF('01.11.2018'!F511="СНІДцентр",1,0)</f>
        <v>0</v>
      </c>
      <c r="D514">
        <f>IF('01.11.2018'!F511="ПТБ",1,0)</f>
        <v>0</v>
      </c>
      <c r="E514" t="b">
        <f>OR('01.11.2018'!F511="ПМСД",'01.11.2018'!F511="поліклініка")</f>
        <v>0</v>
      </c>
      <c r="F514">
        <f>IF('01.11.2018'!F511="Психоневрол.",1,0)</f>
        <v>0</v>
      </c>
      <c r="G514" t="b">
        <f>OR('01.11.2018'!F511="Інше",'01.11.2018'!F511="ЦРЛ",'01.11.2018'!F511="МЛ",'01.11.2018'!F511="Інфекційна")</f>
        <v>0</v>
      </c>
      <c r="I514">
        <f t="shared" ref="I514:K514" si="523">SUM(B514:B3825)</f>
        <v>9</v>
      </c>
      <c r="J514">
        <f t="shared" si="523"/>
        <v>1</v>
      </c>
      <c r="K514">
        <f t="shared" si="523"/>
        <v>7</v>
      </c>
      <c r="L514">
        <f t="shared" si="463"/>
        <v>0</v>
      </c>
      <c r="N514">
        <f t="shared" si="464"/>
        <v>0</v>
      </c>
    </row>
    <row r="515" spans="2:14" x14ac:dyDescent="0.25">
      <c r="B515">
        <f>IF('01.11.2018'!F512="НД",1,0)</f>
        <v>0</v>
      </c>
      <c r="C515">
        <f>IF('01.11.2018'!F512="СНІДцентр",1,0)</f>
        <v>0</v>
      </c>
      <c r="D515">
        <f>IF('01.11.2018'!F512="ПТБ",1,0)</f>
        <v>0</v>
      </c>
      <c r="E515" t="b">
        <f>OR('01.11.2018'!F512="ПМСД",'01.11.2018'!F512="поліклініка")</f>
        <v>1</v>
      </c>
      <c r="F515">
        <f>IF('01.11.2018'!F512="Психоневрол.",1,0)</f>
        <v>0</v>
      </c>
      <c r="G515" t="b">
        <f>OR('01.11.2018'!F512="Інше",'01.11.2018'!F512="ЦРЛ",'01.11.2018'!F512="МЛ",'01.11.2018'!F512="Інфекційна")</f>
        <v>0</v>
      </c>
      <c r="I515">
        <f t="shared" ref="I515:K515" si="524">SUM(B515:B3826)</f>
        <v>9</v>
      </c>
      <c r="J515">
        <f t="shared" si="524"/>
        <v>1</v>
      </c>
      <c r="K515">
        <f t="shared" si="524"/>
        <v>7</v>
      </c>
      <c r="L515">
        <f t="shared" si="463"/>
        <v>1</v>
      </c>
      <c r="N515">
        <f t="shared" si="464"/>
        <v>0</v>
      </c>
    </row>
    <row r="516" spans="2:14" x14ac:dyDescent="0.25">
      <c r="B516">
        <f>IF('01.11.2018'!F513="НД",1,0)</f>
        <v>0</v>
      </c>
      <c r="C516">
        <f>IF('01.11.2018'!F513="СНІДцентр",1,0)</f>
        <v>0</v>
      </c>
      <c r="D516">
        <f>IF('01.11.2018'!F513="ПТБ",1,0)</f>
        <v>0</v>
      </c>
      <c r="E516" t="b">
        <f>OR('01.11.2018'!F513="ПМСД",'01.11.2018'!F513="поліклініка")</f>
        <v>0</v>
      </c>
      <c r="F516">
        <f>IF('01.11.2018'!F513="Психоневрол.",1,0)</f>
        <v>0</v>
      </c>
      <c r="G516" t="b">
        <f>OR('01.11.2018'!F513="Інше",'01.11.2018'!F513="ЦРЛ",'01.11.2018'!F513="МЛ",'01.11.2018'!F513="Інфекційна")</f>
        <v>0</v>
      </c>
      <c r="I516">
        <f t="shared" ref="I516:K516" si="525">SUM(B516:B3827)</f>
        <v>9</v>
      </c>
      <c r="J516">
        <f t="shared" si="525"/>
        <v>1</v>
      </c>
      <c r="K516">
        <f t="shared" si="525"/>
        <v>7</v>
      </c>
      <c r="L516">
        <f t="shared" si="463"/>
        <v>0</v>
      </c>
      <c r="N516">
        <f t="shared" si="464"/>
        <v>0</v>
      </c>
    </row>
    <row r="517" spans="2:14" x14ac:dyDescent="0.25">
      <c r="B517">
        <f>IF('01.11.2018'!F514="НД",1,0)</f>
        <v>0</v>
      </c>
      <c r="C517">
        <f>IF('01.11.2018'!F514="СНІДцентр",1,0)</f>
        <v>0</v>
      </c>
      <c r="D517">
        <f>IF('01.11.2018'!F514="ПТБ",1,0)</f>
        <v>0</v>
      </c>
      <c r="E517" t="b">
        <f>OR('01.11.2018'!F514="ПМСД",'01.11.2018'!F514="поліклініка")</f>
        <v>0</v>
      </c>
      <c r="F517">
        <f>IF('01.11.2018'!F514="Психоневрол.",1,0)</f>
        <v>0</v>
      </c>
      <c r="G517" t="b">
        <f>OR('01.11.2018'!F514="Інше",'01.11.2018'!F514="ЦРЛ",'01.11.2018'!F514="МЛ",'01.11.2018'!F514="Інфекційна")</f>
        <v>0</v>
      </c>
      <c r="I517">
        <f t="shared" ref="I517:K517" si="526">SUM(B517:B3828)</f>
        <v>9</v>
      </c>
      <c r="J517">
        <f t="shared" si="526"/>
        <v>1</v>
      </c>
      <c r="K517">
        <f t="shared" si="526"/>
        <v>7</v>
      </c>
      <c r="L517">
        <f t="shared" si="463"/>
        <v>0</v>
      </c>
      <c r="N517">
        <f t="shared" si="464"/>
        <v>0</v>
      </c>
    </row>
    <row r="518" spans="2:14" x14ac:dyDescent="0.25">
      <c r="B518">
        <f>IF('01.11.2018'!F515="НД",1,0)</f>
        <v>0</v>
      </c>
      <c r="C518">
        <f>IF('01.11.2018'!F515="СНІДцентр",1,0)</f>
        <v>0</v>
      </c>
      <c r="D518">
        <f>IF('01.11.2018'!F515="ПТБ",1,0)</f>
        <v>0</v>
      </c>
      <c r="E518" t="b">
        <f>OR('01.11.2018'!F515="ПМСД",'01.11.2018'!F515="поліклініка")</f>
        <v>0</v>
      </c>
      <c r="F518">
        <f>IF('01.11.2018'!F515="Психоневрол.",1,0)</f>
        <v>0</v>
      </c>
      <c r="G518" t="b">
        <f>OR('01.11.2018'!F515="Інше",'01.11.2018'!F515="ЦРЛ",'01.11.2018'!F515="МЛ",'01.11.2018'!F515="Інфекційна")</f>
        <v>1</v>
      </c>
      <c r="I518">
        <f t="shared" ref="I518:K518" si="527">SUM(B518:B3829)</f>
        <v>9</v>
      </c>
      <c r="J518">
        <f t="shared" si="527"/>
        <v>1</v>
      </c>
      <c r="K518">
        <f t="shared" si="527"/>
        <v>7</v>
      </c>
      <c r="L518">
        <f t="shared" si="463"/>
        <v>0</v>
      </c>
      <c r="N518">
        <f t="shared" si="464"/>
        <v>1</v>
      </c>
    </row>
    <row r="519" spans="2:14" x14ac:dyDescent="0.25">
      <c r="B519">
        <f>IF('01.11.2018'!F516="НД",1,0)</f>
        <v>0</v>
      </c>
      <c r="C519">
        <f>IF('01.11.2018'!F516="СНІДцентр",1,0)</f>
        <v>0</v>
      </c>
      <c r="D519">
        <f>IF('01.11.2018'!F516="ПТБ",1,0)</f>
        <v>0</v>
      </c>
      <c r="E519" t="b">
        <f>OR('01.11.2018'!F516="ПМСД",'01.11.2018'!F516="поліклініка")</f>
        <v>0</v>
      </c>
      <c r="F519">
        <f>IF('01.11.2018'!F516="Психоневрол.",1,0)</f>
        <v>0</v>
      </c>
      <c r="G519" t="b">
        <f>OR('01.11.2018'!F516="Інше",'01.11.2018'!F516="ЦРЛ",'01.11.2018'!F516="МЛ",'01.11.2018'!F516="Інфекційна")</f>
        <v>0</v>
      </c>
      <c r="I519">
        <f t="shared" ref="I519:K519" si="528">SUM(B519:B3830)</f>
        <v>9</v>
      </c>
      <c r="J519">
        <f t="shared" si="528"/>
        <v>1</v>
      </c>
      <c r="K519">
        <f t="shared" si="528"/>
        <v>7</v>
      </c>
      <c r="L519">
        <f t="shared" ref="L519:L582" si="529">N(E519)</f>
        <v>0</v>
      </c>
      <c r="N519">
        <f t="shared" ref="N519:N582" si="530">N(G519)</f>
        <v>0</v>
      </c>
    </row>
    <row r="520" spans="2:14" x14ac:dyDescent="0.25">
      <c r="B520">
        <f>IF('01.11.2018'!F517="НД",1,0)</f>
        <v>0</v>
      </c>
      <c r="C520">
        <f>IF('01.11.2018'!F517="СНІДцентр",1,0)</f>
        <v>0</v>
      </c>
      <c r="D520">
        <f>IF('01.11.2018'!F517="ПТБ",1,0)</f>
        <v>0</v>
      </c>
      <c r="E520" t="b">
        <f>OR('01.11.2018'!F517="ПМСД",'01.11.2018'!F517="поліклініка")</f>
        <v>0</v>
      </c>
      <c r="F520">
        <f>IF('01.11.2018'!F517="Психоневрол.",1,0)</f>
        <v>0</v>
      </c>
      <c r="G520" t="b">
        <f>OR('01.11.2018'!F517="Інше",'01.11.2018'!F517="ЦРЛ",'01.11.2018'!F517="МЛ",'01.11.2018'!F517="Інфекційна")</f>
        <v>0</v>
      </c>
      <c r="I520">
        <f t="shared" ref="I520:K520" si="531">SUM(B520:B3831)</f>
        <v>9</v>
      </c>
      <c r="J520">
        <f t="shared" si="531"/>
        <v>1</v>
      </c>
      <c r="K520">
        <f t="shared" si="531"/>
        <v>7</v>
      </c>
      <c r="L520">
        <f t="shared" si="529"/>
        <v>0</v>
      </c>
      <c r="N520">
        <f t="shared" si="530"/>
        <v>0</v>
      </c>
    </row>
    <row r="521" spans="2:14" x14ac:dyDescent="0.25">
      <c r="B521">
        <f>IF('01.11.2018'!F518="НД",1,0)</f>
        <v>0</v>
      </c>
      <c r="C521">
        <f>IF('01.11.2018'!F518="СНІДцентр",1,0)</f>
        <v>0</v>
      </c>
      <c r="D521">
        <f>IF('01.11.2018'!F518="ПТБ",1,0)</f>
        <v>0</v>
      </c>
      <c r="E521" t="b">
        <f>OR('01.11.2018'!F518="ПМСД",'01.11.2018'!F518="поліклініка")</f>
        <v>0</v>
      </c>
      <c r="F521">
        <f>IF('01.11.2018'!F518="Психоневрол.",1,0)</f>
        <v>0</v>
      </c>
      <c r="G521" t="b">
        <f>OR('01.11.2018'!F518="Інше",'01.11.2018'!F518="ЦРЛ",'01.11.2018'!F518="МЛ",'01.11.2018'!F518="Інфекційна")</f>
        <v>1</v>
      </c>
      <c r="I521">
        <f t="shared" ref="I521:K521" si="532">SUM(B521:B3832)</f>
        <v>9</v>
      </c>
      <c r="J521">
        <f t="shared" si="532"/>
        <v>1</v>
      </c>
      <c r="K521">
        <f t="shared" si="532"/>
        <v>7</v>
      </c>
      <c r="L521">
        <f t="shared" si="529"/>
        <v>0</v>
      </c>
      <c r="N521">
        <f t="shared" si="530"/>
        <v>1</v>
      </c>
    </row>
    <row r="522" spans="2:14" x14ac:dyDescent="0.25">
      <c r="B522">
        <f>IF('01.11.2018'!F519="НД",1,0)</f>
        <v>0</v>
      </c>
      <c r="C522">
        <f>IF('01.11.2018'!F519="СНІДцентр",1,0)</f>
        <v>0</v>
      </c>
      <c r="D522">
        <f>IF('01.11.2018'!F519="ПТБ",1,0)</f>
        <v>0</v>
      </c>
      <c r="E522" t="b">
        <f>OR('01.11.2018'!F519="ПМСД",'01.11.2018'!F519="поліклініка")</f>
        <v>0</v>
      </c>
      <c r="F522">
        <f>IF('01.11.2018'!F519="Психоневрол.",1,0)</f>
        <v>0</v>
      </c>
      <c r="G522" t="b">
        <f>OR('01.11.2018'!F519="Інше",'01.11.2018'!F519="ЦРЛ",'01.11.2018'!F519="МЛ",'01.11.2018'!F519="Інфекційна")</f>
        <v>0</v>
      </c>
      <c r="I522">
        <f t="shared" ref="I522:K522" si="533">SUM(B522:B3833)</f>
        <v>9</v>
      </c>
      <c r="J522">
        <f t="shared" si="533"/>
        <v>1</v>
      </c>
      <c r="K522">
        <f t="shared" si="533"/>
        <v>7</v>
      </c>
      <c r="L522">
        <f t="shared" si="529"/>
        <v>0</v>
      </c>
      <c r="N522">
        <f t="shared" si="530"/>
        <v>0</v>
      </c>
    </row>
    <row r="523" spans="2:14" x14ac:dyDescent="0.25">
      <c r="B523">
        <f>IF('01.11.2018'!F520="НД",1,0)</f>
        <v>0</v>
      </c>
      <c r="C523">
        <f>IF('01.11.2018'!F520="СНІДцентр",1,0)</f>
        <v>0</v>
      </c>
      <c r="D523">
        <f>IF('01.11.2018'!F520="ПТБ",1,0)</f>
        <v>0</v>
      </c>
      <c r="E523" t="b">
        <f>OR('01.11.2018'!F520="ПМСД",'01.11.2018'!F520="поліклініка")</f>
        <v>0</v>
      </c>
      <c r="F523">
        <f>IF('01.11.2018'!F520="Психоневрол.",1,0)</f>
        <v>0</v>
      </c>
      <c r="G523" t="b">
        <f>OR('01.11.2018'!F520="Інше",'01.11.2018'!F520="ЦРЛ",'01.11.2018'!F520="МЛ",'01.11.2018'!F520="Інфекційна")</f>
        <v>0</v>
      </c>
      <c r="I523">
        <f t="shared" ref="I523:K523" si="534">SUM(B523:B3834)</f>
        <v>9</v>
      </c>
      <c r="J523">
        <f t="shared" si="534"/>
        <v>1</v>
      </c>
      <c r="K523">
        <f t="shared" si="534"/>
        <v>7</v>
      </c>
      <c r="L523">
        <f t="shared" si="529"/>
        <v>0</v>
      </c>
      <c r="N523">
        <f t="shared" si="530"/>
        <v>0</v>
      </c>
    </row>
    <row r="524" spans="2:14" x14ac:dyDescent="0.25">
      <c r="B524">
        <f>IF('01.11.2018'!F521="НД",1,0)</f>
        <v>0</v>
      </c>
      <c r="C524">
        <f>IF('01.11.2018'!F521="СНІДцентр",1,0)</f>
        <v>0</v>
      </c>
      <c r="D524">
        <f>IF('01.11.2018'!F521="ПТБ",1,0)</f>
        <v>0</v>
      </c>
      <c r="E524" t="b">
        <f>OR('01.11.2018'!F521="ПМСД",'01.11.2018'!F521="поліклініка")</f>
        <v>0</v>
      </c>
      <c r="F524">
        <f>IF('01.11.2018'!F521="Психоневрол.",1,0)</f>
        <v>0</v>
      </c>
      <c r="G524" t="b">
        <f>OR('01.11.2018'!F521="Інше",'01.11.2018'!F521="ЦРЛ",'01.11.2018'!F521="МЛ",'01.11.2018'!F521="Інфекційна")</f>
        <v>1</v>
      </c>
      <c r="I524">
        <f t="shared" ref="I524:K524" si="535">SUM(B524:B3835)</f>
        <v>9</v>
      </c>
      <c r="J524">
        <f t="shared" si="535"/>
        <v>1</v>
      </c>
      <c r="K524">
        <f t="shared" si="535"/>
        <v>7</v>
      </c>
      <c r="L524">
        <f t="shared" si="529"/>
        <v>0</v>
      </c>
      <c r="N524">
        <f t="shared" si="530"/>
        <v>1</v>
      </c>
    </row>
    <row r="525" spans="2:14" x14ac:dyDescent="0.25">
      <c r="B525">
        <f>IF('01.11.2018'!F522="НД",1,0)</f>
        <v>0</v>
      </c>
      <c r="C525">
        <f>IF('01.11.2018'!F522="СНІДцентр",1,0)</f>
        <v>0</v>
      </c>
      <c r="D525">
        <f>IF('01.11.2018'!F522="ПТБ",1,0)</f>
        <v>0</v>
      </c>
      <c r="E525" t="b">
        <f>OR('01.11.2018'!F522="ПМСД",'01.11.2018'!F522="поліклініка")</f>
        <v>0</v>
      </c>
      <c r="F525">
        <f>IF('01.11.2018'!F522="Психоневрол.",1,0)</f>
        <v>0</v>
      </c>
      <c r="G525" t="b">
        <f>OR('01.11.2018'!F522="Інше",'01.11.2018'!F522="ЦРЛ",'01.11.2018'!F522="МЛ",'01.11.2018'!F522="Інфекційна")</f>
        <v>0</v>
      </c>
      <c r="I525">
        <f t="shared" ref="I525:K525" si="536">SUM(B525:B3836)</f>
        <v>9</v>
      </c>
      <c r="J525">
        <f t="shared" si="536"/>
        <v>1</v>
      </c>
      <c r="K525">
        <f t="shared" si="536"/>
        <v>7</v>
      </c>
      <c r="L525">
        <f t="shared" si="529"/>
        <v>0</v>
      </c>
      <c r="N525">
        <f t="shared" si="530"/>
        <v>0</v>
      </c>
    </row>
    <row r="526" spans="2:14" x14ac:dyDescent="0.25">
      <c r="B526">
        <f>IF('01.11.2018'!F523="НД",1,0)</f>
        <v>0</v>
      </c>
      <c r="C526">
        <f>IF('01.11.2018'!F523="СНІДцентр",1,0)</f>
        <v>0</v>
      </c>
      <c r="D526">
        <f>IF('01.11.2018'!F523="ПТБ",1,0)</f>
        <v>0</v>
      </c>
      <c r="E526" t="b">
        <f>OR('01.11.2018'!F523="ПМСД",'01.11.2018'!F523="поліклініка")</f>
        <v>0</v>
      </c>
      <c r="F526">
        <f>IF('01.11.2018'!F523="Психоневрол.",1,0)</f>
        <v>0</v>
      </c>
      <c r="G526" t="b">
        <f>OR('01.11.2018'!F523="Інше",'01.11.2018'!F523="ЦРЛ",'01.11.2018'!F523="МЛ",'01.11.2018'!F523="Інфекційна")</f>
        <v>0</v>
      </c>
      <c r="I526">
        <f t="shared" ref="I526:K526" si="537">SUM(B526:B3837)</f>
        <v>9</v>
      </c>
      <c r="J526">
        <f t="shared" si="537"/>
        <v>1</v>
      </c>
      <c r="K526">
        <f t="shared" si="537"/>
        <v>7</v>
      </c>
      <c r="L526">
        <f t="shared" si="529"/>
        <v>0</v>
      </c>
      <c r="N526">
        <f t="shared" si="530"/>
        <v>0</v>
      </c>
    </row>
    <row r="527" spans="2:14" x14ac:dyDescent="0.25">
      <c r="B527">
        <f>IF('01.11.2018'!F524="НД",1,0)</f>
        <v>0</v>
      </c>
      <c r="C527">
        <f>IF('01.11.2018'!F524="СНІДцентр",1,0)</f>
        <v>0</v>
      </c>
      <c r="D527">
        <f>IF('01.11.2018'!F524="ПТБ",1,0)</f>
        <v>0</v>
      </c>
      <c r="E527" t="b">
        <f>OR('01.11.2018'!F524="ПМСД",'01.11.2018'!F524="поліклініка")</f>
        <v>0</v>
      </c>
      <c r="F527">
        <f>IF('01.11.2018'!F524="Психоневрол.",1,0)</f>
        <v>0</v>
      </c>
      <c r="G527" t="b">
        <f>OR('01.11.2018'!F524="Інше",'01.11.2018'!F524="ЦРЛ",'01.11.2018'!F524="МЛ",'01.11.2018'!F524="Інфекційна")</f>
        <v>1</v>
      </c>
      <c r="I527">
        <f t="shared" ref="I527:K527" si="538">SUM(B527:B3838)</f>
        <v>9</v>
      </c>
      <c r="J527">
        <f t="shared" si="538"/>
        <v>1</v>
      </c>
      <c r="K527">
        <f t="shared" si="538"/>
        <v>7</v>
      </c>
      <c r="L527">
        <f t="shared" si="529"/>
        <v>0</v>
      </c>
      <c r="N527">
        <f t="shared" si="530"/>
        <v>1</v>
      </c>
    </row>
    <row r="528" spans="2:14" x14ac:dyDescent="0.25">
      <c r="B528">
        <f>IF('01.11.2018'!F525="НД",1,0)</f>
        <v>0</v>
      </c>
      <c r="C528">
        <f>IF('01.11.2018'!F525="СНІДцентр",1,0)</f>
        <v>0</v>
      </c>
      <c r="D528">
        <f>IF('01.11.2018'!F525="ПТБ",1,0)</f>
        <v>0</v>
      </c>
      <c r="E528" t="b">
        <f>OR('01.11.2018'!F525="ПМСД",'01.11.2018'!F525="поліклініка")</f>
        <v>0</v>
      </c>
      <c r="F528">
        <f>IF('01.11.2018'!F525="Психоневрол.",1,0)</f>
        <v>0</v>
      </c>
      <c r="G528" t="b">
        <f>OR('01.11.2018'!F525="Інше",'01.11.2018'!F525="ЦРЛ",'01.11.2018'!F525="МЛ",'01.11.2018'!F525="Інфекційна")</f>
        <v>0</v>
      </c>
      <c r="I528">
        <f t="shared" ref="I528:K528" si="539">SUM(B528:B3839)</f>
        <v>9</v>
      </c>
      <c r="J528">
        <f t="shared" si="539"/>
        <v>1</v>
      </c>
      <c r="K528">
        <f t="shared" si="539"/>
        <v>7</v>
      </c>
      <c r="L528">
        <f t="shared" si="529"/>
        <v>0</v>
      </c>
      <c r="N528">
        <f t="shared" si="530"/>
        <v>0</v>
      </c>
    </row>
    <row r="529" spans="2:14" x14ac:dyDescent="0.25">
      <c r="B529">
        <f>IF('01.11.2018'!F526="НД",1,0)</f>
        <v>0</v>
      </c>
      <c r="C529">
        <f>IF('01.11.2018'!F526="СНІДцентр",1,0)</f>
        <v>0</v>
      </c>
      <c r="D529">
        <f>IF('01.11.2018'!F526="ПТБ",1,0)</f>
        <v>0</v>
      </c>
      <c r="E529" t="b">
        <f>OR('01.11.2018'!F526="ПМСД",'01.11.2018'!F526="поліклініка")</f>
        <v>0</v>
      </c>
      <c r="F529">
        <f>IF('01.11.2018'!F526="Психоневрол.",1,0)</f>
        <v>0</v>
      </c>
      <c r="G529" t="b">
        <f>OR('01.11.2018'!F526="Інше",'01.11.2018'!F526="ЦРЛ",'01.11.2018'!F526="МЛ",'01.11.2018'!F526="Інфекційна")</f>
        <v>0</v>
      </c>
      <c r="I529">
        <f t="shared" ref="I529:K529" si="540">SUM(B529:B3840)</f>
        <v>9</v>
      </c>
      <c r="J529">
        <f t="shared" si="540"/>
        <v>1</v>
      </c>
      <c r="K529">
        <f t="shared" si="540"/>
        <v>7</v>
      </c>
      <c r="L529">
        <f t="shared" si="529"/>
        <v>0</v>
      </c>
      <c r="N529">
        <f t="shared" si="530"/>
        <v>0</v>
      </c>
    </row>
    <row r="530" spans="2:14" x14ac:dyDescent="0.25">
      <c r="B530">
        <f>IF('01.11.2018'!F527="НД",1,0)</f>
        <v>0</v>
      </c>
      <c r="C530">
        <f>IF('01.11.2018'!F527="СНІДцентр",1,0)</f>
        <v>0</v>
      </c>
      <c r="D530">
        <f>IF('01.11.2018'!F527="ПТБ",1,0)</f>
        <v>0</v>
      </c>
      <c r="E530" t="b">
        <f>OR('01.11.2018'!F527="ПМСД",'01.11.2018'!F527="поліклініка")</f>
        <v>0</v>
      </c>
      <c r="F530">
        <f>IF('01.11.2018'!F527="Психоневрол.",1,0)</f>
        <v>0</v>
      </c>
      <c r="G530" t="b">
        <f>OR('01.11.2018'!F527="Інше",'01.11.2018'!F527="ЦРЛ",'01.11.2018'!F527="МЛ",'01.11.2018'!F527="Інфекційна")</f>
        <v>1</v>
      </c>
      <c r="I530">
        <f t="shared" ref="I530:K530" si="541">SUM(B530:B3841)</f>
        <v>9</v>
      </c>
      <c r="J530">
        <f t="shared" si="541"/>
        <v>1</v>
      </c>
      <c r="K530">
        <f t="shared" si="541"/>
        <v>7</v>
      </c>
      <c r="L530">
        <f t="shared" si="529"/>
        <v>0</v>
      </c>
      <c r="N530">
        <f t="shared" si="530"/>
        <v>1</v>
      </c>
    </row>
    <row r="531" spans="2:14" x14ac:dyDescent="0.25">
      <c r="B531">
        <f>IF('01.11.2018'!F528="НД",1,0)</f>
        <v>0</v>
      </c>
      <c r="C531">
        <f>IF('01.11.2018'!F528="СНІДцентр",1,0)</f>
        <v>0</v>
      </c>
      <c r="D531">
        <f>IF('01.11.2018'!F528="ПТБ",1,0)</f>
        <v>0</v>
      </c>
      <c r="E531" t="b">
        <f>OR('01.11.2018'!F528="ПМСД",'01.11.2018'!F528="поліклініка")</f>
        <v>0</v>
      </c>
      <c r="F531">
        <f>IF('01.11.2018'!F528="Психоневрол.",1,0)</f>
        <v>0</v>
      </c>
      <c r="G531" t="b">
        <f>OR('01.11.2018'!F528="Інше",'01.11.2018'!F528="ЦРЛ",'01.11.2018'!F528="МЛ",'01.11.2018'!F528="Інфекційна")</f>
        <v>0</v>
      </c>
      <c r="I531">
        <f t="shared" ref="I531:K531" si="542">SUM(B531:B3842)</f>
        <v>9</v>
      </c>
      <c r="J531">
        <f t="shared" si="542"/>
        <v>1</v>
      </c>
      <c r="K531">
        <f t="shared" si="542"/>
        <v>7</v>
      </c>
      <c r="L531">
        <f t="shared" si="529"/>
        <v>0</v>
      </c>
      <c r="N531">
        <f t="shared" si="530"/>
        <v>0</v>
      </c>
    </row>
    <row r="532" spans="2:14" x14ac:dyDescent="0.25">
      <c r="B532">
        <f>IF('01.11.2018'!F529="НД",1,0)</f>
        <v>0</v>
      </c>
      <c r="C532">
        <f>IF('01.11.2018'!F529="СНІДцентр",1,0)</f>
        <v>0</v>
      </c>
      <c r="D532">
        <f>IF('01.11.2018'!F529="ПТБ",1,0)</f>
        <v>0</v>
      </c>
      <c r="E532" t="b">
        <f>OR('01.11.2018'!F529="ПМСД",'01.11.2018'!F529="поліклініка")</f>
        <v>0</v>
      </c>
      <c r="F532">
        <f>IF('01.11.2018'!F529="Психоневрол.",1,0)</f>
        <v>0</v>
      </c>
      <c r="G532" t="b">
        <f>OR('01.11.2018'!F529="Інше",'01.11.2018'!F529="ЦРЛ",'01.11.2018'!F529="МЛ",'01.11.2018'!F529="Інфекційна")</f>
        <v>0</v>
      </c>
      <c r="I532">
        <f t="shared" ref="I532:K532" si="543">SUM(B532:B3843)</f>
        <v>9</v>
      </c>
      <c r="J532">
        <f t="shared" si="543"/>
        <v>1</v>
      </c>
      <c r="K532">
        <f t="shared" si="543"/>
        <v>7</v>
      </c>
      <c r="L532">
        <f t="shared" si="529"/>
        <v>0</v>
      </c>
      <c r="N532">
        <f t="shared" si="530"/>
        <v>0</v>
      </c>
    </row>
    <row r="533" spans="2:14" x14ac:dyDescent="0.25">
      <c r="B533">
        <f>IF('01.11.2018'!F530="НД",1,0)</f>
        <v>0</v>
      </c>
      <c r="C533">
        <f>IF('01.11.2018'!F530="СНІДцентр",1,0)</f>
        <v>0</v>
      </c>
      <c r="D533">
        <f>IF('01.11.2018'!F530="ПТБ",1,0)</f>
        <v>0</v>
      </c>
      <c r="E533" t="b">
        <f>OR('01.11.2018'!F530="ПМСД",'01.11.2018'!F530="поліклініка")</f>
        <v>0</v>
      </c>
      <c r="F533">
        <f>IF('01.11.2018'!F530="Психоневрол.",1,0)</f>
        <v>0</v>
      </c>
      <c r="G533" t="b">
        <f>OR('01.11.2018'!F530="Інше",'01.11.2018'!F530="ЦРЛ",'01.11.2018'!F530="МЛ",'01.11.2018'!F530="Інфекційна")</f>
        <v>1</v>
      </c>
      <c r="I533">
        <f t="shared" ref="I533:K533" si="544">SUM(B533:B3844)</f>
        <v>9</v>
      </c>
      <c r="J533">
        <f t="shared" si="544"/>
        <v>1</v>
      </c>
      <c r="K533">
        <f t="shared" si="544"/>
        <v>7</v>
      </c>
      <c r="L533">
        <f t="shared" si="529"/>
        <v>0</v>
      </c>
      <c r="N533">
        <f t="shared" si="530"/>
        <v>1</v>
      </c>
    </row>
    <row r="534" spans="2:14" x14ac:dyDescent="0.25">
      <c r="B534">
        <f>IF('01.11.2018'!F531="НД",1,0)</f>
        <v>0</v>
      </c>
      <c r="C534">
        <f>IF('01.11.2018'!F531="СНІДцентр",1,0)</f>
        <v>0</v>
      </c>
      <c r="D534">
        <f>IF('01.11.2018'!F531="ПТБ",1,0)</f>
        <v>0</v>
      </c>
      <c r="E534" t="b">
        <f>OR('01.11.2018'!F531="ПМСД",'01.11.2018'!F531="поліклініка")</f>
        <v>0</v>
      </c>
      <c r="F534">
        <f>IF('01.11.2018'!F531="Психоневрол.",1,0)</f>
        <v>0</v>
      </c>
      <c r="G534" t="b">
        <f>OR('01.11.2018'!F531="Інше",'01.11.2018'!F531="ЦРЛ",'01.11.2018'!F531="МЛ",'01.11.2018'!F531="Інфекційна")</f>
        <v>0</v>
      </c>
      <c r="I534">
        <f t="shared" ref="I534:K534" si="545">SUM(B534:B3845)</f>
        <v>9</v>
      </c>
      <c r="J534">
        <f t="shared" si="545"/>
        <v>1</v>
      </c>
      <c r="K534">
        <f t="shared" si="545"/>
        <v>7</v>
      </c>
      <c r="L534">
        <f t="shared" si="529"/>
        <v>0</v>
      </c>
      <c r="N534">
        <f t="shared" si="530"/>
        <v>0</v>
      </c>
    </row>
    <row r="535" spans="2:14" x14ac:dyDescent="0.25">
      <c r="B535">
        <f>IF('01.11.2018'!F532="НД",1,0)</f>
        <v>0</v>
      </c>
      <c r="C535">
        <f>IF('01.11.2018'!F532="СНІДцентр",1,0)</f>
        <v>0</v>
      </c>
      <c r="D535">
        <f>IF('01.11.2018'!F532="ПТБ",1,0)</f>
        <v>0</v>
      </c>
      <c r="E535" t="b">
        <f>OR('01.11.2018'!F532="ПМСД",'01.11.2018'!F532="поліклініка")</f>
        <v>0</v>
      </c>
      <c r="F535">
        <f>IF('01.11.2018'!F532="Психоневрол.",1,0)</f>
        <v>0</v>
      </c>
      <c r="G535" t="b">
        <f>OR('01.11.2018'!F532="Інше",'01.11.2018'!F532="ЦРЛ",'01.11.2018'!F532="МЛ",'01.11.2018'!F532="Інфекційна")</f>
        <v>0</v>
      </c>
      <c r="I535">
        <f t="shared" ref="I535:K535" si="546">SUM(B535:B3846)</f>
        <v>9</v>
      </c>
      <c r="J535">
        <f t="shared" si="546"/>
        <v>1</v>
      </c>
      <c r="K535">
        <f t="shared" si="546"/>
        <v>7</v>
      </c>
      <c r="L535">
        <f t="shared" si="529"/>
        <v>0</v>
      </c>
      <c r="N535">
        <f t="shared" si="530"/>
        <v>0</v>
      </c>
    </row>
    <row r="536" spans="2:14" x14ac:dyDescent="0.25">
      <c r="B536">
        <f>IF('01.11.2018'!F533="НД",1,0)</f>
        <v>0</v>
      </c>
      <c r="C536">
        <f>IF('01.11.2018'!F533="СНІДцентр",1,0)</f>
        <v>0</v>
      </c>
      <c r="D536">
        <f>IF('01.11.2018'!F533="ПТБ",1,0)</f>
        <v>0</v>
      </c>
      <c r="E536" t="b">
        <f>OR('01.11.2018'!F533="ПМСД",'01.11.2018'!F533="поліклініка")</f>
        <v>0</v>
      </c>
      <c r="F536">
        <f>IF('01.11.2018'!F533="Психоневрол.",1,0)</f>
        <v>0</v>
      </c>
      <c r="G536" t="b">
        <f>OR('01.11.2018'!F533="Інше",'01.11.2018'!F533="ЦРЛ",'01.11.2018'!F533="МЛ",'01.11.2018'!F533="Інфекційна")</f>
        <v>1</v>
      </c>
      <c r="I536">
        <f t="shared" ref="I536:K536" si="547">SUM(B536:B3847)</f>
        <v>9</v>
      </c>
      <c r="J536">
        <f t="shared" si="547"/>
        <v>1</v>
      </c>
      <c r="K536">
        <f t="shared" si="547"/>
        <v>7</v>
      </c>
      <c r="L536">
        <f t="shared" si="529"/>
        <v>0</v>
      </c>
      <c r="N536">
        <f t="shared" si="530"/>
        <v>1</v>
      </c>
    </row>
    <row r="537" spans="2:14" x14ac:dyDescent="0.25">
      <c r="B537">
        <f>IF('01.11.2018'!F534="НД",1,0)</f>
        <v>0</v>
      </c>
      <c r="C537">
        <f>IF('01.11.2018'!F534="СНІДцентр",1,0)</f>
        <v>0</v>
      </c>
      <c r="D537">
        <f>IF('01.11.2018'!F534="ПТБ",1,0)</f>
        <v>0</v>
      </c>
      <c r="E537" t="b">
        <f>OR('01.11.2018'!F534="ПМСД",'01.11.2018'!F534="поліклініка")</f>
        <v>0</v>
      </c>
      <c r="F537">
        <f>IF('01.11.2018'!F534="Психоневрол.",1,0)</f>
        <v>0</v>
      </c>
      <c r="G537" t="b">
        <f>OR('01.11.2018'!F534="Інше",'01.11.2018'!F534="ЦРЛ",'01.11.2018'!F534="МЛ",'01.11.2018'!F534="Інфекційна")</f>
        <v>0</v>
      </c>
      <c r="I537">
        <f t="shared" ref="I537:K537" si="548">SUM(B537:B3848)</f>
        <v>9</v>
      </c>
      <c r="J537">
        <f t="shared" si="548"/>
        <v>1</v>
      </c>
      <c r="K537">
        <f t="shared" si="548"/>
        <v>7</v>
      </c>
      <c r="L537">
        <f t="shared" si="529"/>
        <v>0</v>
      </c>
      <c r="N537">
        <f t="shared" si="530"/>
        <v>0</v>
      </c>
    </row>
    <row r="538" spans="2:14" x14ac:dyDescent="0.25">
      <c r="B538">
        <f>IF('01.11.2018'!F535="НД",1,0)</f>
        <v>0</v>
      </c>
      <c r="C538">
        <f>IF('01.11.2018'!F535="СНІДцентр",1,0)</f>
        <v>0</v>
      </c>
      <c r="D538">
        <f>IF('01.11.2018'!F535="ПТБ",1,0)</f>
        <v>0</v>
      </c>
      <c r="E538" t="b">
        <f>OR('01.11.2018'!F535="ПМСД",'01.11.2018'!F535="поліклініка")</f>
        <v>0</v>
      </c>
      <c r="F538">
        <f>IF('01.11.2018'!F535="Психоневрол.",1,0)</f>
        <v>0</v>
      </c>
      <c r="G538" t="b">
        <f>OR('01.11.2018'!F535="Інше",'01.11.2018'!F535="ЦРЛ",'01.11.2018'!F535="МЛ",'01.11.2018'!F535="Інфекційна")</f>
        <v>0</v>
      </c>
      <c r="I538">
        <f t="shared" ref="I538:K538" si="549">SUM(B538:B3849)</f>
        <v>9</v>
      </c>
      <c r="J538">
        <f t="shared" si="549"/>
        <v>1</v>
      </c>
      <c r="K538">
        <f t="shared" si="549"/>
        <v>7</v>
      </c>
      <c r="L538">
        <f t="shared" si="529"/>
        <v>0</v>
      </c>
      <c r="N538">
        <f t="shared" si="530"/>
        <v>0</v>
      </c>
    </row>
    <row r="539" spans="2:14" x14ac:dyDescent="0.25">
      <c r="B539">
        <f>IF('01.11.2018'!F536="НД",1,0)</f>
        <v>0</v>
      </c>
      <c r="C539">
        <f>IF('01.11.2018'!F536="СНІДцентр",1,0)</f>
        <v>0</v>
      </c>
      <c r="D539">
        <f>IF('01.11.2018'!F536="ПТБ",1,0)</f>
        <v>0</v>
      </c>
      <c r="E539" t="b">
        <f>OR('01.11.2018'!F536="ПМСД",'01.11.2018'!F536="поліклініка")</f>
        <v>0</v>
      </c>
      <c r="F539">
        <f>IF('01.11.2018'!F536="Психоневрол.",1,0)</f>
        <v>0</v>
      </c>
      <c r="G539" t="b">
        <f>OR('01.11.2018'!F536="Інше",'01.11.2018'!F536="ЦРЛ",'01.11.2018'!F536="МЛ",'01.11.2018'!F536="Інфекційна")</f>
        <v>0</v>
      </c>
      <c r="I539">
        <f t="shared" ref="I539:K539" si="550">SUM(B539:B3850)</f>
        <v>9</v>
      </c>
      <c r="J539">
        <f t="shared" si="550"/>
        <v>1</v>
      </c>
      <c r="K539">
        <f t="shared" si="550"/>
        <v>7</v>
      </c>
      <c r="L539">
        <f t="shared" si="529"/>
        <v>0</v>
      </c>
      <c r="N539">
        <f t="shared" si="530"/>
        <v>0</v>
      </c>
    </row>
    <row r="540" spans="2:14" x14ac:dyDescent="0.25">
      <c r="B540">
        <f>IF('01.11.2018'!F537="НД",1,0)</f>
        <v>0</v>
      </c>
      <c r="C540">
        <f>IF('01.11.2018'!F537="СНІДцентр",1,0)</f>
        <v>0</v>
      </c>
      <c r="D540">
        <f>IF('01.11.2018'!F537="ПТБ",1,0)</f>
        <v>0</v>
      </c>
      <c r="E540" t="b">
        <f>OR('01.11.2018'!F537="ПМСД",'01.11.2018'!F537="поліклініка")</f>
        <v>0</v>
      </c>
      <c r="F540">
        <f>IF('01.11.2018'!F537="Психоневрол.",1,0)</f>
        <v>0</v>
      </c>
      <c r="G540" t="b">
        <f>OR('01.11.2018'!F537="Інше",'01.11.2018'!F537="ЦРЛ",'01.11.2018'!F537="МЛ",'01.11.2018'!F537="Інфекційна")</f>
        <v>0</v>
      </c>
      <c r="I540">
        <f t="shared" ref="I540:K540" si="551">SUM(B540:B3851)</f>
        <v>9</v>
      </c>
      <c r="J540">
        <f t="shared" si="551"/>
        <v>1</v>
      </c>
      <c r="K540">
        <f t="shared" si="551"/>
        <v>7</v>
      </c>
      <c r="L540">
        <f t="shared" si="529"/>
        <v>0</v>
      </c>
      <c r="N540">
        <f t="shared" si="530"/>
        <v>0</v>
      </c>
    </row>
    <row r="541" spans="2:14" x14ac:dyDescent="0.25">
      <c r="B541">
        <f>IF('01.11.2018'!F538="НД",1,0)</f>
        <v>0</v>
      </c>
      <c r="C541">
        <f>IF('01.11.2018'!F538="СНІДцентр",1,0)</f>
        <v>0</v>
      </c>
      <c r="D541">
        <f>IF('01.11.2018'!F538="ПТБ",1,0)</f>
        <v>0</v>
      </c>
      <c r="E541" t="b">
        <f>OR('01.11.2018'!F538="ПМСД",'01.11.2018'!F538="поліклініка")</f>
        <v>0</v>
      </c>
      <c r="F541">
        <f>IF('01.11.2018'!F538="Психоневрол.",1,0)</f>
        <v>0</v>
      </c>
      <c r="G541" t="b">
        <f>OR('01.11.2018'!F538="Інше",'01.11.2018'!F538="ЦРЛ",'01.11.2018'!F538="МЛ",'01.11.2018'!F538="Інфекційна")</f>
        <v>0</v>
      </c>
      <c r="I541">
        <f t="shared" ref="I541:K541" si="552">SUM(B541:B3852)</f>
        <v>9</v>
      </c>
      <c r="J541">
        <f t="shared" si="552"/>
        <v>1</v>
      </c>
      <c r="K541">
        <f t="shared" si="552"/>
        <v>7</v>
      </c>
      <c r="L541">
        <f t="shared" si="529"/>
        <v>0</v>
      </c>
      <c r="N541">
        <f t="shared" si="530"/>
        <v>0</v>
      </c>
    </row>
    <row r="542" spans="2:14" x14ac:dyDescent="0.25">
      <c r="B542">
        <f>IF('01.11.2018'!F539="НД",1,0)</f>
        <v>1</v>
      </c>
      <c r="C542">
        <f>IF('01.11.2018'!F539="СНІДцентр",1,0)</f>
        <v>0</v>
      </c>
      <c r="D542">
        <f>IF('01.11.2018'!F539="ПТБ",1,0)</f>
        <v>0</v>
      </c>
      <c r="E542" t="b">
        <f>OR('01.11.2018'!F539="ПМСД",'01.11.2018'!F539="поліклініка")</f>
        <v>0</v>
      </c>
      <c r="F542">
        <f>IF('01.11.2018'!F539="Психоневрол.",1,0)</f>
        <v>0</v>
      </c>
      <c r="G542" t="b">
        <f>OR('01.11.2018'!F539="Інше",'01.11.2018'!F539="ЦРЛ",'01.11.2018'!F539="МЛ",'01.11.2018'!F539="Інфекційна")</f>
        <v>0</v>
      </c>
      <c r="I542">
        <f t="shared" ref="I542:K542" si="553">SUM(B542:B3853)</f>
        <v>9</v>
      </c>
      <c r="J542">
        <f t="shared" si="553"/>
        <v>1</v>
      </c>
      <c r="K542">
        <f t="shared" si="553"/>
        <v>7</v>
      </c>
      <c r="L542">
        <f t="shared" si="529"/>
        <v>0</v>
      </c>
      <c r="N542">
        <f t="shared" si="530"/>
        <v>0</v>
      </c>
    </row>
    <row r="543" spans="2:14" x14ac:dyDescent="0.25">
      <c r="B543">
        <f>IF('01.11.2018'!F540="НД",1,0)</f>
        <v>0</v>
      </c>
      <c r="C543">
        <f>IF('01.11.2018'!F540="СНІДцентр",1,0)</f>
        <v>0</v>
      </c>
      <c r="D543">
        <f>IF('01.11.2018'!F540="ПТБ",1,0)</f>
        <v>0</v>
      </c>
      <c r="E543" t="b">
        <f>OR('01.11.2018'!F540="ПМСД",'01.11.2018'!F540="поліклініка")</f>
        <v>0</v>
      </c>
      <c r="F543">
        <f>IF('01.11.2018'!F540="Психоневрол.",1,0)</f>
        <v>0</v>
      </c>
      <c r="G543" t="b">
        <f>OR('01.11.2018'!F540="Інше",'01.11.2018'!F540="ЦРЛ",'01.11.2018'!F540="МЛ",'01.11.2018'!F540="Інфекційна")</f>
        <v>0</v>
      </c>
      <c r="I543">
        <f t="shared" ref="I543:K543" si="554">SUM(B543:B3854)</f>
        <v>8</v>
      </c>
      <c r="J543">
        <f t="shared" si="554"/>
        <v>1</v>
      </c>
      <c r="K543">
        <f t="shared" si="554"/>
        <v>7</v>
      </c>
      <c r="L543">
        <f t="shared" si="529"/>
        <v>0</v>
      </c>
      <c r="N543">
        <f t="shared" si="530"/>
        <v>0</v>
      </c>
    </row>
    <row r="544" spans="2:14" x14ac:dyDescent="0.25">
      <c r="B544">
        <f>IF('01.11.2018'!F541="НД",1,0)</f>
        <v>0</v>
      </c>
      <c r="C544">
        <f>IF('01.11.2018'!F541="СНІДцентр",1,0)</f>
        <v>0</v>
      </c>
      <c r="D544">
        <f>IF('01.11.2018'!F541="ПТБ",1,0)</f>
        <v>0</v>
      </c>
      <c r="E544" t="b">
        <f>OR('01.11.2018'!F541="ПМСД",'01.11.2018'!F541="поліклініка")</f>
        <v>0</v>
      </c>
      <c r="F544">
        <f>IF('01.11.2018'!F541="Психоневрол.",1,0)</f>
        <v>0</v>
      </c>
      <c r="G544" t="b">
        <f>OR('01.11.2018'!F541="Інше",'01.11.2018'!F541="ЦРЛ",'01.11.2018'!F541="МЛ",'01.11.2018'!F541="Інфекційна")</f>
        <v>0</v>
      </c>
      <c r="I544">
        <f t="shared" ref="I544:K544" si="555">SUM(B544:B3855)</f>
        <v>8</v>
      </c>
      <c r="J544">
        <f t="shared" si="555"/>
        <v>1</v>
      </c>
      <c r="K544">
        <f t="shared" si="555"/>
        <v>7</v>
      </c>
      <c r="L544">
        <f t="shared" si="529"/>
        <v>0</v>
      </c>
      <c r="N544">
        <f t="shared" si="530"/>
        <v>0</v>
      </c>
    </row>
    <row r="545" spans="2:14" x14ac:dyDescent="0.25">
      <c r="B545">
        <f>IF('01.11.2018'!F542="НД",1,0)</f>
        <v>0</v>
      </c>
      <c r="C545">
        <f>IF('01.11.2018'!F542="СНІДцентр",1,0)</f>
        <v>0</v>
      </c>
      <c r="D545">
        <f>IF('01.11.2018'!F542="ПТБ",1,0)</f>
        <v>1</v>
      </c>
      <c r="E545" t="b">
        <f>OR('01.11.2018'!F542="ПМСД",'01.11.2018'!F542="поліклініка")</f>
        <v>0</v>
      </c>
      <c r="F545">
        <f>IF('01.11.2018'!F542="Психоневрол.",1,0)</f>
        <v>0</v>
      </c>
      <c r="G545" t="b">
        <f>OR('01.11.2018'!F542="Інше",'01.11.2018'!F542="ЦРЛ",'01.11.2018'!F542="МЛ",'01.11.2018'!F542="Інфекційна")</f>
        <v>0</v>
      </c>
      <c r="I545">
        <f t="shared" ref="I545:K545" si="556">SUM(B545:B3856)</f>
        <v>8</v>
      </c>
      <c r="J545">
        <f t="shared" si="556"/>
        <v>1</v>
      </c>
      <c r="K545">
        <f t="shared" si="556"/>
        <v>7</v>
      </c>
      <c r="L545">
        <f t="shared" si="529"/>
        <v>0</v>
      </c>
      <c r="N545">
        <f t="shared" si="530"/>
        <v>0</v>
      </c>
    </row>
    <row r="546" spans="2:14" x14ac:dyDescent="0.25">
      <c r="B546">
        <f>IF('01.11.2018'!F543="НД",1,0)</f>
        <v>0</v>
      </c>
      <c r="C546">
        <f>IF('01.11.2018'!F543="СНІДцентр",1,0)</f>
        <v>0</v>
      </c>
      <c r="D546">
        <f>IF('01.11.2018'!F543="ПТБ",1,0)</f>
        <v>0</v>
      </c>
      <c r="E546" t="b">
        <f>OR('01.11.2018'!F543="ПМСД",'01.11.2018'!F543="поліклініка")</f>
        <v>0</v>
      </c>
      <c r="F546">
        <f>IF('01.11.2018'!F543="Психоневрол.",1,0)</f>
        <v>0</v>
      </c>
      <c r="G546" t="b">
        <f>OR('01.11.2018'!F543="Інше",'01.11.2018'!F543="ЦРЛ",'01.11.2018'!F543="МЛ",'01.11.2018'!F543="Інфекційна")</f>
        <v>0</v>
      </c>
      <c r="I546">
        <f t="shared" ref="I546:K546" si="557">SUM(B546:B3857)</f>
        <v>8</v>
      </c>
      <c r="J546">
        <f t="shared" si="557"/>
        <v>1</v>
      </c>
      <c r="K546">
        <f t="shared" si="557"/>
        <v>6</v>
      </c>
      <c r="L546">
        <f t="shared" si="529"/>
        <v>0</v>
      </c>
      <c r="N546">
        <f t="shared" si="530"/>
        <v>0</v>
      </c>
    </row>
    <row r="547" spans="2:14" x14ac:dyDescent="0.25">
      <c r="B547">
        <f>IF('01.11.2018'!F544="НД",1,0)</f>
        <v>0</v>
      </c>
      <c r="C547">
        <f>IF('01.11.2018'!F544="СНІДцентр",1,0)</f>
        <v>0</v>
      </c>
      <c r="D547">
        <f>IF('01.11.2018'!F544="ПТБ",1,0)</f>
        <v>0</v>
      </c>
      <c r="E547" t="b">
        <f>OR('01.11.2018'!F544="ПМСД",'01.11.2018'!F544="поліклініка")</f>
        <v>0</v>
      </c>
      <c r="F547">
        <f>IF('01.11.2018'!F544="Психоневрол.",1,0)</f>
        <v>0</v>
      </c>
      <c r="G547" t="b">
        <f>OR('01.11.2018'!F544="Інше",'01.11.2018'!F544="ЦРЛ",'01.11.2018'!F544="МЛ",'01.11.2018'!F544="Інфекційна")</f>
        <v>0</v>
      </c>
      <c r="I547">
        <f t="shared" ref="I547:K547" si="558">SUM(B547:B3858)</f>
        <v>8</v>
      </c>
      <c r="J547">
        <f t="shared" si="558"/>
        <v>1</v>
      </c>
      <c r="K547">
        <f t="shared" si="558"/>
        <v>6</v>
      </c>
      <c r="L547">
        <f t="shared" si="529"/>
        <v>0</v>
      </c>
      <c r="N547">
        <f t="shared" si="530"/>
        <v>0</v>
      </c>
    </row>
    <row r="548" spans="2:14" x14ac:dyDescent="0.25">
      <c r="B548">
        <f>IF('01.11.2018'!F545="НД",1,0)</f>
        <v>0</v>
      </c>
      <c r="C548">
        <f>IF('01.11.2018'!F545="СНІДцентр",1,0)</f>
        <v>0</v>
      </c>
      <c r="D548">
        <f>IF('01.11.2018'!F545="ПТБ",1,0)</f>
        <v>0</v>
      </c>
      <c r="E548" t="b">
        <f>OR('01.11.2018'!F545="ПМСД",'01.11.2018'!F545="поліклініка")</f>
        <v>0</v>
      </c>
      <c r="F548">
        <f>IF('01.11.2018'!F545="Психоневрол.",1,0)</f>
        <v>0</v>
      </c>
      <c r="G548" t="b">
        <f>OR('01.11.2018'!F545="Інше",'01.11.2018'!F545="ЦРЛ",'01.11.2018'!F545="МЛ",'01.11.2018'!F545="Інфекційна")</f>
        <v>0</v>
      </c>
      <c r="I548">
        <f t="shared" ref="I548:K548" si="559">SUM(B548:B3859)</f>
        <v>8</v>
      </c>
      <c r="J548">
        <f t="shared" si="559"/>
        <v>1</v>
      </c>
      <c r="K548">
        <f t="shared" si="559"/>
        <v>6</v>
      </c>
      <c r="L548">
        <f t="shared" si="529"/>
        <v>0</v>
      </c>
      <c r="N548">
        <f t="shared" si="530"/>
        <v>0</v>
      </c>
    </row>
    <row r="549" spans="2:14" x14ac:dyDescent="0.25">
      <c r="B549">
        <f>IF('01.11.2018'!F546="НД",1,0)</f>
        <v>0</v>
      </c>
      <c r="C549">
        <f>IF('01.11.2018'!F546="СНІДцентр",1,0)</f>
        <v>0</v>
      </c>
      <c r="D549">
        <f>IF('01.11.2018'!F546="ПТБ",1,0)</f>
        <v>0</v>
      </c>
      <c r="E549" t="b">
        <f>OR('01.11.2018'!F546="ПМСД",'01.11.2018'!F546="поліклініка")</f>
        <v>0</v>
      </c>
      <c r="F549">
        <f>IF('01.11.2018'!F546="Психоневрол.",1,0)</f>
        <v>0</v>
      </c>
      <c r="G549" t="b">
        <f>OR('01.11.2018'!F546="Інше",'01.11.2018'!F546="ЦРЛ",'01.11.2018'!F546="МЛ",'01.11.2018'!F546="Інфекційна")</f>
        <v>0</v>
      </c>
      <c r="I549">
        <f t="shared" ref="I549:K549" si="560">SUM(B549:B3860)</f>
        <v>8</v>
      </c>
      <c r="J549">
        <f t="shared" si="560"/>
        <v>1</v>
      </c>
      <c r="K549">
        <f t="shared" si="560"/>
        <v>6</v>
      </c>
      <c r="L549">
        <f t="shared" si="529"/>
        <v>0</v>
      </c>
      <c r="N549">
        <f t="shared" si="530"/>
        <v>0</v>
      </c>
    </row>
    <row r="550" spans="2:14" x14ac:dyDescent="0.25">
      <c r="B550">
        <f>IF('01.11.2018'!F547="НД",1,0)</f>
        <v>0</v>
      </c>
      <c r="C550">
        <f>IF('01.11.2018'!F547="СНІДцентр",1,0)</f>
        <v>0</v>
      </c>
      <c r="D550">
        <f>IF('01.11.2018'!F547="ПТБ",1,0)</f>
        <v>0</v>
      </c>
      <c r="E550" t="b">
        <f>OR('01.11.2018'!F547="ПМСД",'01.11.2018'!F547="поліклініка")</f>
        <v>0</v>
      </c>
      <c r="F550">
        <f>IF('01.11.2018'!F547="Психоневрол.",1,0)</f>
        <v>0</v>
      </c>
      <c r="G550" t="b">
        <f>OR('01.11.2018'!F547="Інше",'01.11.2018'!F547="ЦРЛ",'01.11.2018'!F547="МЛ",'01.11.2018'!F547="Інфекційна")</f>
        <v>0</v>
      </c>
      <c r="I550">
        <f t="shared" ref="I550:K550" si="561">SUM(B550:B3861)</f>
        <v>8</v>
      </c>
      <c r="J550">
        <f t="shared" si="561"/>
        <v>1</v>
      </c>
      <c r="K550">
        <f t="shared" si="561"/>
        <v>6</v>
      </c>
      <c r="L550">
        <f t="shared" si="529"/>
        <v>0</v>
      </c>
      <c r="N550">
        <f t="shared" si="530"/>
        <v>0</v>
      </c>
    </row>
    <row r="551" spans="2:14" x14ac:dyDescent="0.25">
      <c r="B551">
        <f>IF('01.11.2018'!F548="НД",1,0)</f>
        <v>1</v>
      </c>
      <c r="C551">
        <f>IF('01.11.2018'!F548="СНІДцентр",1,0)</f>
        <v>0</v>
      </c>
      <c r="D551">
        <f>IF('01.11.2018'!F548="ПТБ",1,0)</f>
        <v>0</v>
      </c>
      <c r="E551" t="b">
        <f>OR('01.11.2018'!F548="ПМСД",'01.11.2018'!F548="поліклініка")</f>
        <v>0</v>
      </c>
      <c r="F551">
        <f>IF('01.11.2018'!F548="Психоневрол.",1,0)</f>
        <v>0</v>
      </c>
      <c r="G551" t="b">
        <f>OR('01.11.2018'!F548="Інше",'01.11.2018'!F548="ЦРЛ",'01.11.2018'!F548="МЛ",'01.11.2018'!F548="Інфекційна")</f>
        <v>0</v>
      </c>
      <c r="I551">
        <f t="shared" ref="I551:K551" si="562">SUM(B551:B3862)</f>
        <v>8</v>
      </c>
      <c r="J551">
        <f t="shared" si="562"/>
        <v>1</v>
      </c>
      <c r="K551">
        <f t="shared" si="562"/>
        <v>6</v>
      </c>
      <c r="L551">
        <f t="shared" si="529"/>
        <v>0</v>
      </c>
      <c r="N551">
        <f t="shared" si="530"/>
        <v>0</v>
      </c>
    </row>
    <row r="552" spans="2:14" x14ac:dyDescent="0.25">
      <c r="B552">
        <f>IF('01.11.2018'!F549="НД",1,0)</f>
        <v>0</v>
      </c>
      <c r="C552">
        <f>IF('01.11.2018'!F549="СНІДцентр",1,0)</f>
        <v>0</v>
      </c>
      <c r="D552">
        <f>IF('01.11.2018'!F549="ПТБ",1,0)</f>
        <v>0</v>
      </c>
      <c r="E552" t="b">
        <f>OR('01.11.2018'!F549="ПМСД",'01.11.2018'!F549="поліклініка")</f>
        <v>0</v>
      </c>
      <c r="F552">
        <f>IF('01.11.2018'!F549="Психоневрол.",1,0)</f>
        <v>0</v>
      </c>
      <c r="G552" t="b">
        <f>OR('01.11.2018'!F549="Інше",'01.11.2018'!F549="ЦРЛ",'01.11.2018'!F549="МЛ",'01.11.2018'!F549="Інфекційна")</f>
        <v>0</v>
      </c>
      <c r="I552">
        <f t="shared" ref="I552:K552" si="563">SUM(B552:B3863)</f>
        <v>7</v>
      </c>
      <c r="J552">
        <f t="shared" si="563"/>
        <v>1</v>
      </c>
      <c r="K552">
        <f t="shared" si="563"/>
        <v>6</v>
      </c>
      <c r="L552">
        <f t="shared" si="529"/>
        <v>0</v>
      </c>
      <c r="N552">
        <f t="shared" si="530"/>
        <v>0</v>
      </c>
    </row>
    <row r="553" spans="2:14" x14ac:dyDescent="0.25">
      <c r="B553">
        <f>IF('01.11.2018'!F550="НД",1,0)</f>
        <v>0</v>
      </c>
      <c r="C553">
        <f>IF('01.11.2018'!F550="СНІДцентр",1,0)</f>
        <v>0</v>
      </c>
      <c r="D553">
        <f>IF('01.11.2018'!F550="ПТБ",1,0)</f>
        <v>0</v>
      </c>
      <c r="E553" t="b">
        <f>OR('01.11.2018'!F550="ПМСД",'01.11.2018'!F550="поліклініка")</f>
        <v>0</v>
      </c>
      <c r="F553">
        <f>IF('01.11.2018'!F550="Психоневрол.",1,0)</f>
        <v>0</v>
      </c>
      <c r="G553" t="b">
        <f>OR('01.11.2018'!F550="Інше",'01.11.2018'!F550="ЦРЛ",'01.11.2018'!F550="МЛ",'01.11.2018'!F550="Інфекційна")</f>
        <v>0</v>
      </c>
      <c r="I553">
        <f t="shared" ref="I553:K553" si="564">SUM(B553:B3864)</f>
        <v>7</v>
      </c>
      <c r="J553">
        <f t="shared" si="564"/>
        <v>1</v>
      </c>
      <c r="K553">
        <f t="shared" si="564"/>
        <v>6</v>
      </c>
      <c r="L553">
        <f t="shared" si="529"/>
        <v>0</v>
      </c>
      <c r="N553">
        <f t="shared" si="530"/>
        <v>0</v>
      </c>
    </row>
    <row r="554" spans="2:14" x14ac:dyDescent="0.25">
      <c r="B554">
        <f>IF('01.11.2018'!F551="НД",1,0)</f>
        <v>0</v>
      </c>
      <c r="C554">
        <f>IF('01.11.2018'!F551="СНІДцентр",1,0)</f>
        <v>1</v>
      </c>
      <c r="D554">
        <f>IF('01.11.2018'!F551="ПТБ",1,0)</f>
        <v>0</v>
      </c>
      <c r="E554" t="b">
        <f>OR('01.11.2018'!F551="ПМСД",'01.11.2018'!F551="поліклініка")</f>
        <v>0</v>
      </c>
      <c r="F554">
        <f>IF('01.11.2018'!F551="Психоневрол.",1,0)</f>
        <v>0</v>
      </c>
      <c r="G554" t="b">
        <f>OR('01.11.2018'!F551="Інше",'01.11.2018'!F551="ЦРЛ",'01.11.2018'!F551="МЛ",'01.11.2018'!F551="Інфекційна")</f>
        <v>0</v>
      </c>
      <c r="I554">
        <f t="shared" ref="I554:K554" si="565">SUM(B554:B3865)</f>
        <v>7</v>
      </c>
      <c r="J554">
        <f t="shared" si="565"/>
        <v>1</v>
      </c>
      <c r="K554">
        <f t="shared" si="565"/>
        <v>6</v>
      </c>
      <c r="L554">
        <f t="shared" si="529"/>
        <v>0</v>
      </c>
      <c r="N554">
        <f t="shared" si="530"/>
        <v>0</v>
      </c>
    </row>
    <row r="555" spans="2:14" x14ac:dyDescent="0.25">
      <c r="B555">
        <f>IF('01.11.2018'!F552="НД",1,0)</f>
        <v>0</v>
      </c>
      <c r="C555">
        <f>IF('01.11.2018'!F552="СНІДцентр",1,0)</f>
        <v>0</v>
      </c>
      <c r="D555">
        <f>IF('01.11.2018'!F552="ПТБ",1,0)</f>
        <v>0</v>
      </c>
      <c r="E555" t="b">
        <f>OR('01.11.2018'!F552="ПМСД",'01.11.2018'!F552="поліклініка")</f>
        <v>0</v>
      </c>
      <c r="F555">
        <f>IF('01.11.2018'!F552="Психоневрол.",1,0)</f>
        <v>0</v>
      </c>
      <c r="G555" t="b">
        <f>OR('01.11.2018'!F552="Інше",'01.11.2018'!F552="ЦРЛ",'01.11.2018'!F552="МЛ",'01.11.2018'!F552="Інфекційна")</f>
        <v>0</v>
      </c>
      <c r="I555">
        <f t="shared" ref="I555:K555" si="566">SUM(B555:B3866)</f>
        <v>7</v>
      </c>
      <c r="J555">
        <f t="shared" si="566"/>
        <v>0</v>
      </c>
      <c r="K555">
        <f t="shared" si="566"/>
        <v>6</v>
      </c>
      <c r="L555">
        <f t="shared" si="529"/>
        <v>0</v>
      </c>
      <c r="N555">
        <f t="shared" si="530"/>
        <v>0</v>
      </c>
    </row>
    <row r="556" spans="2:14" x14ac:dyDescent="0.25">
      <c r="B556">
        <f>IF('01.11.2018'!F553="НД",1,0)</f>
        <v>0</v>
      </c>
      <c r="C556">
        <f>IF('01.11.2018'!F553="СНІДцентр",1,0)</f>
        <v>0</v>
      </c>
      <c r="D556">
        <f>IF('01.11.2018'!F553="ПТБ",1,0)</f>
        <v>0</v>
      </c>
      <c r="E556" t="b">
        <f>OR('01.11.2018'!F553="ПМСД",'01.11.2018'!F553="поліклініка")</f>
        <v>0</v>
      </c>
      <c r="F556">
        <f>IF('01.11.2018'!F553="Психоневрол.",1,0)</f>
        <v>0</v>
      </c>
      <c r="G556" t="b">
        <f>OR('01.11.2018'!F553="Інше",'01.11.2018'!F553="ЦРЛ",'01.11.2018'!F553="МЛ",'01.11.2018'!F553="Інфекційна")</f>
        <v>0</v>
      </c>
      <c r="I556">
        <f t="shared" ref="I556:K556" si="567">SUM(B556:B3867)</f>
        <v>7</v>
      </c>
      <c r="J556">
        <f t="shared" si="567"/>
        <v>0</v>
      </c>
      <c r="K556">
        <f t="shared" si="567"/>
        <v>6</v>
      </c>
      <c r="L556">
        <f t="shared" si="529"/>
        <v>0</v>
      </c>
      <c r="N556">
        <f t="shared" si="530"/>
        <v>0</v>
      </c>
    </row>
    <row r="557" spans="2:14" x14ac:dyDescent="0.25">
      <c r="B557">
        <f>IF('01.11.2018'!F554="НД",1,0)</f>
        <v>0</v>
      </c>
      <c r="C557">
        <f>IF('01.11.2018'!F554="СНІДцентр",1,0)</f>
        <v>0</v>
      </c>
      <c r="D557">
        <f>IF('01.11.2018'!F554="ПТБ",1,0)</f>
        <v>0</v>
      </c>
      <c r="E557" t="b">
        <f>OR('01.11.2018'!F554="ПМСД",'01.11.2018'!F554="поліклініка")</f>
        <v>0</v>
      </c>
      <c r="F557">
        <f>IF('01.11.2018'!F554="Психоневрол.",1,0)</f>
        <v>0</v>
      </c>
      <c r="G557" t="b">
        <f>OR('01.11.2018'!F554="Інше",'01.11.2018'!F554="ЦРЛ",'01.11.2018'!F554="МЛ",'01.11.2018'!F554="Інфекційна")</f>
        <v>1</v>
      </c>
      <c r="I557">
        <f t="shared" ref="I557:K557" si="568">SUM(B557:B3868)</f>
        <v>7</v>
      </c>
      <c r="J557">
        <f t="shared" si="568"/>
        <v>0</v>
      </c>
      <c r="K557">
        <f t="shared" si="568"/>
        <v>6</v>
      </c>
      <c r="L557">
        <f t="shared" si="529"/>
        <v>0</v>
      </c>
      <c r="N557">
        <f t="shared" si="530"/>
        <v>1</v>
      </c>
    </row>
    <row r="558" spans="2:14" x14ac:dyDescent="0.25">
      <c r="B558">
        <f>IF('01.11.2018'!F555="НД",1,0)</f>
        <v>0</v>
      </c>
      <c r="C558">
        <f>IF('01.11.2018'!F555="СНІДцентр",1,0)</f>
        <v>0</v>
      </c>
      <c r="D558">
        <f>IF('01.11.2018'!F555="ПТБ",1,0)</f>
        <v>0</v>
      </c>
      <c r="E558" t="b">
        <f>OR('01.11.2018'!F555="ПМСД",'01.11.2018'!F555="поліклініка")</f>
        <v>0</v>
      </c>
      <c r="F558">
        <f>IF('01.11.2018'!F555="Психоневрол.",1,0)</f>
        <v>0</v>
      </c>
      <c r="G558" t="b">
        <f>OR('01.11.2018'!F555="Інше",'01.11.2018'!F555="ЦРЛ",'01.11.2018'!F555="МЛ",'01.11.2018'!F555="Інфекційна")</f>
        <v>0</v>
      </c>
      <c r="I558">
        <f t="shared" ref="I558:K558" si="569">SUM(B558:B3869)</f>
        <v>7</v>
      </c>
      <c r="J558">
        <f t="shared" si="569"/>
        <v>0</v>
      </c>
      <c r="K558">
        <f t="shared" si="569"/>
        <v>6</v>
      </c>
      <c r="L558">
        <f t="shared" si="529"/>
        <v>0</v>
      </c>
      <c r="N558">
        <f t="shared" si="530"/>
        <v>0</v>
      </c>
    </row>
    <row r="559" spans="2:14" x14ac:dyDescent="0.25">
      <c r="B559">
        <f>IF('01.11.2018'!F556="НД",1,0)</f>
        <v>0</v>
      </c>
      <c r="C559">
        <f>IF('01.11.2018'!F556="СНІДцентр",1,0)</f>
        <v>0</v>
      </c>
      <c r="D559">
        <f>IF('01.11.2018'!F556="ПТБ",1,0)</f>
        <v>0</v>
      </c>
      <c r="E559" t="b">
        <f>OR('01.11.2018'!F556="ПМСД",'01.11.2018'!F556="поліклініка")</f>
        <v>0</v>
      </c>
      <c r="F559">
        <f>IF('01.11.2018'!F556="Психоневрол.",1,0)</f>
        <v>0</v>
      </c>
      <c r="G559" t="b">
        <f>OR('01.11.2018'!F556="Інше",'01.11.2018'!F556="ЦРЛ",'01.11.2018'!F556="МЛ",'01.11.2018'!F556="Інфекційна")</f>
        <v>0</v>
      </c>
      <c r="I559">
        <f t="shared" ref="I559:K559" si="570">SUM(B559:B3870)</f>
        <v>7</v>
      </c>
      <c r="J559">
        <f t="shared" si="570"/>
        <v>0</v>
      </c>
      <c r="K559">
        <f t="shared" si="570"/>
        <v>6</v>
      </c>
      <c r="L559">
        <f t="shared" si="529"/>
        <v>0</v>
      </c>
      <c r="N559">
        <f t="shared" si="530"/>
        <v>0</v>
      </c>
    </row>
    <row r="560" spans="2:14" x14ac:dyDescent="0.25">
      <c r="B560">
        <f>IF('01.11.2018'!F557="НД",1,0)</f>
        <v>0</v>
      </c>
      <c r="C560">
        <f>IF('01.11.2018'!F557="СНІДцентр",1,0)</f>
        <v>0</v>
      </c>
      <c r="D560">
        <f>IF('01.11.2018'!F557="ПТБ",1,0)</f>
        <v>1</v>
      </c>
      <c r="E560" t="b">
        <f>OR('01.11.2018'!F557="ПМСД",'01.11.2018'!F557="поліклініка")</f>
        <v>0</v>
      </c>
      <c r="F560">
        <f>IF('01.11.2018'!F557="Психоневрол.",1,0)</f>
        <v>0</v>
      </c>
      <c r="G560" t="b">
        <f>OR('01.11.2018'!F557="Інше",'01.11.2018'!F557="ЦРЛ",'01.11.2018'!F557="МЛ",'01.11.2018'!F557="Інфекційна")</f>
        <v>0</v>
      </c>
      <c r="I560">
        <f t="shared" ref="I560:K560" si="571">SUM(B560:B3871)</f>
        <v>7</v>
      </c>
      <c r="J560">
        <f t="shared" si="571"/>
        <v>0</v>
      </c>
      <c r="K560">
        <f t="shared" si="571"/>
        <v>6</v>
      </c>
      <c r="L560">
        <f t="shared" si="529"/>
        <v>0</v>
      </c>
      <c r="N560">
        <f t="shared" si="530"/>
        <v>0</v>
      </c>
    </row>
    <row r="561" spans="2:14" x14ac:dyDescent="0.25">
      <c r="B561">
        <f>IF('01.11.2018'!F558="НД",1,0)</f>
        <v>0</v>
      </c>
      <c r="C561">
        <f>IF('01.11.2018'!F558="СНІДцентр",1,0)</f>
        <v>0</v>
      </c>
      <c r="D561">
        <f>IF('01.11.2018'!F558="ПТБ",1,0)</f>
        <v>0</v>
      </c>
      <c r="E561" t="b">
        <f>OR('01.11.2018'!F558="ПМСД",'01.11.2018'!F558="поліклініка")</f>
        <v>0</v>
      </c>
      <c r="F561">
        <f>IF('01.11.2018'!F558="Психоневрол.",1,0)</f>
        <v>0</v>
      </c>
      <c r="G561" t="b">
        <f>OR('01.11.2018'!F558="Інше",'01.11.2018'!F558="ЦРЛ",'01.11.2018'!F558="МЛ",'01.11.2018'!F558="Інфекційна")</f>
        <v>0</v>
      </c>
      <c r="I561">
        <f t="shared" ref="I561:K561" si="572">SUM(B561:B3872)</f>
        <v>7</v>
      </c>
      <c r="J561">
        <f t="shared" si="572"/>
        <v>0</v>
      </c>
      <c r="K561">
        <f t="shared" si="572"/>
        <v>5</v>
      </c>
      <c r="L561">
        <f t="shared" si="529"/>
        <v>0</v>
      </c>
      <c r="N561">
        <f t="shared" si="530"/>
        <v>0</v>
      </c>
    </row>
    <row r="562" spans="2:14" x14ac:dyDescent="0.25">
      <c r="B562">
        <f>IF('01.11.2018'!F559="НД",1,0)</f>
        <v>0</v>
      </c>
      <c r="C562">
        <f>IF('01.11.2018'!F559="СНІДцентр",1,0)</f>
        <v>0</v>
      </c>
      <c r="D562">
        <f>IF('01.11.2018'!F559="ПТБ",1,0)</f>
        <v>0</v>
      </c>
      <c r="E562" t="b">
        <f>OR('01.11.2018'!F559="ПМСД",'01.11.2018'!F559="поліклініка")</f>
        <v>0</v>
      </c>
      <c r="F562">
        <f>IF('01.11.2018'!F559="Психоневрол.",1,0)</f>
        <v>0</v>
      </c>
      <c r="G562" t="b">
        <f>OR('01.11.2018'!F559="Інше",'01.11.2018'!F559="ЦРЛ",'01.11.2018'!F559="МЛ",'01.11.2018'!F559="Інфекційна")</f>
        <v>0</v>
      </c>
      <c r="I562">
        <f t="shared" ref="I562:K562" si="573">SUM(B562:B3873)</f>
        <v>7</v>
      </c>
      <c r="J562">
        <f t="shared" si="573"/>
        <v>0</v>
      </c>
      <c r="K562">
        <f t="shared" si="573"/>
        <v>5</v>
      </c>
      <c r="L562">
        <f t="shared" si="529"/>
        <v>0</v>
      </c>
      <c r="N562">
        <f t="shared" si="530"/>
        <v>0</v>
      </c>
    </row>
    <row r="563" spans="2:14" x14ac:dyDescent="0.25">
      <c r="B563">
        <f>IF('01.11.2018'!F560="НД",1,0)</f>
        <v>0</v>
      </c>
      <c r="C563">
        <f>IF('01.11.2018'!F560="СНІДцентр",1,0)</f>
        <v>0</v>
      </c>
      <c r="D563">
        <f>IF('01.11.2018'!F560="ПТБ",1,0)</f>
        <v>1</v>
      </c>
      <c r="E563" t="b">
        <f>OR('01.11.2018'!F560="ПМСД",'01.11.2018'!F560="поліклініка")</f>
        <v>0</v>
      </c>
      <c r="F563">
        <f>IF('01.11.2018'!F560="Психоневрол.",1,0)</f>
        <v>0</v>
      </c>
      <c r="G563" t="b">
        <f>OR('01.11.2018'!F560="Інше",'01.11.2018'!F560="ЦРЛ",'01.11.2018'!F560="МЛ",'01.11.2018'!F560="Інфекційна")</f>
        <v>0</v>
      </c>
      <c r="I563">
        <f t="shared" ref="I563:K563" si="574">SUM(B563:B3874)</f>
        <v>7</v>
      </c>
      <c r="J563">
        <f t="shared" si="574"/>
        <v>0</v>
      </c>
      <c r="K563">
        <f t="shared" si="574"/>
        <v>5</v>
      </c>
      <c r="L563">
        <f t="shared" si="529"/>
        <v>0</v>
      </c>
      <c r="N563">
        <f t="shared" si="530"/>
        <v>0</v>
      </c>
    </row>
    <row r="564" spans="2:14" x14ac:dyDescent="0.25">
      <c r="B564">
        <f>IF('01.11.2018'!F561="НД",1,0)</f>
        <v>0</v>
      </c>
      <c r="C564">
        <f>IF('01.11.2018'!F561="СНІДцентр",1,0)</f>
        <v>0</v>
      </c>
      <c r="D564">
        <f>IF('01.11.2018'!F561="ПТБ",1,0)</f>
        <v>0</v>
      </c>
      <c r="E564" t="b">
        <f>OR('01.11.2018'!F561="ПМСД",'01.11.2018'!F561="поліклініка")</f>
        <v>0</v>
      </c>
      <c r="F564">
        <f>IF('01.11.2018'!F561="Психоневрол.",1,0)</f>
        <v>0</v>
      </c>
      <c r="G564" t="b">
        <f>OR('01.11.2018'!F561="Інше",'01.11.2018'!F561="ЦРЛ",'01.11.2018'!F561="МЛ",'01.11.2018'!F561="Інфекційна")</f>
        <v>0</v>
      </c>
      <c r="I564">
        <f t="shared" ref="I564:K564" si="575">SUM(B564:B3875)</f>
        <v>7</v>
      </c>
      <c r="J564">
        <f t="shared" si="575"/>
        <v>0</v>
      </c>
      <c r="K564">
        <f t="shared" si="575"/>
        <v>4</v>
      </c>
      <c r="L564">
        <f t="shared" si="529"/>
        <v>0</v>
      </c>
      <c r="N564">
        <f t="shared" si="530"/>
        <v>0</v>
      </c>
    </row>
    <row r="565" spans="2:14" x14ac:dyDescent="0.25">
      <c r="B565">
        <f>IF('01.11.2018'!F562="НД",1,0)</f>
        <v>0</v>
      </c>
      <c r="C565">
        <f>IF('01.11.2018'!F562="СНІДцентр",1,0)</f>
        <v>0</v>
      </c>
      <c r="D565">
        <f>IF('01.11.2018'!F562="ПТБ",1,0)</f>
        <v>0</v>
      </c>
      <c r="E565" t="b">
        <f>OR('01.11.2018'!F562="ПМСД",'01.11.2018'!F562="поліклініка")</f>
        <v>0</v>
      </c>
      <c r="F565">
        <f>IF('01.11.2018'!F562="Психоневрол.",1,0)</f>
        <v>0</v>
      </c>
      <c r="G565" t="b">
        <f>OR('01.11.2018'!F562="Інше",'01.11.2018'!F562="ЦРЛ",'01.11.2018'!F562="МЛ",'01.11.2018'!F562="Інфекційна")</f>
        <v>0</v>
      </c>
      <c r="I565">
        <f t="shared" ref="I565:K565" si="576">SUM(B565:B3876)</f>
        <v>7</v>
      </c>
      <c r="J565">
        <f t="shared" si="576"/>
        <v>0</v>
      </c>
      <c r="K565">
        <f t="shared" si="576"/>
        <v>4</v>
      </c>
      <c r="L565">
        <f t="shared" si="529"/>
        <v>0</v>
      </c>
      <c r="N565">
        <f t="shared" si="530"/>
        <v>0</v>
      </c>
    </row>
    <row r="566" spans="2:14" x14ac:dyDescent="0.25">
      <c r="B566">
        <f>IF('01.11.2018'!F563="НД",1,0)</f>
        <v>0</v>
      </c>
      <c r="C566">
        <f>IF('01.11.2018'!F563="СНІДцентр",1,0)</f>
        <v>0</v>
      </c>
      <c r="D566">
        <f>IF('01.11.2018'!F563="ПТБ",1,0)</f>
        <v>0</v>
      </c>
      <c r="E566" t="b">
        <f>OR('01.11.2018'!F563="ПМСД",'01.11.2018'!F563="поліклініка")</f>
        <v>0</v>
      </c>
      <c r="F566">
        <f>IF('01.11.2018'!F563="Психоневрол.",1,0)</f>
        <v>0</v>
      </c>
      <c r="G566" t="b">
        <f>OR('01.11.2018'!F563="Інше",'01.11.2018'!F563="ЦРЛ",'01.11.2018'!F563="МЛ",'01.11.2018'!F563="Інфекційна")</f>
        <v>1</v>
      </c>
      <c r="I566">
        <f t="shared" ref="I566:K566" si="577">SUM(B566:B3877)</f>
        <v>7</v>
      </c>
      <c r="J566">
        <f t="shared" si="577"/>
        <v>0</v>
      </c>
      <c r="K566">
        <f t="shared" si="577"/>
        <v>4</v>
      </c>
      <c r="L566">
        <f t="shared" si="529"/>
        <v>0</v>
      </c>
      <c r="N566">
        <f t="shared" si="530"/>
        <v>1</v>
      </c>
    </row>
    <row r="567" spans="2:14" x14ac:dyDescent="0.25">
      <c r="B567">
        <f>IF('01.11.2018'!F564="НД",1,0)</f>
        <v>0</v>
      </c>
      <c r="C567">
        <f>IF('01.11.2018'!F564="СНІДцентр",1,0)</f>
        <v>0</v>
      </c>
      <c r="D567">
        <f>IF('01.11.2018'!F564="ПТБ",1,0)</f>
        <v>0</v>
      </c>
      <c r="E567" t="b">
        <f>OR('01.11.2018'!F564="ПМСД",'01.11.2018'!F564="поліклініка")</f>
        <v>0</v>
      </c>
      <c r="F567">
        <f>IF('01.11.2018'!F564="Психоневрол.",1,0)</f>
        <v>0</v>
      </c>
      <c r="G567" t="b">
        <f>OR('01.11.2018'!F564="Інше",'01.11.2018'!F564="ЦРЛ",'01.11.2018'!F564="МЛ",'01.11.2018'!F564="Інфекційна")</f>
        <v>0</v>
      </c>
      <c r="I567">
        <f t="shared" ref="I567:K567" si="578">SUM(B567:B3878)</f>
        <v>7</v>
      </c>
      <c r="J567">
        <f t="shared" si="578"/>
        <v>0</v>
      </c>
      <c r="K567">
        <f t="shared" si="578"/>
        <v>4</v>
      </c>
      <c r="L567">
        <f t="shared" si="529"/>
        <v>0</v>
      </c>
      <c r="N567">
        <f t="shared" si="530"/>
        <v>0</v>
      </c>
    </row>
    <row r="568" spans="2:14" x14ac:dyDescent="0.25">
      <c r="B568">
        <f>IF('01.11.2018'!F565="НД",1,0)</f>
        <v>0</v>
      </c>
      <c r="C568">
        <f>IF('01.11.2018'!F565="СНІДцентр",1,0)</f>
        <v>0</v>
      </c>
      <c r="D568">
        <f>IF('01.11.2018'!F565="ПТБ",1,0)</f>
        <v>0</v>
      </c>
      <c r="E568" t="b">
        <f>OR('01.11.2018'!F565="ПМСД",'01.11.2018'!F565="поліклініка")</f>
        <v>0</v>
      </c>
      <c r="F568">
        <f>IF('01.11.2018'!F565="Психоневрол.",1,0)</f>
        <v>0</v>
      </c>
      <c r="G568" t="b">
        <f>OR('01.11.2018'!F565="Інше",'01.11.2018'!F565="ЦРЛ",'01.11.2018'!F565="МЛ",'01.11.2018'!F565="Інфекційна")</f>
        <v>0</v>
      </c>
      <c r="I568">
        <f t="shared" ref="I568:K568" si="579">SUM(B568:B3879)</f>
        <v>7</v>
      </c>
      <c r="J568">
        <f t="shared" si="579"/>
        <v>0</v>
      </c>
      <c r="K568">
        <f t="shared" si="579"/>
        <v>4</v>
      </c>
      <c r="L568">
        <f t="shared" si="529"/>
        <v>0</v>
      </c>
      <c r="N568">
        <f t="shared" si="530"/>
        <v>0</v>
      </c>
    </row>
    <row r="569" spans="2:14" x14ac:dyDescent="0.25">
      <c r="B569">
        <f>IF('01.11.2018'!F566="НД",1,0)</f>
        <v>0</v>
      </c>
      <c r="C569">
        <f>IF('01.11.2018'!F566="СНІДцентр",1,0)</f>
        <v>0</v>
      </c>
      <c r="D569">
        <f>IF('01.11.2018'!F566="ПТБ",1,0)</f>
        <v>0</v>
      </c>
      <c r="E569" t="b">
        <f>OR('01.11.2018'!F566="ПМСД",'01.11.2018'!F566="поліклініка")</f>
        <v>0</v>
      </c>
      <c r="F569">
        <f>IF('01.11.2018'!F566="Психоневрол.",1,0)</f>
        <v>0</v>
      </c>
      <c r="G569" t="b">
        <f>OR('01.11.2018'!F566="Інше",'01.11.2018'!F566="ЦРЛ",'01.11.2018'!F566="МЛ",'01.11.2018'!F566="Інфекційна")</f>
        <v>1</v>
      </c>
      <c r="I569">
        <f t="shared" ref="I569:K569" si="580">SUM(B569:B3880)</f>
        <v>7</v>
      </c>
      <c r="J569">
        <f t="shared" si="580"/>
        <v>0</v>
      </c>
      <c r="K569">
        <f t="shared" si="580"/>
        <v>4</v>
      </c>
      <c r="L569">
        <f t="shared" si="529"/>
        <v>0</v>
      </c>
      <c r="N569">
        <f t="shared" si="530"/>
        <v>1</v>
      </c>
    </row>
    <row r="570" spans="2:14" x14ac:dyDescent="0.25">
      <c r="B570">
        <f>IF('01.11.2018'!F567="НД",1,0)</f>
        <v>0</v>
      </c>
      <c r="C570">
        <f>IF('01.11.2018'!F567="СНІДцентр",1,0)</f>
        <v>0</v>
      </c>
      <c r="D570">
        <f>IF('01.11.2018'!F567="ПТБ",1,0)</f>
        <v>0</v>
      </c>
      <c r="E570" t="b">
        <f>OR('01.11.2018'!F567="ПМСД",'01.11.2018'!F567="поліклініка")</f>
        <v>0</v>
      </c>
      <c r="F570">
        <f>IF('01.11.2018'!F567="Психоневрол.",1,0)</f>
        <v>0</v>
      </c>
      <c r="G570" t="b">
        <f>OR('01.11.2018'!F567="Інше",'01.11.2018'!F567="ЦРЛ",'01.11.2018'!F567="МЛ",'01.11.2018'!F567="Інфекційна")</f>
        <v>0</v>
      </c>
      <c r="I570">
        <f t="shared" ref="I570:K570" si="581">SUM(B570:B3881)</f>
        <v>7</v>
      </c>
      <c r="J570">
        <f t="shared" si="581"/>
        <v>0</v>
      </c>
      <c r="K570">
        <f t="shared" si="581"/>
        <v>4</v>
      </c>
      <c r="L570">
        <f t="shared" si="529"/>
        <v>0</v>
      </c>
      <c r="N570">
        <f t="shared" si="530"/>
        <v>0</v>
      </c>
    </row>
    <row r="571" spans="2:14" x14ac:dyDescent="0.25">
      <c r="B571">
        <f>IF('01.11.2018'!F568="НД",1,0)</f>
        <v>0</v>
      </c>
      <c r="C571">
        <f>IF('01.11.2018'!F568="СНІДцентр",1,0)</f>
        <v>0</v>
      </c>
      <c r="D571">
        <f>IF('01.11.2018'!F568="ПТБ",1,0)</f>
        <v>0</v>
      </c>
      <c r="E571" t="b">
        <f>OR('01.11.2018'!F568="ПМСД",'01.11.2018'!F568="поліклініка")</f>
        <v>0</v>
      </c>
      <c r="F571">
        <f>IF('01.11.2018'!F568="Психоневрол.",1,0)</f>
        <v>0</v>
      </c>
      <c r="G571" t="b">
        <f>OR('01.11.2018'!F568="Інше",'01.11.2018'!F568="ЦРЛ",'01.11.2018'!F568="МЛ",'01.11.2018'!F568="Інфекційна")</f>
        <v>0</v>
      </c>
      <c r="I571">
        <f t="shared" ref="I571:K571" si="582">SUM(B571:B3882)</f>
        <v>7</v>
      </c>
      <c r="J571">
        <f t="shared" si="582"/>
        <v>0</v>
      </c>
      <c r="K571">
        <f t="shared" si="582"/>
        <v>4</v>
      </c>
      <c r="L571">
        <f t="shared" si="529"/>
        <v>0</v>
      </c>
      <c r="N571">
        <f t="shared" si="530"/>
        <v>0</v>
      </c>
    </row>
    <row r="572" spans="2:14" x14ac:dyDescent="0.25">
      <c r="B572">
        <f>IF('01.11.2018'!F569="НД",1,0)</f>
        <v>0</v>
      </c>
      <c r="C572">
        <f>IF('01.11.2018'!F569="СНІДцентр",1,0)</f>
        <v>0</v>
      </c>
      <c r="D572">
        <f>IF('01.11.2018'!F569="ПТБ",1,0)</f>
        <v>0</v>
      </c>
      <c r="E572" t="b">
        <f>OR('01.11.2018'!F569="ПМСД",'01.11.2018'!F569="поліклініка")</f>
        <v>0</v>
      </c>
      <c r="F572">
        <f>IF('01.11.2018'!F569="Психоневрол.",1,0)</f>
        <v>0</v>
      </c>
      <c r="G572" t="b">
        <f>OR('01.11.2018'!F569="Інше",'01.11.2018'!F569="ЦРЛ",'01.11.2018'!F569="МЛ",'01.11.2018'!F569="Інфекційна")</f>
        <v>1</v>
      </c>
      <c r="I572">
        <f t="shared" ref="I572:K572" si="583">SUM(B572:B3883)</f>
        <v>7</v>
      </c>
      <c r="J572">
        <f t="shared" si="583"/>
        <v>0</v>
      </c>
      <c r="K572">
        <f t="shared" si="583"/>
        <v>4</v>
      </c>
      <c r="L572">
        <f t="shared" si="529"/>
        <v>0</v>
      </c>
      <c r="N572">
        <f t="shared" si="530"/>
        <v>1</v>
      </c>
    </row>
    <row r="573" spans="2:14" x14ac:dyDescent="0.25">
      <c r="B573">
        <f>IF('01.11.2018'!F570="НД",1,0)</f>
        <v>0</v>
      </c>
      <c r="C573">
        <f>IF('01.11.2018'!F570="СНІДцентр",1,0)</f>
        <v>0</v>
      </c>
      <c r="D573">
        <f>IF('01.11.2018'!F570="ПТБ",1,0)</f>
        <v>0</v>
      </c>
      <c r="E573" t="b">
        <f>OR('01.11.2018'!F570="ПМСД",'01.11.2018'!F570="поліклініка")</f>
        <v>0</v>
      </c>
      <c r="F573">
        <f>IF('01.11.2018'!F570="Психоневрол.",1,0)</f>
        <v>0</v>
      </c>
      <c r="G573" t="b">
        <f>OR('01.11.2018'!F570="Інше",'01.11.2018'!F570="ЦРЛ",'01.11.2018'!F570="МЛ",'01.11.2018'!F570="Інфекційна")</f>
        <v>0</v>
      </c>
      <c r="I573">
        <f t="shared" ref="I573:K573" si="584">SUM(B573:B3884)</f>
        <v>7</v>
      </c>
      <c r="J573">
        <f t="shared" si="584"/>
        <v>0</v>
      </c>
      <c r="K573">
        <f t="shared" si="584"/>
        <v>4</v>
      </c>
      <c r="L573">
        <f t="shared" si="529"/>
        <v>0</v>
      </c>
      <c r="N573">
        <f t="shared" si="530"/>
        <v>0</v>
      </c>
    </row>
    <row r="574" spans="2:14" x14ac:dyDescent="0.25">
      <c r="B574">
        <f>IF('01.11.2018'!F571="НД",1,0)</f>
        <v>0</v>
      </c>
      <c r="C574">
        <f>IF('01.11.2018'!F571="СНІДцентр",1,0)</f>
        <v>0</v>
      </c>
      <c r="D574">
        <f>IF('01.11.2018'!F571="ПТБ",1,0)</f>
        <v>0</v>
      </c>
      <c r="E574" t="b">
        <f>OR('01.11.2018'!F571="ПМСД",'01.11.2018'!F571="поліклініка")</f>
        <v>0</v>
      </c>
      <c r="F574">
        <f>IF('01.11.2018'!F571="Психоневрол.",1,0)</f>
        <v>0</v>
      </c>
      <c r="G574" t="b">
        <f>OR('01.11.2018'!F571="Інше",'01.11.2018'!F571="ЦРЛ",'01.11.2018'!F571="МЛ",'01.11.2018'!F571="Інфекційна")</f>
        <v>0</v>
      </c>
      <c r="I574">
        <f t="shared" ref="I574:K574" si="585">SUM(B574:B3885)</f>
        <v>7</v>
      </c>
      <c r="J574">
        <f t="shared" si="585"/>
        <v>0</v>
      </c>
      <c r="K574">
        <f t="shared" si="585"/>
        <v>4</v>
      </c>
      <c r="L574">
        <f t="shared" si="529"/>
        <v>0</v>
      </c>
      <c r="N574">
        <f t="shared" si="530"/>
        <v>0</v>
      </c>
    </row>
    <row r="575" spans="2:14" x14ac:dyDescent="0.25">
      <c r="B575">
        <f>IF('01.11.2018'!F572="НД",1,0)</f>
        <v>0</v>
      </c>
      <c r="C575">
        <f>IF('01.11.2018'!F572="СНІДцентр",1,0)</f>
        <v>0</v>
      </c>
      <c r="D575">
        <f>IF('01.11.2018'!F572="ПТБ",1,0)</f>
        <v>0</v>
      </c>
      <c r="E575" t="b">
        <f>OR('01.11.2018'!F572="ПМСД",'01.11.2018'!F572="поліклініка")</f>
        <v>0</v>
      </c>
      <c r="F575">
        <f>IF('01.11.2018'!F572="Психоневрол.",1,0)</f>
        <v>0</v>
      </c>
      <c r="G575" t="b">
        <f>OR('01.11.2018'!F572="Інше",'01.11.2018'!F572="ЦРЛ",'01.11.2018'!F572="МЛ",'01.11.2018'!F572="Інфекційна")</f>
        <v>1</v>
      </c>
      <c r="I575">
        <f t="shared" ref="I575:K575" si="586">SUM(B575:B3886)</f>
        <v>7</v>
      </c>
      <c r="J575">
        <f t="shared" si="586"/>
        <v>0</v>
      </c>
      <c r="K575">
        <f t="shared" si="586"/>
        <v>4</v>
      </c>
      <c r="L575">
        <f t="shared" si="529"/>
        <v>0</v>
      </c>
      <c r="N575">
        <f t="shared" si="530"/>
        <v>1</v>
      </c>
    </row>
    <row r="576" spans="2:14" x14ac:dyDescent="0.25">
      <c r="B576">
        <f>IF('01.11.2018'!F573="НД",1,0)</f>
        <v>0</v>
      </c>
      <c r="C576">
        <f>IF('01.11.2018'!F573="СНІДцентр",1,0)</f>
        <v>0</v>
      </c>
      <c r="D576">
        <f>IF('01.11.2018'!F573="ПТБ",1,0)</f>
        <v>0</v>
      </c>
      <c r="E576" t="b">
        <f>OR('01.11.2018'!F573="ПМСД",'01.11.2018'!F573="поліклініка")</f>
        <v>0</v>
      </c>
      <c r="F576">
        <f>IF('01.11.2018'!F573="Психоневрол.",1,0)</f>
        <v>0</v>
      </c>
      <c r="G576" t="b">
        <f>OR('01.11.2018'!F573="Інше",'01.11.2018'!F573="ЦРЛ",'01.11.2018'!F573="МЛ",'01.11.2018'!F573="Інфекційна")</f>
        <v>0</v>
      </c>
      <c r="I576">
        <f t="shared" ref="I576:K576" si="587">SUM(B576:B3887)</f>
        <v>7</v>
      </c>
      <c r="J576">
        <f t="shared" si="587"/>
        <v>0</v>
      </c>
      <c r="K576">
        <f t="shared" si="587"/>
        <v>4</v>
      </c>
      <c r="L576">
        <f t="shared" si="529"/>
        <v>0</v>
      </c>
      <c r="N576">
        <f t="shared" si="530"/>
        <v>0</v>
      </c>
    </row>
    <row r="577" spans="2:14" x14ac:dyDescent="0.25">
      <c r="B577">
        <f>IF('01.11.2018'!F574="НД",1,0)</f>
        <v>0</v>
      </c>
      <c r="C577">
        <f>IF('01.11.2018'!F574="СНІДцентр",1,0)</f>
        <v>0</v>
      </c>
      <c r="D577">
        <f>IF('01.11.2018'!F574="ПТБ",1,0)</f>
        <v>0</v>
      </c>
      <c r="E577" t="b">
        <f>OR('01.11.2018'!F574="ПМСД",'01.11.2018'!F574="поліклініка")</f>
        <v>0</v>
      </c>
      <c r="F577">
        <f>IF('01.11.2018'!F574="Психоневрол.",1,0)</f>
        <v>0</v>
      </c>
      <c r="G577" t="b">
        <f>OR('01.11.2018'!F574="Інше",'01.11.2018'!F574="ЦРЛ",'01.11.2018'!F574="МЛ",'01.11.2018'!F574="Інфекційна")</f>
        <v>0</v>
      </c>
      <c r="I577">
        <f t="shared" ref="I577:K577" si="588">SUM(B577:B3888)</f>
        <v>7</v>
      </c>
      <c r="J577">
        <f t="shared" si="588"/>
        <v>0</v>
      </c>
      <c r="K577">
        <f t="shared" si="588"/>
        <v>4</v>
      </c>
      <c r="L577">
        <f t="shared" si="529"/>
        <v>0</v>
      </c>
      <c r="N577">
        <f t="shared" si="530"/>
        <v>0</v>
      </c>
    </row>
    <row r="578" spans="2:14" x14ac:dyDescent="0.25">
      <c r="B578">
        <f>IF('01.11.2018'!F575="НД",1,0)</f>
        <v>0</v>
      </c>
      <c r="C578">
        <f>IF('01.11.2018'!F575="СНІДцентр",1,0)</f>
        <v>0</v>
      </c>
      <c r="D578">
        <f>IF('01.11.2018'!F575="ПТБ",1,0)</f>
        <v>0</v>
      </c>
      <c r="E578" t="b">
        <f>OR('01.11.2018'!F575="ПМСД",'01.11.2018'!F575="поліклініка")</f>
        <v>0</v>
      </c>
      <c r="F578">
        <f>IF('01.11.2018'!F575="Психоневрол.",1,0)</f>
        <v>0</v>
      </c>
      <c r="G578" t="b">
        <f>OR('01.11.2018'!F575="Інше",'01.11.2018'!F575="ЦРЛ",'01.11.2018'!F575="МЛ",'01.11.2018'!F575="Інфекційна")</f>
        <v>1</v>
      </c>
      <c r="I578">
        <f t="shared" ref="I578:K578" si="589">SUM(B578:B3889)</f>
        <v>7</v>
      </c>
      <c r="J578">
        <f t="shared" si="589"/>
        <v>0</v>
      </c>
      <c r="K578">
        <f t="shared" si="589"/>
        <v>4</v>
      </c>
      <c r="L578">
        <f t="shared" si="529"/>
        <v>0</v>
      </c>
      <c r="N578">
        <f t="shared" si="530"/>
        <v>1</v>
      </c>
    </row>
    <row r="579" spans="2:14" x14ac:dyDescent="0.25">
      <c r="B579">
        <f>IF('01.11.2018'!F576="НД",1,0)</f>
        <v>0</v>
      </c>
      <c r="C579">
        <f>IF('01.11.2018'!F576="СНІДцентр",1,0)</f>
        <v>0</v>
      </c>
      <c r="D579">
        <f>IF('01.11.2018'!F576="ПТБ",1,0)</f>
        <v>0</v>
      </c>
      <c r="E579" t="b">
        <f>OR('01.11.2018'!F576="ПМСД",'01.11.2018'!F576="поліклініка")</f>
        <v>0</v>
      </c>
      <c r="F579">
        <f>IF('01.11.2018'!F576="Психоневрол.",1,0)</f>
        <v>0</v>
      </c>
      <c r="G579" t="b">
        <f>OR('01.11.2018'!F576="Інше",'01.11.2018'!F576="ЦРЛ",'01.11.2018'!F576="МЛ",'01.11.2018'!F576="Інфекційна")</f>
        <v>0</v>
      </c>
      <c r="I579">
        <f t="shared" ref="I579:K579" si="590">SUM(B579:B3890)</f>
        <v>7</v>
      </c>
      <c r="J579">
        <f t="shared" si="590"/>
        <v>0</v>
      </c>
      <c r="K579">
        <f t="shared" si="590"/>
        <v>4</v>
      </c>
      <c r="L579">
        <f t="shared" si="529"/>
        <v>0</v>
      </c>
      <c r="N579">
        <f t="shared" si="530"/>
        <v>0</v>
      </c>
    </row>
    <row r="580" spans="2:14" x14ac:dyDescent="0.25">
      <c r="B580">
        <f>IF('01.11.2018'!F577="НД",1,0)</f>
        <v>0</v>
      </c>
      <c r="C580">
        <f>IF('01.11.2018'!F577="СНІДцентр",1,0)</f>
        <v>0</v>
      </c>
      <c r="D580">
        <f>IF('01.11.2018'!F577="ПТБ",1,0)</f>
        <v>0</v>
      </c>
      <c r="E580" t="b">
        <f>OR('01.11.2018'!F577="ПМСД",'01.11.2018'!F577="поліклініка")</f>
        <v>0</v>
      </c>
      <c r="F580">
        <f>IF('01.11.2018'!F577="Психоневрол.",1,0)</f>
        <v>0</v>
      </c>
      <c r="G580" t="b">
        <f>OR('01.11.2018'!F577="Інше",'01.11.2018'!F577="ЦРЛ",'01.11.2018'!F577="МЛ",'01.11.2018'!F577="Інфекційна")</f>
        <v>0</v>
      </c>
      <c r="I580">
        <f t="shared" ref="I580:K580" si="591">SUM(B580:B3891)</f>
        <v>7</v>
      </c>
      <c r="J580">
        <f t="shared" si="591"/>
        <v>0</v>
      </c>
      <c r="K580">
        <f t="shared" si="591"/>
        <v>4</v>
      </c>
      <c r="L580">
        <f t="shared" si="529"/>
        <v>0</v>
      </c>
      <c r="N580">
        <f t="shared" si="530"/>
        <v>0</v>
      </c>
    </row>
    <row r="581" spans="2:14" x14ac:dyDescent="0.25">
      <c r="B581">
        <f>IF('01.11.2018'!F578="НД",1,0)</f>
        <v>0</v>
      </c>
      <c r="C581">
        <f>IF('01.11.2018'!F578="СНІДцентр",1,0)</f>
        <v>0</v>
      </c>
      <c r="D581">
        <f>IF('01.11.2018'!F578="ПТБ",1,0)</f>
        <v>0</v>
      </c>
      <c r="E581" t="b">
        <f>OR('01.11.2018'!F578="ПМСД",'01.11.2018'!F578="поліклініка")</f>
        <v>0</v>
      </c>
      <c r="F581">
        <f>IF('01.11.2018'!F578="Психоневрол.",1,0)</f>
        <v>0</v>
      </c>
      <c r="G581" t="b">
        <f>OR('01.11.2018'!F578="Інше",'01.11.2018'!F578="ЦРЛ",'01.11.2018'!F578="МЛ",'01.11.2018'!F578="Інфекційна")</f>
        <v>0</v>
      </c>
      <c r="I581">
        <f t="shared" ref="I581:K581" si="592">SUM(B581:B3892)</f>
        <v>7</v>
      </c>
      <c r="J581">
        <f t="shared" si="592"/>
        <v>0</v>
      </c>
      <c r="K581">
        <f t="shared" si="592"/>
        <v>4</v>
      </c>
      <c r="L581">
        <f t="shared" si="529"/>
        <v>0</v>
      </c>
      <c r="N581">
        <f t="shared" si="530"/>
        <v>0</v>
      </c>
    </row>
    <row r="582" spans="2:14" x14ac:dyDescent="0.25">
      <c r="B582">
        <f>IF('01.11.2018'!F579="НД",1,0)</f>
        <v>0</v>
      </c>
      <c r="C582">
        <f>IF('01.11.2018'!F579="СНІДцентр",1,0)</f>
        <v>0</v>
      </c>
      <c r="D582">
        <f>IF('01.11.2018'!F579="ПТБ",1,0)</f>
        <v>0</v>
      </c>
      <c r="E582" t="b">
        <f>OR('01.11.2018'!F579="ПМСД",'01.11.2018'!F579="поліклініка")</f>
        <v>0</v>
      </c>
      <c r="F582">
        <f>IF('01.11.2018'!F579="Психоневрол.",1,0)</f>
        <v>0</v>
      </c>
      <c r="G582" t="b">
        <f>OR('01.11.2018'!F579="Інше",'01.11.2018'!F579="ЦРЛ",'01.11.2018'!F579="МЛ",'01.11.2018'!F579="Інфекційна")</f>
        <v>0</v>
      </c>
      <c r="I582">
        <f t="shared" ref="I582:K582" si="593">SUM(B582:B3893)</f>
        <v>7</v>
      </c>
      <c r="J582">
        <f t="shared" si="593"/>
        <v>0</v>
      </c>
      <c r="K582">
        <f t="shared" si="593"/>
        <v>4</v>
      </c>
      <c r="L582">
        <f t="shared" si="529"/>
        <v>0</v>
      </c>
      <c r="N582">
        <f t="shared" si="530"/>
        <v>0</v>
      </c>
    </row>
    <row r="583" spans="2:14" x14ac:dyDescent="0.25">
      <c r="B583">
        <f>IF('01.11.2018'!F580="НД",1,0)</f>
        <v>0</v>
      </c>
      <c r="C583">
        <f>IF('01.11.2018'!F580="СНІДцентр",1,0)</f>
        <v>0</v>
      </c>
      <c r="D583">
        <f>IF('01.11.2018'!F580="ПТБ",1,0)</f>
        <v>0</v>
      </c>
      <c r="E583" t="b">
        <f>OR('01.11.2018'!F580="ПМСД",'01.11.2018'!F580="поліклініка")</f>
        <v>0</v>
      </c>
      <c r="F583">
        <f>IF('01.11.2018'!F580="Психоневрол.",1,0)</f>
        <v>0</v>
      </c>
      <c r="G583" t="b">
        <f>OR('01.11.2018'!F580="Інше",'01.11.2018'!F580="ЦРЛ",'01.11.2018'!F580="МЛ",'01.11.2018'!F580="Інфекційна")</f>
        <v>0</v>
      </c>
      <c r="I583">
        <f t="shared" ref="I583:K583" si="594">SUM(B583:B3894)</f>
        <v>7</v>
      </c>
      <c r="J583">
        <f t="shared" si="594"/>
        <v>0</v>
      </c>
      <c r="K583">
        <f t="shared" si="594"/>
        <v>4</v>
      </c>
      <c r="L583">
        <f t="shared" ref="L583:L646" si="595">N(E583)</f>
        <v>0</v>
      </c>
      <c r="N583">
        <f t="shared" ref="N583:N646" si="596">N(G583)</f>
        <v>0</v>
      </c>
    </row>
    <row r="584" spans="2:14" x14ac:dyDescent="0.25">
      <c r="B584">
        <f>IF('01.11.2018'!F581="НД",1,0)</f>
        <v>1</v>
      </c>
      <c r="C584">
        <f>IF('01.11.2018'!F581="СНІДцентр",1,0)</f>
        <v>0</v>
      </c>
      <c r="D584">
        <f>IF('01.11.2018'!F581="ПТБ",1,0)</f>
        <v>0</v>
      </c>
      <c r="E584" t="b">
        <f>OR('01.11.2018'!F581="ПМСД",'01.11.2018'!F581="поліклініка")</f>
        <v>0</v>
      </c>
      <c r="F584">
        <f>IF('01.11.2018'!F581="Психоневрол.",1,0)</f>
        <v>0</v>
      </c>
      <c r="G584" t="b">
        <f>OR('01.11.2018'!F581="Інше",'01.11.2018'!F581="ЦРЛ",'01.11.2018'!F581="МЛ",'01.11.2018'!F581="Інфекційна")</f>
        <v>0</v>
      </c>
      <c r="I584">
        <f t="shared" ref="I584:K584" si="597">SUM(B584:B3895)</f>
        <v>7</v>
      </c>
      <c r="J584">
        <f t="shared" si="597"/>
        <v>0</v>
      </c>
      <c r="K584">
        <f t="shared" si="597"/>
        <v>4</v>
      </c>
      <c r="L584">
        <f t="shared" si="595"/>
        <v>0</v>
      </c>
      <c r="N584">
        <f t="shared" si="596"/>
        <v>0</v>
      </c>
    </row>
    <row r="585" spans="2:14" x14ac:dyDescent="0.25">
      <c r="B585">
        <f>IF('01.11.2018'!F582="НД",1,0)</f>
        <v>0</v>
      </c>
      <c r="C585">
        <f>IF('01.11.2018'!F582="СНІДцентр",1,0)</f>
        <v>0</v>
      </c>
      <c r="D585">
        <f>IF('01.11.2018'!F582="ПТБ",1,0)</f>
        <v>0</v>
      </c>
      <c r="E585" t="b">
        <f>OR('01.11.2018'!F582="ПМСД",'01.11.2018'!F582="поліклініка")</f>
        <v>0</v>
      </c>
      <c r="F585">
        <f>IF('01.11.2018'!F582="Психоневрол.",1,0)</f>
        <v>0</v>
      </c>
      <c r="G585" t="b">
        <f>OR('01.11.2018'!F582="Інше",'01.11.2018'!F582="ЦРЛ",'01.11.2018'!F582="МЛ",'01.11.2018'!F582="Інфекційна")</f>
        <v>0</v>
      </c>
      <c r="I585">
        <f t="shared" ref="I585:K585" si="598">SUM(B585:B3896)</f>
        <v>6</v>
      </c>
      <c r="J585">
        <f t="shared" si="598"/>
        <v>0</v>
      </c>
      <c r="K585">
        <f t="shared" si="598"/>
        <v>4</v>
      </c>
      <c r="L585">
        <f t="shared" si="595"/>
        <v>0</v>
      </c>
      <c r="N585">
        <f t="shared" si="596"/>
        <v>0</v>
      </c>
    </row>
    <row r="586" spans="2:14" x14ac:dyDescent="0.25">
      <c r="B586">
        <f>IF('01.11.2018'!F583="НД",1,0)</f>
        <v>0</v>
      </c>
      <c r="C586">
        <f>IF('01.11.2018'!F583="СНІДцентр",1,0)</f>
        <v>0</v>
      </c>
      <c r="D586">
        <f>IF('01.11.2018'!F583="ПТБ",1,0)</f>
        <v>0</v>
      </c>
      <c r="E586" t="b">
        <f>OR('01.11.2018'!F583="ПМСД",'01.11.2018'!F583="поліклініка")</f>
        <v>0</v>
      </c>
      <c r="F586">
        <f>IF('01.11.2018'!F583="Психоневрол.",1,0)</f>
        <v>0</v>
      </c>
      <c r="G586" t="b">
        <f>OR('01.11.2018'!F583="Інше",'01.11.2018'!F583="ЦРЛ",'01.11.2018'!F583="МЛ",'01.11.2018'!F583="Інфекційна")</f>
        <v>0</v>
      </c>
      <c r="I586">
        <f t="shared" ref="I586:K586" si="599">SUM(B586:B3897)</f>
        <v>6</v>
      </c>
      <c r="J586">
        <f t="shared" si="599"/>
        <v>0</v>
      </c>
      <c r="K586">
        <f t="shared" si="599"/>
        <v>4</v>
      </c>
      <c r="L586">
        <f t="shared" si="595"/>
        <v>0</v>
      </c>
      <c r="N586">
        <f t="shared" si="596"/>
        <v>0</v>
      </c>
    </row>
    <row r="587" spans="2:14" x14ac:dyDescent="0.25">
      <c r="B587">
        <f>IF('01.11.2018'!F584="НД",1,0)</f>
        <v>0</v>
      </c>
      <c r="C587">
        <f>IF('01.11.2018'!F584="СНІДцентр",1,0)</f>
        <v>0</v>
      </c>
      <c r="D587">
        <f>IF('01.11.2018'!F584="ПТБ",1,0)</f>
        <v>1</v>
      </c>
      <c r="E587" t="b">
        <f>OR('01.11.2018'!F584="ПМСД",'01.11.2018'!F584="поліклініка")</f>
        <v>0</v>
      </c>
      <c r="F587">
        <f>IF('01.11.2018'!F584="Психоневрол.",1,0)</f>
        <v>0</v>
      </c>
      <c r="G587" t="b">
        <f>OR('01.11.2018'!F584="Інше",'01.11.2018'!F584="ЦРЛ",'01.11.2018'!F584="МЛ",'01.11.2018'!F584="Інфекційна")</f>
        <v>0</v>
      </c>
      <c r="I587">
        <f t="shared" ref="I587:K587" si="600">SUM(B587:B3898)</f>
        <v>6</v>
      </c>
      <c r="J587">
        <f t="shared" si="600"/>
        <v>0</v>
      </c>
      <c r="K587">
        <f t="shared" si="600"/>
        <v>4</v>
      </c>
      <c r="L587">
        <f t="shared" si="595"/>
        <v>0</v>
      </c>
      <c r="N587">
        <f t="shared" si="596"/>
        <v>0</v>
      </c>
    </row>
    <row r="588" spans="2:14" x14ac:dyDescent="0.25">
      <c r="B588">
        <f>IF('01.11.2018'!F585="НД",1,0)</f>
        <v>0</v>
      </c>
      <c r="C588">
        <f>IF('01.11.2018'!F585="СНІДцентр",1,0)</f>
        <v>0</v>
      </c>
      <c r="D588">
        <f>IF('01.11.2018'!F585="ПТБ",1,0)</f>
        <v>0</v>
      </c>
      <c r="E588" t="b">
        <f>OR('01.11.2018'!F585="ПМСД",'01.11.2018'!F585="поліклініка")</f>
        <v>0</v>
      </c>
      <c r="F588">
        <f>IF('01.11.2018'!F585="Психоневрол.",1,0)</f>
        <v>0</v>
      </c>
      <c r="G588" t="b">
        <f>OR('01.11.2018'!F585="Інше",'01.11.2018'!F585="ЦРЛ",'01.11.2018'!F585="МЛ",'01.11.2018'!F585="Інфекційна")</f>
        <v>0</v>
      </c>
      <c r="I588">
        <f t="shared" ref="I588:K588" si="601">SUM(B588:B3899)</f>
        <v>6</v>
      </c>
      <c r="J588">
        <f t="shared" si="601"/>
        <v>0</v>
      </c>
      <c r="K588">
        <f t="shared" si="601"/>
        <v>3</v>
      </c>
      <c r="L588">
        <f t="shared" si="595"/>
        <v>0</v>
      </c>
      <c r="N588">
        <f t="shared" si="596"/>
        <v>0</v>
      </c>
    </row>
    <row r="589" spans="2:14" x14ac:dyDescent="0.25">
      <c r="B589">
        <f>IF('01.11.2018'!F586="НД",1,0)</f>
        <v>0</v>
      </c>
      <c r="C589">
        <f>IF('01.11.2018'!F586="СНІДцентр",1,0)</f>
        <v>0</v>
      </c>
      <c r="D589">
        <f>IF('01.11.2018'!F586="ПТБ",1,0)</f>
        <v>0</v>
      </c>
      <c r="E589" t="b">
        <f>OR('01.11.2018'!F586="ПМСД",'01.11.2018'!F586="поліклініка")</f>
        <v>0</v>
      </c>
      <c r="F589">
        <f>IF('01.11.2018'!F586="Психоневрол.",1,0)</f>
        <v>0</v>
      </c>
      <c r="G589" t="b">
        <f>OR('01.11.2018'!F586="Інше",'01.11.2018'!F586="ЦРЛ",'01.11.2018'!F586="МЛ",'01.11.2018'!F586="Інфекційна")</f>
        <v>0</v>
      </c>
      <c r="I589">
        <f t="shared" ref="I589:K589" si="602">SUM(B589:B3900)</f>
        <v>6</v>
      </c>
      <c r="J589">
        <f t="shared" si="602"/>
        <v>0</v>
      </c>
      <c r="K589">
        <f t="shared" si="602"/>
        <v>3</v>
      </c>
      <c r="L589">
        <f t="shared" si="595"/>
        <v>0</v>
      </c>
      <c r="N589">
        <f t="shared" si="596"/>
        <v>0</v>
      </c>
    </row>
    <row r="590" spans="2:14" x14ac:dyDescent="0.25">
      <c r="B590">
        <f>IF('01.11.2018'!F587="НД",1,0)</f>
        <v>0</v>
      </c>
      <c r="C590">
        <f>IF('01.11.2018'!F587="СНІДцентр",1,0)</f>
        <v>0</v>
      </c>
      <c r="D590">
        <f>IF('01.11.2018'!F587="ПТБ",1,0)</f>
        <v>0</v>
      </c>
      <c r="E590" t="b">
        <f>OR('01.11.2018'!F587="ПМСД",'01.11.2018'!F587="поліклініка")</f>
        <v>0</v>
      </c>
      <c r="F590">
        <f>IF('01.11.2018'!F587="Психоневрол.",1,0)</f>
        <v>0</v>
      </c>
      <c r="G590" t="b">
        <f>OR('01.11.2018'!F587="Інше",'01.11.2018'!F587="ЦРЛ",'01.11.2018'!F587="МЛ",'01.11.2018'!F587="Інфекційна")</f>
        <v>1</v>
      </c>
      <c r="I590">
        <f t="shared" ref="I590:K590" si="603">SUM(B590:B3901)</f>
        <v>6</v>
      </c>
      <c r="J590">
        <f t="shared" si="603"/>
        <v>0</v>
      </c>
      <c r="K590">
        <f t="shared" si="603"/>
        <v>3</v>
      </c>
      <c r="L590">
        <f t="shared" si="595"/>
        <v>0</v>
      </c>
      <c r="N590">
        <f t="shared" si="596"/>
        <v>1</v>
      </c>
    </row>
    <row r="591" spans="2:14" x14ac:dyDescent="0.25">
      <c r="B591">
        <f>IF('01.11.2018'!F588="НД",1,0)</f>
        <v>0</v>
      </c>
      <c r="C591">
        <f>IF('01.11.2018'!F588="СНІДцентр",1,0)</f>
        <v>0</v>
      </c>
      <c r="D591">
        <f>IF('01.11.2018'!F588="ПТБ",1,0)</f>
        <v>0</v>
      </c>
      <c r="E591" t="b">
        <f>OR('01.11.2018'!F588="ПМСД",'01.11.2018'!F588="поліклініка")</f>
        <v>0</v>
      </c>
      <c r="F591">
        <f>IF('01.11.2018'!F588="Психоневрол.",1,0)</f>
        <v>0</v>
      </c>
      <c r="G591" t="b">
        <f>OR('01.11.2018'!F588="Інше",'01.11.2018'!F588="ЦРЛ",'01.11.2018'!F588="МЛ",'01.11.2018'!F588="Інфекційна")</f>
        <v>0</v>
      </c>
      <c r="I591">
        <f t="shared" ref="I591:K591" si="604">SUM(B591:B3902)</f>
        <v>6</v>
      </c>
      <c r="J591">
        <f t="shared" si="604"/>
        <v>0</v>
      </c>
      <c r="K591">
        <f t="shared" si="604"/>
        <v>3</v>
      </c>
      <c r="L591">
        <f t="shared" si="595"/>
        <v>0</v>
      </c>
      <c r="N591">
        <f t="shared" si="596"/>
        <v>0</v>
      </c>
    </row>
    <row r="592" spans="2:14" x14ac:dyDescent="0.25">
      <c r="B592">
        <f>IF('01.11.2018'!F589="НД",1,0)</f>
        <v>0</v>
      </c>
      <c r="C592">
        <f>IF('01.11.2018'!F589="СНІДцентр",1,0)</f>
        <v>0</v>
      </c>
      <c r="D592">
        <f>IF('01.11.2018'!F589="ПТБ",1,0)</f>
        <v>0</v>
      </c>
      <c r="E592" t="b">
        <f>OR('01.11.2018'!F589="ПМСД",'01.11.2018'!F589="поліклініка")</f>
        <v>0</v>
      </c>
      <c r="F592">
        <f>IF('01.11.2018'!F589="Психоневрол.",1,0)</f>
        <v>0</v>
      </c>
      <c r="G592" t="b">
        <f>OR('01.11.2018'!F589="Інше",'01.11.2018'!F589="ЦРЛ",'01.11.2018'!F589="МЛ",'01.11.2018'!F589="Інфекційна")</f>
        <v>0</v>
      </c>
      <c r="I592">
        <f t="shared" ref="I592:K592" si="605">SUM(B592:B3903)</f>
        <v>6</v>
      </c>
      <c r="J592">
        <f t="shared" si="605"/>
        <v>0</v>
      </c>
      <c r="K592">
        <f t="shared" si="605"/>
        <v>3</v>
      </c>
      <c r="L592">
        <f t="shared" si="595"/>
        <v>0</v>
      </c>
      <c r="N592">
        <f t="shared" si="596"/>
        <v>0</v>
      </c>
    </row>
    <row r="593" spans="2:14" x14ac:dyDescent="0.25">
      <c r="B593">
        <f>IF('01.11.2018'!F590="НД",1,0)</f>
        <v>0</v>
      </c>
      <c r="C593">
        <f>IF('01.11.2018'!F590="СНІДцентр",1,0)</f>
        <v>0</v>
      </c>
      <c r="D593">
        <f>IF('01.11.2018'!F590="ПТБ",1,0)</f>
        <v>0</v>
      </c>
      <c r="E593" t="b">
        <f>OR('01.11.2018'!F590="ПМСД",'01.11.2018'!F590="поліклініка")</f>
        <v>0</v>
      </c>
      <c r="F593">
        <f>IF('01.11.2018'!F590="Психоневрол.",1,0)</f>
        <v>0</v>
      </c>
      <c r="G593" t="b">
        <f>OR('01.11.2018'!F590="Інше",'01.11.2018'!F590="ЦРЛ",'01.11.2018'!F590="МЛ",'01.11.2018'!F590="Інфекційна")</f>
        <v>1</v>
      </c>
      <c r="I593">
        <f t="shared" ref="I593:K593" si="606">SUM(B593:B3904)</f>
        <v>6</v>
      </c>
      <c r="J593">
        <f t="shared" si="606"/>
        <v>0</v>
      </c>
      <c r="K593">
        <f t="shared" si="606"/>
        <v>3</v>
      </c>
      <c r="L593">
        <f t="shared" si="595"/>
        <v>0</v>
      </c>
      <c r="N593">
        <f t="shared" si="596"/>
        <v>1</v>
      </c>
    </row>
    <row r="594" spans="2:14" x14ac:dyDescent="0.25">
      <c r="B594">
        <f>IF('01.11.2018'!F591="НД",1,0)</f>
        <v>0</v>
      </c>
      <c r="C594">
        <f>IF('01.11.2018'!F591="СНІДцентр",1,0)</f>
        <v>0</v>
      </c>
      <c r="D594">
        <f>IF('01.11.2018'!F591="ПТБ",1,0)</f>
        <v>0</v>
      </c>
      <c r="E594" t="b">
        <f>OR('01.11.2018'!F591="ПМСД",'01.11.2018'!F591="поліклініка")</f>
        <v>0</v>
      </c>
      <c r="F594">
        <f>IF('01.11.2018'!F591="Психоневрол.",1,0)</f>
        <v>0</v>
      </c>
      <c r="G594" t="b">
        <f>OR('01.11.2018'!F591="Інше",'01.11.2018'!F591="ЦРЛ",'01.11.2018'!F591="МЛ",'01.11.2018'!F591="Інфекційна")</f>
        <v>0</v>
      </c>
      <c r="I594">
        <f t="shared" ref="I594:K594" si="607">SUM(B594:B3905)</f>
        <v>6</v>
      </c>
      <c r="J594">
        <f t="shared" si="607"/>
        <v>0</v>
      </c>
      <c r="K594">
        <f t="shared" si="607"/>
        <v>3</v>
      </c>
      <c r="L594">
        <f t="shared" si="595"/>
        <v>0</v>
      </c>
      <c r="N594">
        <f t="shared" si="596"/>
        <v>0</v>
      </c>
    </row>
    <row r="595" spans="2:14" x14ac:dyDescent="0.25">
      <c r="B595">
        <f>IF('01.11.2018'!F592="НД",1,0)</f>
        <v>0</v>
      </c>
      <c r="C595">
        <f>IF('01.11.2018'!F592="СНІДцентр",1,0)</f>
        <v>0</v>
      </c>
      <c r="D595">
        <f>IF('01.11.2018'!F592="ПТБ",1,0)</f>
        <v>0</v>
      </c>
      <c r="E595" t="b">
        <f>OR('01.11.2018'!F592="ПМСД",'01.11.2018'!F592="поліклініка")</f>
        <v>0</v>
      </c>
      <c r="F595">
        <f>IF('01.11.2018'!F592="Психоневрол.",1,0)</f>
        <v>0</v>
      </c>
      <c r="G595" t="b">
        <f>OR('01.11.2018'!F592="Інше",'01.11.2018'!F592="ЦРЛ",'01.11.2018'!F592="МЛ",'01.11.2018'!F592="Інфекційна")</f>
        <v>0</v>
      </c>
      <c r="I595">
        <f t="shared" ref="I595:K595" si="608">SUM(B595:B3906)</f>
        <v>6</v>
      </c>
      <c r="J595">
        <f t="shared" si="608"/>
        <v>0</v>
      </c>
      <c r="K595">
        <f t="shared" si="608"/>
        <v>3</v>
      </c>
      <c r="L595">
        <f t="shared" si="595"/>
        <v>0</v>
      </c>
      <c r="N595">
        <f t="shared" si="596"/>
        <v>0</v>
      </c>
    </row>
    <row r="596" spans="2:14" x14ac:dyDescent="0.25">
      <c r="B596">
        <f>IF('01.11.2018'!F593="НД",1,0)</f>
        <v>0</v>
      </c>
      <c r="C596">
        <f>IF('01.11.2018'!F593="СНІДцентр",1,0)</f>
        <v>0</v>
      </c>
      <c r="D596">
        <f>IF('01.11.2018'!F593="ПТБ",1,0)</f>
        <v>0</v>
      </c>
      <c r="E596" t="b">
        <f>OR('01.11.2018'!F593="ПМСД",'01.11.2018'!F593="поліклініка")</f>
        <v>0</v>
      </c>
      <c r="F596">
        <f>IF('01.11.2018'!F593="Психоневрол.",1,0)</f>
        <v>0</v>
      </c>
      <c r="G596" t="b">
        <f>OR('01.11.2018'!F593="Інше",'01.11.2018'!F593="ЦРЛ",'01.11.2018'!F593="МЛ",'01.11.2018'!F593="Інфекційна")</f>
        <v>1</v>
      </c>
      <c r="I596">
        <f t="shared" ref="I596:K596" si="609">SUM(B596:B3907)</f>
        <v>6</v>
      </c>
      <c r="J596">
        <f t="shared" si="609"/>
        <v>0</v>
      </c>
      <c r="K596">
        <f t="shared" si="609"/>
        <v>3</v>
      </c>
      <c r="L596">
        <f t="shared" si="595"/>
        <v>0</v>
      </c>
      <c r="N596">
        <f t="shared" si="596"/>
        <v>1</v>
      </c>
    </row>
    <row r="597" spans="2:14" x14ac:dyDescent="0.25">
      <c r="B597">
        <f>IF('01.11.2018'!F594="НД",1,0)</f>
        <v>0</v>
      </c>
      <c r="C597">
        <f>IF('01.11.2018'!F594="СНІДцентр",1,0)</f>
        <v>0</v>
      </c>
      <c r="D597">
        <f>IF('01.11.2018'!F594="ПТБ",1,0)</f>
        <v>0</v>
      </c>
      <c r="E597" t="b">
        <f>OR('01.11.2018'!F594="ПМСД",'01.11.2018'!F594="поліклініка")</f>
        <v>0</v>
      </c>
      <c r="F597">
        <f>IF('01.11.2018'!F594="Психоневрол.",1,0)</f>
        <v>0</v>
      </c>
      <c r="G597" t="b">
        <f>OR('01.11.2018'!F594="Інше",'01.11.2018'!F594="ЦРЛ",'01.11.2018'!F594="МЛ",'01.11.2018'!F594="Інфекційна")</f>
        <v>0</v>
      </c>
      <c r="I597">
        <f t="shared" ref="I597:K597" si="610">SUM(B597:B3908)</f>
        <v>6</v>
      </c>
      <c r="J597">
        <f t="shared" si="610"/>
        <v>0</v>
      </c>
      <c r="K597">
        <f t="shared" si="610"/>
        <v>3</v>
      </c>
      <c r="L597">
        <f t="shared" si="595"/>
        <v>0</v>
      </c>
      <c r="N597">
        <f t="shared" si="596"/>
        <v>0</v>
      </c>
    </row>
    <row r="598" spans="2:14" x14ac:dyDescent="0.25">
      <c r="B598">
        <f>IF('01.11.2018'!F595="НД",1,0)</f>
        <v>0</v>
      </c>
      <c r="C598">
        <f>IF('01.11.2018'!F595="СНІДцентр",1,0)</f>
        <v>0</v>
      </c>
      <c r="D598">
        <f>IF('01.11.2018'!F595="ПТБ",1,0)</f>
        <v>0</v>
      </c>
      <c r="E598" t="b">
        <f>OR('01.11.2018'!F595="ПМСД",'01.11.2018'!F595="поліклініка")</f>
        <v>0</v>
      </c>
      <c r="F598">
        <f>IF('01.11.2018'!F595="Психоневрол.",1,0)</f>
        <v>0</v>
      </c>
      <c r="G598" t="b">
        <f>OR('01.11.2018'!F595="Інше",'01.11.2018'!F595="ЦРЛ",'01.11.2018'!F595="МЛ",'01.11.2018'!F595="Інфекційна")</f>
        <v>0</v>
      </c>
      <c r="I598">
        <f t="shared" ref="I598:K598" si="611">SUM(B598:B3909)</f>
        <v>6</v>
      </c>
      <c r="J598">
        <f t="shared" si="611"/>
        <v>0</v>
      </c>
      <c r="K598">
        <f t="shared" si="611"/>
        <v>3</v>
      </c>
      <c r="L598">
        <f t="shared" si="595"/>
        <v>0</v>
      </c>
      <c r="N598">
        <f t="shared" si="596"/>
        <v>0</v>
      </c>
    </row>
    <row r="599" spans="2:14" x14ac:dyDescent="0.25">
      <c r="B599">
        <f>IF('01.11.2018'!F596="НД",1,0)</f>
        <v>0</v>
      </c>
      <c r="C599">
        <f>IF('01.11.2018'!F596="СНІДцентр",1,0)</f>
        <v>0</v>
      </c>
      <c r="D599">
        <f>IF('01.11.2018'!F596="ПТБ",1,0)</f>
        <v>0</v>
      </c>
      <c r="E599" t="b">
        <f>OR('01.11.2018'!F596="ПМСД",'01.11.2018'!F596="поліклініка")</f>
        <v>0</v>
      </c>
      <c r="F599">
        <f>IF('01.11.2018'!F596="Психоневрол.",1,0)</f>
        <v>0</v>
      </c>
      <c r="G599" t="b">
        <f>OR('01.11.2018'!F596="Інше",'01.11.2018'!F596="ЦРЛ",'01.11.2018'!F596="МЛ",'01.11.2018'!F596="Інфекційна")</f>
        <v>1</v>
      </c>
      <c r="I599">
        <f t="shared" ref="I599:K599" si="612">SUM(B599:B3910)</f>
        <v>6</v>
      </c>
      <c r="J599">
        <f t="shared" si="612"/>
        <v>0</v>
      </c>
      <c r="K599">
        <f t="shared" si="612"/>
        <v>3</v>
      </c>
      <c r="L599">
        <f t="shared" si="595"/>
        <v>0</v>
      </c>
      <c r="N599">
        <f t="shared" si="596"/>
        <v>1</v>
      </c>
    </row>
    <row r="600" spans="2:14" x14ac:dyDescent="0.25">
      <c r="B600">
        <f>IF('01.11.2018'!F597="НД",1,0)</f>
        <v>0</v>
      </c>
      <c r="C600">
        <f>IF('01.11.2018'!F597="СНІДцентр",1,0)</f>
        <v>0</v>
      </c>
      <c r="D600">
        <f>IF('01.11.2018'!F597="ПТБ",1,0)</f>
        <v>0</v>
      </c>
      <c r="E600" t="b">
        <f>OR('01.11.2018'!F597="ПМСД",'01.11.2018'!F597="поліклініка")</f>
        <v>0</v>
      </c>
      <c r="F600">
        <f>IF('01.11.2018'!F597="Психоневрол.",1,0)</f>
        <v>0</v>
      </c>
      <c r="G600" t="b">
        <f>OR('01.11.2018'!F597="Інше",'01.11.2018'!F597="ЦРЛ",'01.11.2018'!F597="МЛ",'01.11.2018'!F597="Інфекційна")</f>
        <v>0</v>
      </c>
      <c r="I600">
        <f t="shared" ref="I600:K600" si="613">SUM(B600:B3911)</f>
        <v>6</v>
      </c>
      <c r="J600">
        <f t="shared" si="613"/>
        <v>0</v>
      </c>
      <c r="K600">
        <f t="shared" si="613"/>
        <v>3</v>
      </c>
      <c r="L600">
        <f t="shared" si="595"/>
        <v>0</v>
      </c>
      <c r="N600">
        <f t="shared" si="596"/>
        <v>0</v>
      </c>
    </row>
    <row r="601" spans="2:14" x14ac:dyDescent="0.25">
      <c r="B601">
        <f>IF('01.11.2018'!F598="НД",1,0)</f>
        <v>0</v>
      </c>
      <c r="C601">
        <f>IF('01.11.2018'!F598="СНІДцентр",1,0)</f>
        <v>0</v>
      </c>
      <c r="D601">
        <f>IF('01.11.2018'!F598="ПТБ",1,0)</f>
        <v>0</v>
      </c>
      <c r="E601" t="b">
        <f>OR('01.11.2018'!F598="ПМСД",'01.11.2018'!F598="поліклініка")</f>
        <v>0</v>
      </c>
      <c r="F601">
        <f>IF('01.11.2018'!F598="Психоневрол.",1,0)</f>
        <v>0</v>
      </c>
      <c r="G601" t="b">
        <f>OR('01.11.2018'!F598="Інше",'01.11.2018'!F598="ЦРЛ",'01.11.2018'!F598="МЛ",'01.11.2018'!F598="Інфекційна")</f>
        <v>0</v>
      </c>
      <c r="I601">
        <f t="shared" ref="I601:K601" si="614">SUM(B601:B3912)</f>
        <v>6</v>
      </c>
      <c r="J601">
        <f t="shared" si="614"/>
        <v>0</v>
      </c>
      <c r="K601">
        <f t="shared" si="614"/>
        <v>3</v>
      </c>
      <c r="L601">
        <f t="shared" si="595"/>
        <v>0</v>
      </c>
      <c r="N601">
        <f t="shared" si="596"/>
        <v>0</v>
      </c>
    </row>
    <row r="602" spans="2:14" x14ac:dyDescent="0.25">
      <c r="B602">
        <f>IF('01.11.2018'!F599="НД",1,0)</f>
        <v>0</v>
      </c>
      <c r="C602">
        <f>IF('01.11.2018'!F599="СНІДцентр",1,0)</f>
        <v>0</v>
      </c>
      <c r="D602">
        <f>IF('01.11.2018'!F599="ПТБ",1,0)</f>
        <v>0</v>
      </c>
      <c r="E602" t="b">
        <f>OR('01.11.2018'!F599="ПМСД",'01.11.2018'!F599="поліклініка")</f>
        <v>0</v>
      </c>
      <c r="F602">
        <f>IF('01.11.2018'!F599="Психоневрол.",1,0)</f>
        <v>0</v>
      </c>
      <c r="G602" t="b">
        <f>OR('01.11.2018'!F599="Інше",'01.11.2018'!F599="ЦРЛ",'01.11.2018'!F599="МЛ",'01.11.2018'!F599="Інфекційна")</f>
        <v>1</v>
      </c>
      <c r="I602">
        <f t="shared" ref="I602:K602" si="615">SUM(B602:B3913)</f>
        <v>6</v>
      </c>
      <c r="J602">
        <f t="shared" si="615"/>
        <v>0</v>
      </c>
      <c r="K602">
        <f t="shared" si="615"/>
        <v>3</v>
      </c>
      <c r="L602">
        <f t="shared" si="595"/>
        <v>0</v>
      </c>
      <c r="N602">
        <f t="shared" si="596"/>
        <v>1</v>
      </c>
    </row>
    <row r="603" spans="2:14" x14ac:dyDescent="0.25">
      <c r="B603">
        <f>IF('01.11.2018'!F600="НД",1,0)</f>
        <v>0</v>
      </c>
      <c r="C603">
        <f>IF('01.11.2018'!F600="СНІДцентр",1,0)</f>
        <v>0</v>
      </c>
      <c r="D603">
        <f>IF('01.11.2018'!F600="ПТБ",1,0)</f>
        <v>0</v>
      </c>
      <c r="E603" t="b">
        <f>OR('01.11.2018'!F600="ПМСД",'01.11.2018'!F600="поліклініка")</f>
        <v>0</v>
      </c>
      <c r="F603">
        <f>IF('01.11.2018'!F600="Психоневрол.",1,0)</f>
        <v>0</v>
      </c>
      <c r="G603" t="b">
        <f>OR('01.11.2018'!F600="Інше",'01.11.2018'!F600="ЦРЛ",'01.11.2018'!F600="МЛ",'01.11.2018'!F600="Інфекційна")</f>
        <v>0</v>
      </c>
      <c r="I603">
        <f t="shared" ref="I603:K603" si="616">SUM(B603:B3914)</f>
        <v>6</v>
      </c>
      <c r="J603">
        <f t="shared" si="616"/>
        <v>0</v>
      </c>
      <c r="K603">
        <f t="shared" si="616"/>
        <v>3</v>
      </c>
      <c r="L603">
        <f t="shared" si="595"/>
        <v>0</v>
      </c>
      <c r="N603">
        <f t="shared" si="596"/>
        <v>0</v>
      </c>
    </row>
    <row r="604" spans="2:14" x14ac:dyDescent="0.25">
      <c r="B604">
        <f>IF('01.11.2018'!F601="НД",1,0)</f>
        <v>0</v>
      </c>
      <c r="C604">
        <f>IF('01.11.2018'!F601="СНІДцентр",1,0)</f>
        <v>0</v>
      </c>
      <c r="D604">
        <f>IF('01.11.2018'!F601="ПТБ",1,0)</f>
        <v>0</v>
      </c>
      <c r="E604" t="b">
        <f>OR('01.11.2018'!F601="ПМСД",'01.11.2018'!F601="поліклініка")</f>
        <v>0</v>
      </c>
      <c r="F604">
        <f>IF('01.11.2018'!F601="Психоневрол.",1,0)</f>
        <v>0</v>
      </c>
      <c r="G604" t="b">
        <f>OR('01.11.2018'!F601="Інше",'01.11.2018'!F601="ЦРЛ",'01.11.2018'!F601="МЛ",'01.11.2018'!F601="Інфекційна")</f>
        <v>0</v>
      </c>
      <c r="I604">
        <f t="shared" ref="I604:K604" si="617">SUM(B604:B3915)</f>
        <v>6</v>
      </c>
      <c r="J604">
        <f t="shared" si="617"/>
        <v>0</v>
      </c>
      <c r="K604">
        <f t="shared" si="617"/>
        <v>3</v>
      </c>
      <c r="L604">
        <f t="shared" si="595"/>
        <v>0</v>
      </c>
      <c r="N604">
        <f t="shared" si="596"/>
        <v>0</v>
      </c>
    </row>
    <row r="605" spans="2:14" x14ac:dyDescent="0.25">
      <c r="B605">
        <f>IF('01.11.2018'!F602="НД",1,0)</f>
        <v>0</v>
      </c>
      <c r="C605">
        <f>IF('01.11.2018'!F602="СНІДцентр",1,0)</f>
        <v>0</v>
      </c>
      <c r="D605">
        <f>IF('01.11.2018'!F602="ПТБ",1,0)</f>
        <v>0</v>
      </c>
      <c r="E605" t="b">
        <f>OR('01.11.2018'!F602="ПМСД",'01.11.2018'!F602="поліклініка")</f>
        <v>0</v>
      </c>
      <c r="F605">
        <f>IF('01.11.2018'!F602="Психоневрол.",1,0)</f>
        <v>0</v>
      </c>
      <c r="G605" t="b">
        <f>OR('01.11.2018'!F602="Інше",'01.11.2018'!F602="ЦРЛ",'01.11.2018'!F602="МЛ",'01.11.2018'!F602="Інфекційна")</f>
        <v>1</v>
      </c>
      <c r="I605">
        <f t="shared" ref="I605:K605" si="618">SUM(B605:B3916)</f>
        <v>6</v>
      </c>
      <c r="J605">
        <f t="shared" si="618"/>
        <v>0</v>
      </c>
      <c r="K605">
        <f t="shared" si="618"/>
        <v>3</v>
      </c>
      <c r="L605">
        <f t="shared" si="595"/>
        <v>0</v>
      </c>
      <c r="N605">
        <f t="shared" si="596"/>
        <v>1</v>
      </c>
    </row>
    <row r="606" spans="2:14" x14ac:dyDescent="0.25">
      <c r="B606">
        <f>IF('01.11.2018'!F603="НД",1,0)</f>
        <v>0</v>
      </c>
      <c r="C606">
        <f>IF('01.11.2018'!F603="СНІДцентр",1,0)</f>
        <v>0</v>
      </c>
      <c r="D606">
        <f>IF('01.11.2018'!F603="ПТБ",1,0)</f>
        <v>0</v>
      </c>
      <c r="E606" t="b">
        <f>OR('01.11.2018'!F603="ПМСД",'01.11.2018'!F603="поліклініка")</f>
        <v>0</v>
      </c>
      <c r="F606">
        <f>IF('01.11.2018'!F603="Психоневрол.",1,0)</f>
        <v>0</v>
      </c>
      <c r="G606" t="b">
        <f>OR('01.11.2018'!F603="Інше",'01.11.2018'!F603="ЦРЛ",'01.11.2018'!F603="МЛ",'01.11.2018'!F603="Інфекційна")</f>
        <v>0</v>
      </c>
      <c r="I606">
        <f t="shared" ref="I606:K606" si="619">SUM(B606:B3917)</f>
        <v>6</v>
      </c>
      <c r="J606">
        <f t="shared" si="619"/>
        <v>0</v>
      </c>
      <c r="K606">
        <f t="shared" si="619"/>
        <v>3</v>
      </c>
      <c r="L606">
        <f t="shared" si="595"/>
        <v>0</v>
      </c>
      <c r="N606">
        <f t="shared" si="596"/>
        <v>0</v>
      </c>
    </row>
    <row r="607" spans="2:14" x14ac:dyDescent="0.25">
      <c r="B607">
        <f>IF('01.11.2018'!F604="НД",1,0)</f>
        <v>0</v>
      </c>
      <c r="C607">
        <f>IF('01.11.2018'!F604="СНІДцентр",1,0)</f>
        <v>0</v>
      </c>
      <c r="D607">
        <f>IF('01.11.2018'!F604="ПТБ",1,0)</f>
        <v>0</v>
      </c>
      <c r="E607" t="b">
        <f>OR('01.11.2018'!F604="ПМСД",'01.11.2018'!F604="поліклініка")</f>
        <v>0</v>
      </c>
      <c r="F607">
        <f>IF('01.11.2018'!F604="Психоневрол.",1,0)</f>
        <v>0</v>
      </c>
      <c r="G607" t="b">
        <f>OR('01.11.2018'!F604="Інше",'01.11.2018'!F604="ЦРЛ",'01.11.2018'!F604="МЛ",'01.11.2018'!F604="Інфекційна")</f>
        <v>0</v>
      </c>
      <c r="I607">
        <f t="shared" ref="I607:K607" si="620">SUM(B607:B3918)</f>
        <v>6</v>
      </c>
      <c r="J607">
        <f t="shared" si="620"/>
        <v>0</v>
      </c>
      <c r="K607">
        <f t="shared" si="620"/>
        <v>3</v>
      </c>
      <c r="L607">
        <f t="shared" si="595"/>
        <v>0</v>
      </c>
      <c r="N607">
        <f t="shared" si="596"/>
        <v>0</v>
      </c>
    </row>
    <row r="608" spans="2:14" x14ac:dyDescent="0.25">
      <c r="B608">
        <f>IF('01.11.2018'!F605="НД",1,0)</f>
        <v>0</v>
      </c>
      <c r="C608">
        <f>IF('01.11.2018'!F605="СНІДцентр",1,0)</f>
        <v>0</v>
      </c>
      <c r="D608">
        <f>IF('01.11.2018'!F605="ПТБ",1,0)</f>
        <v>0</v>
      </c>
      <c r="E608" t="b">
        <f>OR('01.11.2018'!F605="ПМСД",'01.11.2018'!F605="поліклініка")</f>
        <v>0</v>
      </c>
      <c r="F608">
        <f>IF('01.11.2018'!F605="Психоневрол.",1,0)</f>
        <v>0</v>
      </c>
      <c r="G608" t="b">
        <f>OR('01.11.2018'!F605="Інше",'01.11.2018'!F605="ЦРЛ",'01.11.2018'!F605="МЛ",'01.11.2018'!F605="Інфекційна")</f>
        <v>0</v>
      </c>
      <c r="I608">
        <f t="shared" ref="I608:K608" si="621">SUM(B608:B3919)</f>
        <v>6</v>
      </c>
      <c r="J608">
        <f t="shared" si="621"/>
        <v>0</v>
      </c>
      <c r="K608">
        <f t="shared" si="621"/>
        <v>3</v>
      </c>
      <c r="L608">
        <f t="shared" si="595"/>
        <v>0</v>
      </c>
      <c r="N608">
        <f t="shared" si="596"/>
        <v>0</v>
      </c>
    </row>
    <row r="609" spans="2:14" x14ac:dyDescent="0.25">
      <c r="B609">
        <f>IF('01.11.2018'!F606="НД",1,0)</f>
        <v>0</v>
      </c>
      <c r="C609">
        <f>IF('01.11.2018'!F606="СНІДцентр",1,0)</f>
        <v>0</v>
      </c>
      <c r="D609">
        <f>IF('01.11.2018'!F606="ПТБ",1,0)</f>
        <v>0</v>
      </c>
      <c r="E609" t="b">
        <f>OR('01.11.2018'!F606="ПМСД",'01.11.2018'!F606="поліклініка")</f>
        <v>0</v>
      </c>
      <c r="F609">
        <f>IF('01.11.2018'!F606="Психоневрол.",1,0)</f>
        <v>0</v>
      </c>
      <c r="G609" t="b">
        <f>OR('01.11.2018'!F606="Інше",'01.11.2018'!F606="ЦРЛ",'01.11.2018'!F606="МЛ",'01.11.2018'!F606="Інфекційна")</f>
        <v>0</v>
      </c>
      <c r="I609">
        <f t="shared" ref="I609:K609" si="622">SUM(B609:B3920)</f>
        <v>6</v>
      </c>
      <c r="J609">
        <f t="shared" si="622"/>
        <v>0</v>
      </c>
      <c r="K609">
        <f t="shared" si="622"/>
        <v>3</v>
      </c>
      <c r="L609">
        <f t="shared" si="595"/>
        <v>0</v>
      </c>
      <c r="N609">
        <f t="shared" si="596"/>
        <v>0</v>
      </c>
    </row>
    <row r="610" spans="2:14" x14ac:dyDescent="0.25">
      <c r="B610">
        <f>IF('01.11.2018'!F607="НД",1,0)</f>
        <v>0</v>
      </c>
      <c r="C610">
        <f>IF('01.11.2018'!F607="СНІДцентр",1,0)</f>
        <v>0</v>
      </c>
      <c r="D610">
        <f>IF('01.11.2018'!F607="ПТБ",1,0)</f>
        <v>0</v>
      </c>
      <c r="E610" t="b">
        <f>OR('01.11.2018'!F607="ПМСД",'01.11.2018'!F607="поліклініка")</f>
        <v>0</v>
      </c>
      <c r="F610">
        <f>IF('01.11.2018'!F607="Психоневрол.",1,0)</f>
        <v>0</v>
      </c>
      <c r="G610" t="b">
        <f>OR('01.11.2018'!F607="Інше",'01.11.2018'!F607="ЦРЛ",'01.11.2018'!F607="МЛ",'01.11.2018'!F607="Інфекційна")</f>
        <v>0</v>
      </c>
      <c r="I610">
        <f t="shared" ref="I610:K610" si="623">SUM(B610:B3921)</f>
        <v>6</v>
      </c>
      <c r="J610">
        <f t="shared" si="623"/>
        <v>0</v>
      </c>
      <c r="K610">
        <f t="shared" si="623"/>
        <v>3</v>
      </c>
      <c r="L610">
        <f t="shared" si="595"/>
        <v>0</v>
      </c>
      <c r="N610">
        <f t="shared" si="596"/>
        <v>0</v>
      </c>
    </row>
    <row r="611" spans="2:14" x14ac:dyDescent="0.25">
      <c r="B611">
        <f>IF('01.11.2018'!F608="НД",1,0)</f>
        <v>1</v>
      </c>
      <c r="C611">
        <f>IF('01.11.2018'!F608="СНІДцентр",1,0)</f>
        <v>0</v>
      </c>
      <c r="D611">
        <f>IF('01.11.2018'!F608="ПТБ",1,0)</f>
        <v>0</v>
      </c>
      <c r="E611" t="b">
        <f>OR('01.11.2018'!F608="ПМСД",'01.11.2018'!F608="поліклініка")</f>
        <v>0</v>
      </c>
      <c r="F611">
        <f>IF('01.11.2018'!F608="Психоневрол.",1,0)</f>
        <v>0</v>
      </c>
      <c r="G611" t="b">
        <f>OR('01.11.2018'!F608="Інше",'01.11.2018'!F608="ЦРЛ",'01.11.2018'!F608="МЛ",'01.11.2018'!F608="Інфекційна")</f>
        <v>0</v>
      </c>
      <c r="I611">
        <f t="shared" ref="I611:K611" si="624">SUM(B611:B3922)</f>
        <v>6</v>
      </c>
      <c r="J611">
        <f t="shared" si="624"/>
        <v>0</v>
      </c>
      <c r="K611">
        <f t="shared" si="624"/>
        <v>3</v>
      </c>
      <c r="L611">
        <f t="shared" si="595"/>
        <v>0</v>
      </c>
      <c r="N611">
        <f t="shared" si="596"/>
        <v>0</v>
      </c>
    </row>
    <row r="612" spans="2:14" x14ac:dyDescent="0.25">
      <c r="B612">
        <f>IF('01.11.2018'!F609="НД",1,0)</f>
        <v>0</v>
      </c>
      <c r="C612">
        <f>IF('01.11.2018'!F609="СНІДцентр",1,0)</f>
        <v>0</v>
      </c>
      <c r="D612">
        <f>IF('01.11.2018'!F609="ПТБ",1,0)</f>
        <v>0</v>
      </c>
      <c r="E612" t="b">
        <f>OR('01.11.2018'!F609="ПМСД",'01.11.2018'!F609="поліклініка")</f>
        <v>0</v>
      </c>
      <c r="F612">
        <f>IF('01.11.2018'!F609="Психоневрол.",1,0)</f>
        <v>0</v>
      </c>
      <c r="G612" t="b">
        <f>OR('01.11.2018'!F609="Інше",'01.11.2018'!F609="ЦРЛ",'01.11.2018'!F609="МЛ",'01.11.2018'!F609="Інфекційна")</f>
        <v>0</v>
      </c>
      <c r="I612">
        <f t="shared" ref="I612:K612" si="625">SUM(B612:B3923)</f>
        <v>5</v>
      </c>
      <c r="J612">
        <f t="shared" si="625"/>
        <v>0</v>
      </c>
      <c r="K612">
        <f t="shared" si="625"/>
        <v>3</v>
      </c>
      <c r="L612">
        <f t="shared" si="595"/>
        <v>0</v>
      </c>
      <c r="N612">
        <f t="shared" si="596"/>
        <v>0</v>
      </c>
    </row>
    <row r="613" spans="2:14" x14ac:dyDescent="0.25">
      <c r="B613">
        <f>IF('01.11.2018'!F610="НД",1,0)</f>
        <v>0</v>
      </c>
      <c r="C613">
        <f>IF('01.11.2018'!F610="СНІДцентр",1,0)</f>
        <v>0</v>
      </c>
      <c r="D613">
        <f>IF('01.11.2018'!F610="ПТБ",1,0)</f>
        <v>0</v>
      </c>
      <c r="E613" t="b">
        <f>OR('01.11.2018'!F610="ПМСД",'01.11.2018'!F610="поліклініка")</f>
        <v>0</v>
      </c>
      <c r="F613">
        <f>IF('01.11.2018'!F610="Психоневрол.",1,0)</f>
        <v>0</v>
      </c>
      <c r="G613" t="b">
        <f>OR('01.11.2018'!F610="Інше",'01.11.2018'!F610="ЦРЛ",'01.11.2018'!F610="МЛ",'01.11.2018'!F610="Інфекційна")</f>
        <v>0</v>
      </c>
      <c r="I613">
        <f t="shared" ref="I613:K613" si="626">SUM(B613:B3924)</f>
        <v>5</v>
      </c>
      <c r="J613">
        <f t="shared" si="626"/>
        <v>0</v>
      </c>
      <c r="K613">
        <f t="shared" si="626"/>
        <v>3</v>
      </c>
      <c r="L613">
        <f t="shared" si="595"/>
        <v>0</v>
      </c>
      <c r="N613">
        <f t="shared" si="596"/>
        <v>0</v>
      </c>
    </row>
    <row r="614" spans="2:14" x14ac:dyDescent="0.25">
      <c r="B614">
        <f>IF('01.11.2018'!F611="НД",1,0)</f>
        <v>0</v>
      </c>
      <c r="C614">
        <f>IF('01.11.2018'!F611="СНІДцентр",1,0)</f>
        <v>0</v>
      </c>
      <c r="D614">
        <f>IF('01.11.2018'!F611="ПТБ",1,0)</f>
        <v>0</v>
      </c>
      <c r="E614" t="b">
        <f>OR('01.11.2018'!F611="ПМСД",'01.11.2018'!F611="поліклініка")</f>
        <v>0</v>
      </c>
      <c r="F614">
        <f>IF('01.11.2018'!F611="Психоневрол.",1,0)</f>
        <v>0</v>
      </c>
      <c r="G614" t="b">
        <f>OR('01.11.2018'!F611="Інше",'01.11.2018'!F611="ЦРЛ",'01.11.2018'!F611="МЛ",'01.11.2018'!F611="Інфекційна")</f>
        <v>1</v>
      </c>
      <c r="I614">
        <f t="shared" ref="I614:K614" si="627">SUM(B614:B3925)</f>
        <v>5</v>
      </c>
      <c r="J614">
        <f t="shared" si="627"/>
        <v>0</v>
      </c>
      <c r="K614">
        <f t="shared" si="627"/>
        <v>3</v>
      </c>
      <c r="L614">
        <f t="shared" si="595"/>
        <v>0</v>
      </c>
      <c r="N614">
        <f t="shared" si="596"/>
        <v>1</v>
      </c>
    </row>
    <row r="615" spans="2:14" x14ac:dyDescent="0.25">
      <c r="B615">
        <f>IF('01.11.2018'!F612="НД",1,0)</f>
        <v>0</v>
      </c>
      <c r="C615">
        <f>IF('01.11.2018'!F612="СНІДцентр",1,0)</f>
        <v>0</v>
      </c>
      <c r="D615">
        <f>IF('01.11.2018'!F612="ПТБ",1,0)</f>
        <v>0</v>
      </c>
      <c r="E615" t="b">
        <f>OR('01.11.2018'!F612="ПМСД",'01.11.2018'!F612="поліклініка")</f>
        <v>0</v>
      </c>
      <c r="F615">
        <f>IF('01.11.2018'!F612="Психоневрол.",1,0)</f>
        <v>0</v>
      </c>
      <c r="G615" t="b">
        <f>OR('01.11.2018'!F612="Інше",'01.11.2018'!F612="ЦРЛ",'01.11.2018'!F612="МЛ",'01.11.2018'!F612="Інфекційна")</f>
        <v>0</v>
      </c>
      <c r="I615">
        <f t="shared" ref="I615:K615" si="628">SUM(B615:B3926)</f>
        <v>5</v>
      </c>
      <c r="J615">
        <f t="shared" si="628"/>
        <v>0</v>
      </c>
      <c r="K615">
        <f t="shared" si="628"/>
        <v>3</v>
      </c>
      <c r="L615">
        <f t="shared" si="595"/>
        <v>0</v>
      </c>
      <c r="N615">
        <f t="shared" si="596"/>
        <v>0</v>
      </c>
    </row>
    <row r="616" spans="2:14" x14ac:dyDescent="0.25">
      <c r="B616">
        <f>IF('01.11.2018'!F613="НД",1,0)</f>
        <v>0</v>
      </c>
      <c r="C616">
        <f>IF('01.11.2018'!F613="СНІДцентр",1,0)</f>
        <v>0</v>
      </c>
      <c r="D616">
        <f>IF('01.11.2018'!F613="ПТБ",1,0)</f>
        <v>0</v>
      </c>
      <c r="E616" t="b">
        <f>OR('01.11.2018'!F613="ПМСД",'01.11.2018'!F613="поліклініка")</f>
        <v>0</v>
      </c>
      <c r="F616">
        <f>IF('01.11.2018'!F613="Психоневрол.",1,0)</f>
        <v>0</v>
      </c>
      <c r="G616" t="b">
        <f>OR('01.11.2018'!F613="Інше",'01.11.2018'!F613="ЦРЛ",'01.11.2018'!F613="МЛ",'01.11.2018'!F613="Інфекційна")</f>
        <v>0</v>
      </c>
      <c r="I616">
        <f t="shared" ref="I616:K616" si="629">SUM(B616:B3927)</f>
        <v>5</v>
      </c>
      <c r="J616">
        <f t="shared" si="629"/>
        <v>0</v>
      </c>
      <c r="K616">
        <f t="shared" si="629"/>
        <v>3</v>
      </c>
      <c r="L616">
        <f t="shared" si="595"/>
        <v>0</v>
      </c>
      <c r="N616">
        <f t="shared" si="596"/>
        <v>0</v>
      </c>
    </row>
    <row r="617" spans="2:14" x14ac:dyDescent="0.25">
      <c r="B617">
        <f>IF('01.11.2018'!F614="НД",1,0)</f>
        <v>0</v>
      </c>
      <c r="C617">
        <f>IF('01.11.2018'!F614="СНІДцентр",1,0)</f>
        <v>0</v>
      </c>
      <c r="D617">
        <f>IF('01.11.2018'!F614="ПТБ",1,0)</f>
        <v>0</v>
      </c>
      <c r="E617" t="b">
        <f>OR('01.11.2018'!F614="ПМСД",'01.11.2018'!F614="поліклініка")</f>
        <v>0</v>
      </c>
      <c r="F617">
        <f>IF('01.11.2018'!F614="Психоневрол.",1,0)</f>
        <v>0</v>
      </c>
      <c r="G617" t="b">
        <f>OR('01.11.2018'!F614="Інше",'01.11.2018'!F614="ЦРЛ",'01.11.2018'!F614="МЛ",'01.11.2018'!F614="Інфекційна")</f>
        <v>1</v>
      </c>
      <c r="I617">
        <f t="shared" ref="I617:K617" si="630">SUM(B617:B3928)</f>
        <v>5</v>
      </c>
      <c r="J617">
        <f t="shared" si="630"/>
        <v>0</v>
      </c>
      <c r="K617">
        <f t="shared" si="630"/>
        <v>3</v>
      </c>
      <c r="L617">
        <f t="shared" si="595"/>
        <v>0</v>
      </c>
      <c r="N617">
        <f t="shared" si="596"/>
        <v>1</v>
      </c>
    </row>
    <row r="618" spans="2:14" x14ac:dyDescent="0.25">
      <c r="B618">
        <f>IF('01.11.2018'!F615="НД",1,0)</f>
        <v>0</v>
      </c>
      <c r="C618">
        <f>IF('01.11.2018'!F615="СНІДцентр",1,0)</f>
        <v>0</v>
      </c>
      <c r="D618">
        <f>IF('01.11.2018'!F615="ПТБ",1,0)</f>
        <v>0</v>
      </c>
      <c r="E618" t="b">
        <f>OR('01.11.2018'!F615="ПМСД",'01.11.2018'!F615="поліклініка")</f>
        <v>0</v>
      </c>
      <c r="F618">
        <f>IF('01.11.2018'!F615="Психоневрол.",1,0)</f>
        <v>0</v>
      </c>
      <c r="G618" t="b">
        <f>OR('01.11.2018'!F615="Інше",'01.11.2018'!F615="ЦРЛ",'01.11.2018'!F615="МЛ",'01.11.2018'!F615="Інфекційна")</f>
        <v>0</v>
      </c>
      <c r="I618">
        <f t="shared" ref="I618:K618" si="631">SUM(B618:B3929)</f>
        <v>5</v>
      </c>
      <c r="J618">
        <f t="shared" si="631"/>
        <v>0</v>
      </c>
      <c r="K618">
        <f t="shared" si="631"/>
        <v>3</v>
      </c>
      <c r="L618">
        <f t="shared" si="595"/>
        <v>0</v>
      </c>
      <c r="N618">
        <f t="shared" si="596"/>
        <v>0</v>
      </c>
    </row>
    <row r="619" spans="2:14" x14ac:dyDescent="0.25">
      <c r="B619">
        <f>IF('01.11.2018'!F616="НД",1,0)</f>
        <v>0</v>
      </c>
      <c r="C619">
        <f>IF('01.11.2018'!F616="СНІДцентр",1,0)</f>
        <v>0</v>
      </c>
      <c r="D619">
        <f>IF('01.11.2018'!F616="ПТБ",1,0)</f>
        <v>0</v>
      </c>
      <c r="E619" t="b">
        <f>OR('01.11.2018'!F616="ПМСД",'01.11.2018'!F616="поліклініка")</f>
        <v>0</v>
      </c>
      <c r="F619">
        <f>IF('01.11.2018'!F616="Психоневрол.",1,0)</f>
        <v>0</v>
      </c>
      <c r="G619" t="b">
        <f>OR('01.11.2018'!F616="Інше",'01.11.2018'!F616="ЦРЛ",'01.11.2018'!F616="МЛ",'01.11.2018'!F616="Інфекційна")</f>
        <v>0</v>
      </c>
      <c r="I619">
        <f t="shared" ref="I619:K619" si="632">SUM(B619:B3930)</f>
        <v>5</v>
      </c>
      <c r="J619">
        <f t="shared" si="632"/>
        <v>0</v>
      </c>
      <c r="K619">
        <f t="shared" si="632"/>
        <v>3</v>
      </c>
      <c r="L619">
        <f t="shared" si="595"/>
        <v>0</v>
      </c>
      <c r="N619">
        <f t="shared" si="596"/>
        <v>0</v>
      </c>
    </row>
    <row r="620" spans="2:14" x14ac:dyDescent="0.25">
      <c r="B620">
        <f>IF('01.11.2018'!F617="НД",1,0)</f>
        <v>0</v>
      </c>
      <c r="C620">
        <f>IF('01.11.2018'!F617="СНІДцентр",1,0)</f>
        <v>0</v>
      </c>
      <c r="D620">
        <f>IF('01.11.2018'!F617="ПТБ",1,0)</f>
        <v>0</v>
      </c>
      <c r="E620" t="b">
        <f>OR('01.11.2018'!F617="ПМСД",'01.11.2018'!F617="поліклініка")</f>
        <v>1</v>
      </c>
      <c r="F620">
        <f>IF('01.11.2018'!F617="Психоневрол.",1,0)</f>
        <v>0</v>
      </c>
      <c r="G620" t="b">
        <f>OR('01.11.2018'!F617="Інше",'01.11.2018'!F617="ЦРЛ",'01.11.2018'!F617="МЛ",'01.11.2018'!F617="Інфекційна")</f>
        <v>0</v>
      </c>
      <c r="I620">
        <f t="shared" ref="I620:K620" si="633">SUM(B620:B3931)</f>
        <v>5</v>
      </c>
      <c r="J620">
        <f t="shared" si="633"/>
        <v>0</v>
      </c>
      <c r="K620">
        <f t="shared" si="633"/>
        <v>3</v>
      </c>
      <c r="L620">
        <f t="shared" si="595"/>
        <v>1</v>
      </c>
      <c r="N620">
        <f t="shared" si="596"/>
        <v>0</v>
      </c>
    </row>
    <row r="621" spans="2:14" x14ac:dyDescent="0.25">
      <c r="B621">
        <f>IF('01.11.2018'!F618="НД",1,0)</f>
        <v>0</v>
      </c>
      <c r="C621">
        <f>IF('01.11.2018'!F618="СНІДцентр",1,0)</f>
        <v>0</v>
      </c>
      <c r="D621">
        <f>IF('01.11.2018'!F618="ПТБ",1,0)</f>
        <v>0</v>
      </c>
      <c r="E621" t="b">
        <f>OR('01.11.2018'!F618="ПМСД",'01.11.2018'!F618="поліклініка")</f>
        <v>0</v>
      </c>
      <c r="F621">
        <f>IF('01.11.2018'!F618="Психоневрол.",1,0)</f>
        <v>0</v>
      </c>
      <c r="G621" t="b">
        <f>OR('01.11.2018'!F618="Інше",'01.11.2018'!F618="ЦРЛ",'01.11.2018'!F618="МЛ",'01.11.2018'!F618="Інфекційна")</f>
        <v>0</v>
      </c>
      <c r="I621">
        <f t="shared" ref="I621:K621" si="634">SUM(B621:B3932)</f>
        <v>5</v>
      </c>
      <c r="J621">
        <f t="shared" si="634"/>
        <v>0</v>
      </c>
      <c r="K621">
        <f t="shared" si="634"/>
        <v>3</v>
      </c>
      <c r="L621">
        <f t="shared" si="595"/>
        <v>0</v>
      </c>
      <c r="N621">
        <f t="shared" si="596"/>
        <v>0</v>
      </c>
    </row>
    <row r="622" spans="2:14" x14ac:dyDescent="0.25">
      <c r="B622">
        <f>IF('01.11.2018'!F619="НД",1,0)</f>
        <v>0</v>
      </c>
      <c r="C622">
        <f>IF('01.11.2018'!F619="СНІДцентр",1,0)</f>
        <v>0</v>
      </c>
      <c r="D622">
        <f>IF('01.11.2018'!F619="ПТБ",1,0)</f>
        <v>0</v>
      </c>
      <c r="E622" t="b">
        <f>OR('01.11.2018'!F619="ПМСД",'01.11.2018'!F619="поліклініка")</f>
        <v>0</v>
      </c>
      <c r="F622">
        <f>IF('01.11.2018'!F619="Психоневрол.",1,0)</f>
        <v>0</v>
      </c>
      <c r="G622" t="b">
        <f>OR('01.11.2018'!F619="Інше",'01.11.2018'!F619="ЦРЛ",'01.11.2018'!F619="МЛ",'01.11.2018'!F619="Інфекційна")</f>
        <v>0</v>
      </c>
      <c r="I622">
        <f t="shared" ref="I622:K622" si="635">SUM(B622:B3933)</f>
        <v>5</v>
      </c>
      <c r="J622">
        <f t="shared" si="635"/>
        <v>0</v>
      </c>
      <c r="K622">
        <f t="shared" si="635"/>
        <v>3</v>
      </c>
      <c r="L622">
        <f t="shared" si="595"/>
        <v>0</v>
      </c>
      <c r="N622">
        <f t="shared" si="596"/>
        <v>0</v>
      </c>
    </row>
    <row r="623" spans="2:14" x14ac:dyDescent="0.25">
      <c r="B623">
        <f>IF('01.11.2018'!F620="НД",1,0)</f>
        <v>0</v>
      </c>
      <c r="C623">
        <f>IF('01.11.2018'!F620="СНІДцентр",1,0)</f>
        <v>0</v>
      </c>
      <c r="D623">
        <f>IF('01.11.2018'!F620="ПТБ",1,0)</f>
        <v>0</v>
      </c>
      <c r="E623" t="b">
        <f>OR('01.11.2018'!F620="ПМСД",'01.11.2018'!F620="поліклініка")</f>
        <v>0</v>
      </c>
      <c r="F623">
        <f>IF('01.11.2018'!F620="Психоневрол.",1,0)</f>
        <v>0</v>
      </c>
      <c r="G623" t="b">
        <f>OR('01.11.2018'!F620="Інше",'01.11.2018'!F620="ЦРЛ",'01.11.2018'!F620="МЛ",'01.11.2018'!F620="Інфекційна")</f>
        <v>1</v>
      </c>
      <c r="I623">
        <f t="shared" ref="I623:K623" si="636">SUM(B623:B3934)</f>
        <v>5</v>
      </c>
      <c r="J623">
        <f t="shared" si="636"/>
        <v>0</v>
      </c>
      <c r="K623">
        <f t="shared" si="636"/>
        <v>3</v>
      </c>
      <c r="L623">
        <f t="shared" si="595"/>
        <v>0</v>
      </c>
      <c r="N623">
        <f t="shared" si="596"/>
        <v>1</v>
      </c>
    </row>
    <row r="624" spans="2:14" x14ac:dyDescent="0.25">
      <c r="B624">
        <f>IF('01.11.2018'!F621="НД",1,0)</f>
        <v>0</v>
      </c>
      <c r="C624">
        <f>IF('01.11.2018'!F621="СНІДцентр",1,0)</f>
        <v>0</v>
      </c>
      <c r="D624">
        <f>IF('01.11.2018'!F621="ПТБ",1,0)</f>
        <v>0</v>
      </c>
      <c r="E624" t="b">
        <f>OR('01.11.2018'!F621="ПМСД",'01.11.2018'!F621="поліклініка")</f>
        <v>0</v>
      </c>
      <c r="F624">
        <f>IF('01.11.2018'!F621="Психоневрол.",1,0)</f>
        <v>0</v>
      </c>
      <c r="G624" t="b">
        <f>OR('01.11.2018'!F621="Інше",'01.11.2018'!F621="ЦРЛ",'01.11.2018'!F621="МЛ",'01.11.2018'!F621="Інфекційна")</f>
        <v>0</v>
      </c>
      <c r="I624">
        <f t="shared" ref="I624:K624" si="637">SUM(B624:B3935)</f>
        <v>5</v>
      </c>
      <c r="J624">
        <f t="shared" si="637"/>
        <v>0</v>
      </c>
      <c r="K624">
        <f t="shared" si="637"/>
        <v>3</v>
      </c>
      <c r="L624">
        <f t="shared" si="595"/>
        <v>0</v>
      </c>
      <c r="N624">
        <f t="shared" si="596"/>
        <v>0</v>
      </c>
    </row>
    <row r="625" spans="2:14" x14ac:dyDescent="0.25">
      <c r="B625">
        <f>IF('01.11.2018'!F622="НД",1,0)</f>
        <v>0</v>
      </c>
      <c r="C625">
        <f>IF('01.11.2018'!F622="СНІДцентр",1,0)</f>
        <v>0</v>
      </c>
      <c r="D625">
        <f>IF('01.11.2018'!F622="ПТБ",1,0)</f>
        <v>0</v>
      </c>
      <c r="E625" t="b">
        <f>OR('01.11.2018'!F622="ПМСД",'01.11.2018'!F622="поліклініка")</f>
        <v>0</v>
      </c>
      <c r="F625">
        <f>IF('01.11.2018'!F622="Психоневрол.",1,0)</f>
        <v>0</v>
      </c>
      <c r="G625" t="b">
        <f>OR('01.11.2018'!F622="Інше",'01.11.2018'!F622="ЦРЛ",'01.11.2018'!F622="МЛ",'01.11.2018'!F622="Інфекційна")</f>
        <v>0</v>
      </c>
      <c r="I625">
        <f t="shared" ref="I625:K625" si="638">SUM(B625:B3936)</f>
        <v>5</v>
      </c>
      <c r="J625">
        <f t="shared" si="638"/>
        <v>0</v>
      </c>
      <c r="K625">
        <f t="shared" si="638"/>
        <v>3</v>
      </c>
      <c r="L625">
        <f t="shared" si="595"/>
        <v>0</v>
      </c>
      <c r="N625">
        <f t="shared" si="596"/>
        <v>0</v>
      </c>
    </row>
    <row r="626" spans="2:14" x14ac:dyDescent="0.25">
      <c r="B626">
        <f>IF('01.11.2018'!F623="НД",1,0)</f>
        <v>0</v>
      </c>
      <c r="C626">
        <f>IF('01.11.2018'!F623="СНІДцентр",1,0)</f>
        <v>0</v>
      </c>
      <c r="D626">
        <f>IF('01.11.2018'!F623="ПТБ",1,0)</f>
        <v>1</v>
      </c>
      <c r="E626" t="b">
        <f>OR('01.11.2018'!F623="ПМСД",'01.11.2018'!F623="поліклініка")</f>
        <v>0</v>
      </c>
      <c r="F626">
        <f>IF('01.11.2018'!F623="Психоневрол.",1,0)</f>
        <v>0</v>
      </c>
      <c r="G626" t="b">
        <f>OR('01.11.2018'!F623="Інше",'01.11.2018'!F623="ЦРЛ",'01.11.2018'!F623="МЛ",'01.11.2018'!F623="Інфекційна")</f>
        <v>0</v>
      </c>
      <c r="I626">
        <f t="shared" ref="I626:K626" si="639">SUM(B626:B3937)</f>
        <v>5</v>
      </c>
      <c r="J626">
        <f t="shared" si="639"/>
        <v>0</v>
      </c>
      <c r="K626">
        <f t="shared" si="639"/>
        <v>3</v>
      </c>
      <c r="L626">
        <f t="shared" si="595"/>
        <v>0</v>
      </c>
      <c r="N626">
        <f t="shared" si="596"/>
        <v>0</v>
      </c>
    </row>
    <row r="627" spans="2:14" x14ac:dyDescent="0.25">
      <c r="B627">
        <f>IF('01.11.2018'!F624="НД",1,0)</f>
        <v>0</v>
      </c>
      <c r="C627">
        <f>IF('01.11.2018'!F624="СНІДцентр",1,0)</f>
        <v>0</v>
      </c>
      <c r="D627">
        <f>IF('01.11.2018'!F624="ПТБ",1,0)</f>
        <v>0</v>
      </c>
      <c r="E627" t="b">
        <f>OR('01.11.2018'!F624="ПМСД",'01.11.2018'!F624="поліклініка")</f>
        <v>0</v>
      </c>
      <c r="F627">
        <f>IF('01.11.2018'!F624="Психоневрол.",1,0)</f>
        <v>0</v>
      </c>
      <c r="G627" t="b">
        <f>OR('01.11.2018'!F624="Інше",'01.11.2018'!F624="ЦРЛ",'01.11.2018'!F624="МЛ",'01.11.2018'!F624="Інфекційна")</f>
        <v>0</v>
      </c>
      <c r="I627">
        <f t="shared" ref="I627:K627" si="640">SUM(B627:B3938)</f>
        <v>5</v>
      </c>
      <c r="J627">
        <f t="shared" si="640"/>
        <v>0</v>
      </c>
      <c r="K627">
        <f t="shared" si="640"/>
        <v>2</v>
      </c>
      <c r="L627">
        <f t="shared" si="595"/>
        <v>0</v>
      </c>
      <c r="N627">
        <f t="shared" si="596"/>
        <v>0</v>
      </c>
    </row>
    <row r="628" spans="2:14" x14ac:dyDescent="0.25">
      <c r="B628">
        <f>IF('01.11.2018'!F625="НД",1,0)</f>
        <v>0</v>
      </c>
      <c r="C628">
        <f>IF('01.11.2018'!F625="СНІДцентр",1,0)</f>
        <v>0</v>
      </c>
      <c r="D628">
        <f>IF('01.11.2018'!F625="ПТБ",1,0)</f>
        <v>0</v>
      </c>
      <c r="E628" t="b">
        <f>OR('01.11.2018'!F625="ПМСД",'01.11.2018'!F625="поліклініка")</f>
        <v>0</v>
      </c>
      <c r="F628">
        <f>IF('01.11.2018'!F625="Психоневрол.",1,0)</f>
        <v>0</v>
      </c>
      <c r="G628" t="b">
        <f>OR('01.11.2018'!F625="Інше",'01.11.2018'!F625="ЦРЛ",'01.11.2018'!F625="МЛ",'01.11.2018'!F625="Інфекційна")</f>
        <v>0</v>
      </c>
      <c r="I628">
        <f t="shared" ref="I628:K628" si="641">SUM(B628:B3939)</f>
        <v>5</v>
      </c>
      <c r="J628">
        <f t="shared" si="641"/>
        <v>0</v>
      </c>
      <c r="K628">
        <f t="shared" si="641"/>
        <v>2</v>
      </c>
      <c r="L628">
        <f t="shared" si="595"/>
        <v>0</v>
      </c>
      <c r="N628">
        <f t="shared" si="596"/>
        <v>0</v>
      </c>
    </row>
    <row r="629" spans="2:14" x14ac:dyDescent="0.25">
      <c r="B629">
        <f>IF('01.11.2018'!F626="НД",1,0)</f>
        <v>0</v>
      </c>
      <c r="C629">
        <f>IF('01.11.2018'!F626="СНІДцентр",1,0)</f>
        <v>0</v>
      </c>
      <c r="D629">
        <f>IF('01.11.2018'!F626="ПТБ",1,0)</f>
        <v>0</v>
      </c>
      <c r="E629" t="b">
        <f>OR('01.11.2018'!F626="ПМСД",'01.11.2018'!F626="поліклініка")</f>
        <v>0</v>
      </c>
      <c r="F629">
        <f>IF('01.11.2018'!F626="Психоневрол.",1,0)</f>
        <v>0</v>
      </c>
      <c r="G629" t="b">
        <f>OR('01.11.2018'!F626="Інше",'01.11.2018'!F626="ЦРЛ",'01.11.2018'!F626="МЛ",'01.11.2018'!F626="Інфекційна")</f>
        <v>1</v>
      </c>
      <c r="I629">
        <f t="shared" ref="I629:K629" si="642">SUM(B629:B3940)</f>
        <v>5</v>
      </c>
      <c r="J629">
        <f t="shared" si="642"/>
        <v>0</v>
      </c>
      <c r="K629">
        <f t="shared" si="642"/>
        <v>2</v>
      </c>
      <c r="L629">
        <f t="shared" si="595"/>
        <v>0</v>
      </c>
      <c r="N629">
        <f t="shared" si="596"/>
        <v>1</v>
      </c>
    </row>
    <row r="630" spans="2:14" x14ac:dyDescent="0.25">
      <c r="B630">
        <f>IF('01.11.2018'!F627="НД",1,0)</f>
        <v>0</v>
      </c>
      <c r="C630">
        <f>IF('01.11.2018'!F627="СНІДцентр",1,0)</f>
        <v>0</v>
      </c>
      <c r="D630">
        <f>IF('01.11.2018'!F627="ПТБ",1,0)</f>
        <v>0</v>
      </c>
      <c r="E630" t="b">
        <f>OR('01.11.2018'!F627="ПМСД",'01.11.2018'!F627="поліклініка")</f>
        <v>0</v>
      </c>
      <c r="F630">
        <f>IF('01.11.2018'!F627="Психоневрол.",1,0)</f>
        <v>0</v>
      </c>
      <c r="G630" t="b">
        <f>OR('01.11.2018'!F627="Інше",'01.11.2018'!F627="ЦРЛ",'01.11.2018'!F627="МЛ",'01.11.2018'!F627="Інфекційна")</f>
        <v>0</v>
      </c>
      <c r="I630">
        <f t="shared" ref="I630:K630" si="643">SUM(B630:B3941)</f>
        <v>5</v>
      </c>
      <c r="J630">
        <f t="shared" si="643"/>
        <v>0</v>
      </c>
      <c r="K630">
        <f t="shared" si="643"/>
        <v>2</v>
      </c>
      <c r="L630">
        <f t="shared" si="595"/>
        <v>0</v>
      </c>
      <c r="N630">
        <f t="shared" si="596"/>
        <v>0</v>
      </c>
    </row>
    <row r="631" spans="2:14" x14ac:dyDescent="0.25">
      <c r="B631">
        <f>IF('01.11.2018'!F628="НД",1,0)</f>
        <v>0</v>
      </c>
      <c r="C631">
        <f>IF('01.11.2018'!F628="СНІДцентр",1,0)</f>
        <v>0</v>
      </c>
      <c r="D631">
        <f>IF('01.11.2018'!F628="ПТБ",1,0)</f>
        <v>0</v>
      </c>
      <c r="E631" t="b">
        <f>OR('01.11.2018'!F628="ПМСД",'01.11.2018'!F628="поліклініка")</f>
        <v>0</v>
      </c>
      <c r="F631">
        <f>IF('01.11.2018'!F628="Психоневрол.",1,0)</f>
        <v>0</v>
      </c>
      <c r="G631" t="b">
        <f>OR('01.11.2018'!F628="Інше",'01.11.2018'!F628="ЦРЛ",'01.11.2018'!F628="МЛ",'01.11.2018'!F628="Інфекційна")</f>
        <v>0</v>
      </c>
      <c r="I631">
        <f t="shared" ref="I631:K631" si="644">SUM(B631:B3942)</f>
        <v>5</v>
      </c>
      <c r="J631">
        <f t="shared" si="644"/>
        <v>0</v>
      </c>
      <c r="K631">
        <f t="shared" si="644"/>
        <v>2</v>
      </c>
      <c r="L631">
        <f t="shared" si="595"/>
        <v>0</v>
      </c>
      <c r="N631">
        <f t="shared" si="596"/>
        <v>0</v>
      </c>
    </row>
    <row r="632" spans="2:14" x14ac:dyDescent="0.25">
      <c r="B632">
        <f>IF('01.11.2018'!F629="НД",1,0)</f>
        <v>0</v>
      </c>
      <c r="C632">
        <f>IF('01.11.2018'!F629="СНІДцентр",1,0)</f>
        <v>0</v>
      </c>
      <c r="D632">
        <f>IF('01.11.2018'!F629="ПТБ",1,0)</f>
        <v>0</v>
      </c>
      <c r="E632" t="b">
        <f>OR('01.11.2018'!F629="ПМСД",'01.11.2018'!F629="поліклініка")</f>
        <v>0</v>
      </c>
      <c r="F632">
        <f>IF('01.11.2018'!F629="Психоневрол.",1,0)</f>
        <v>0</v>
      </c>
      <c r="G632" t="b">
        <f>OR('01.11.2018'!F629="Інше",'01.11.2018'!F629="ЦРЛ",'01.11.2018'!F629="МЛ",'01.11.2018'!F629="Інфекційна")</f>
        <v>1</v>
      </c>
      <c r="I632">
        <f t="shared" ref="I632:K632" si="645">SUM(B632:B3943)</f>
        <v>5</v>
      </c>
      <c r="J632">
        <f t="shared" si="645"/>
        <v>0</v>
      </c>
      <c r="K632">
        <f t="shared" si="645"/>
        <v>2</v>
      </c>
      <c r="L632">
        <f t="shared" si="595"/>
        <v>0</v>
      </c>
      <c r="N632">
        <f t="shared" si="596"/>
        <v>1</v>
      </c>
    </row>
    <row r="633" spans="2:14" x14ac:dyDescent="0.25">
      <c r="B633">
        <f>IF('01.11.2018'!F630="НД",1,0)</f>
        <v>0</v>
      </c>
      <c r="C633">
        <f>IF('01.11.2018'!F630="СНІДцентр",1,0)</f>
        <v>0</v>
      </c>
      <c r="D633">
        <f>IF('01.11.2018'!F630="ПТБ",1,0)</f>
        <v>0</v>
      </c>
      <c r="E633" t="b">
        <f>OR('01.11.2018'!F630="ПМСД",'01.11.2018'!F630="поліклініка")</f>
        <v>0</v>
      </c>
      <c r="F633">
        <f>IF('01.11.2018'!F630="Психоневрол.",1,0)</f>
        <v>0</v>
      </c>
      <c r="G633" t="b">
        <f>OR('01.11.2018'!F630="Інше",'01.11.2018'!F630="ЦРЛ",'01.11.2018'!F630="МЛ",'01.11.2018'!F630="Інфекційна")</f>
        <v>0</v>
      </c>
      <c r="I633">
        <f t="shared" ref="I633:K633" si="646">SUM(B633:B3944)</f>
        <v>5</v>
      </c>
      <c r="J633">
        <f t="shared" si="646"/>
        <v>0</v>
      </c>
      <c r="K633">
        <f t="shared" si="646"/>
        <v>2</v>
      </c>
      <c r="L633">
        <f t="shared" si="595"/>
        <v>0</v>
      </c>
      <c r="N633">
        <f t="shared" si="596"/>
        <v>0</v>
      </c>
    </row>
    <row r="634" spans="2:14" x14ac:dyDescent="0.25">
      <c r="B634">
        <f>IF('01.11.2018'!F631="НД",1,0)</f>
        <v>0</v>
      </c>
      <c r="C634">
        <f>IF('01.11.2018'!F631="СНІДцентр",1,0)</f>
        <v>0</v>
      </c>
      <c r="D634">
        <f>IF('01.11.2018'!F631="ПТБ",1,0)</f>
        <v>0</v>
      </c>
      <c r="E634" t="b">
        <f>OR('01.11.2018'!F631="ПМСД",'01.11.2018'!F631="поліклініка")</f>
        <v>0</v>
      </c>
      <c r="F634">
        <f>IF('01.11.2018'!F631="Психоневрол.",1,0)</f>
        <v>0</v>
      </c>
      <c r="G634" t="b">
        <f>OR('01.11.2018'!F631="Інше",'01.11.2018'!F631="ЦРЛ",'01.11.2018'!F631="МЛ",'01.11.2018'!F631="Інфекційна")</f>
        <v>0</v>
      </c>
      <c r="I634">
        <f t="shared" ref="I634:K634" si="647">SUM(B634:B3945)</f>
        <v>5</v>
      </c>
      <c r="J634">
        <f t="shared" si="647"/>
        <v>0</v>
      </c>
      <c r="K634">
        <f t="shared" si="647"/>
        <v>2</v>
      </c>
      <c r="L634">
        <f t="shared" si="595"/>
        <v>0</v>
      </c>
      <c r="N634">
        <f t="shared" si="596"/>
        <v>0</v>
      </c>
    </row>
    <row r="635" spans="2:14" x14ac:dyDescent="0.25">
      <c r="B635">
        <f>IF('01.11.2018'!F632="НД",1,0)</f>
        <v>0</v>
      </c>
      <c r="C635">
        <f>IF('01.11.2018'!F632="СНІДцентр",1,0)</f>
        <v>0</v>
      </c>
      <c r="D635">
        <f>IF('01.11.2018'!F632="ПТБ",1,0)</f>
        <v>0</v>
      </c>
      <c r="E635" t="b">
        <f>OR('01.11.2018'!F632="ПМСД",'01.11.2018'!F632="поліклініка")</f>
        <v>0</v>
      </c>
      <c r="F635">
        <f>IF('01.11.2018'!F632="Психоневрол.",1,0)</f>
        <v>0</v>
      </c>
      <c r="G635" t="b">
        <f>OR('01.11.2018'!F632="Інше",'01.11.2018'!F632="ЦРЛ",'01.11.2018'!F632="МЛ",'01.11.2018'!F632="Інфекційна")</f>
        <v>1</v>
      </c>
      <c r="I635">
        <f t="shared" ref="I635:K635" si="648">SUM(B635:B3946)</f>
        <v>5</v>
      </c>
      <c r="J635">
        <f t="shared" si="648"/>
        <v>0</v>
      </c>
      <c r="K635">
        <f t="shared" si="648"/>
        <v>2</v>
      </c>
      <c r="L635">
        <f t="shared" si="595"/>
        <v>0</v>
      </c>
      <c r="N635">
        <f t="shared" si="596"/>
        <v>1</v>
      </c>
    </row>
    <row r="636" spans="2:14" x14ac:dyDescent="0.25">
      <c r="B636">
        <f>IF('01.11.2018'!F633="НД",1,0)</f>
        <v>0</v>
      </c>
      <c r="C636">
        <f>IF('01.11.2018'!F633="СНІДцентр",1,0)</f>
        <v>0</v>
      </c>
      <c r="D636">
        <f>IF('01.11.2018'!F633="ПТБ",1,0)</f>
        <v>0</v>
      </c>
      <c r="E636" t="b">
        <f>OR('01.11.2018'!F633="ПМСД",'01.11.2018'!F633="поліклініка")</f>
        <v>0</v>
      </c>
      <c r="F636">
        <f>IF('01.11.2018'!F633="Психоневрол.",1,0)</f>
        <v>0</v>
      </c>
      <c r="G636" t="b">
        <f>OR('01.11.2018'!F633="Інше",'01.11.2018'!F633="ЦРЛ",'01.11.2018'!F633="МЛ",'01.11.2018'!F633="Інфекційна")</f>
        <v>0</v>
      </c>
      <c r="I636">
        <f t="shared" ref="I636:K636" si="649">SUM(B636:B3947)</f>
        <v>5</v>
      </c>
      <c r="J636">
        <f t="shared" si="649"/>
        <v>0</v>
      </c>
      <c r="K636">
        <f t="shared" si="649"/>
        <v>2</v>
      </c>
      <c r="L636">
        <f t="shared" si="595"/>
        <v>0</v>
      </c>
      <c r="N636">
        <f t="shared" si="596"/>
        <v>0</v>
      </c>
    </row>
    <row r="637" spans="2:14" x14ac:dyDescent="0.25">
      <c r="B637">
        <f>IF('01.11.2018'!F634="НД",1,0)</f>
        <v>0</v>
      </c>
      <c r="C637">
        <f>IF('01.11.2018'!F634="СНІДцентр",1,0)</f>
        <v>0</v>
      </c>
      <c r="D637">
        <f>IF('01.11.2018'!F634="ПТБ",1,0)</f>
        <v>0</v>
      </c>
      <c r="E637" t="b">
        <f>OR('01.11.2018'!F634="ПМСД",'01.11.2018'!F634="поліклініка")</f>
        <v>0</v>
      </c>
      <c r="F637">
        <f>IF('01.11.2018'!F634="Психоневрол.",1,0)</f>
        <v>0</v>
      </c>
      <c r="G637" t="b">
        <f>OR('01.11.2018'!F634="Інше",'01.11.2018'!F634="ЦРЛ",'01.11.2018'!F634="МЛ",'01.11.2018'!F634="Інфекційна")</f>
        <v>0</v>
      </c>
      <c r="I637">
        <f t="shared" ref="I637:K637" si="650">SUM(B637:B3948)</f>
        <v>5</v>
      </c>
      <c r="J637">
        <f t="shared" si="650"/>
        <v>0</v>
      </c>
      <c r="K637">
        <f t="shared" si="650"/>
        <v>2</v>
      </c>
      <c r="L637">
        <f t="shared" si="595"/>
        <v>0</v>
      </c>
      <c r="N637">
        <f t="shared" si="596"/>
        <v>0</v>
      </c>
    </row>
    <row r="638" spans="2:14" x14ac:dyDescent="0.25">
      <c r="B638">
        <f>IF('01.11.2018'!F635="НД",1,0)</f>
        <v>0</v>
      </c>
      <c r="C638">
        <f>IF('01.11.2018'!F635="СНІДцентр",1,0)</f>
        <v>0</v>
      </c>
      <c r="D638">
        <f>IF('01.11.2018'!F635="ПТБ",1,0)</f>
        <v>0</v>
      </c>
      <c r="E638" t="b">
        <f>OR('01.11.2018'!F635="ПМСД",'01.11.2018'!F635="поліклініка")</f>
        <v>0</v>
      </c>
      <c r="F638">
        <f>IF('01.11.2018'!F635="Психоневрол.",1,0)</f>
        <v>0</v>
      </c>
      <c r="G638" t="b">
        <f>OR('01.11.2018'!F635="Інше",'01.11.2018'!F635="ЦРЛ",'01.11.2018'!F635="МЛ",'01.11.2018'!F635="Інфекційна")</f>
        <v>1</v>
      </c>
      <c r="I638">
        <f t="shared" ref="I638:K638" si="651">SUM(B638:B3949)</f>
        <v>5</v>
      </c>
      <c r="J638">
        <f t="shared" si="651"/>
        <v>0</v>
      </c>
      <c r="K638">
        <f t="shared" si="651"/>
        <v>2</v>
      </c>
      <c r="L638">
        <f t="shared" si="595"/>
        <v>0</v>
      </c>
      <c r="N638">
        <f t="shared" si="596"/>
        <v>1</v>
      </c>
    </row>
    <row r="639" spans="2:14" x14ac:dyDescent="0.25">
      <c r="B639">
        <f>IF('01.11.2018'!F636="НД",1,0)</f>
        <v>0</v>
      </c>
      <c r="C639">
        <f>IF('01.11.2018'!F636="СНІДцентр",1,0)</f>
        <v>0</v>
      </c>
      <c r="D639">
        <f>IF('01.11.2018'!F636="ПТБ",1,0)</f>
        <v>0</v>
      </c>
      <c r="E639" t="b">
        <f>OR('01.11.2018'!F636="ПМСД",'01.11.2018'!F636="поліклініка")</f>
        <v>0</v>
      </c>
      <c r="F639">
        <f>IF('01.11.2018'!F636="Психоневрол.",1,0)</f>
        <v>0</v>
      </c>
      <c r="G639" t="b">
        <f>OR('01.11.2018'!F636="Інше",'01.11.2018'!F636="ЦРЛ",'01.11.2018'!F636="МЛ",'01.11.2018'!F636="Інфекційна")</f>
        <v>0</v>
      </c>
      <c r="I639">
        <f t="shared" ref="I639:K639" si="652">SUM(B639:B3950)</f>
        <v>5</v>
      </c>
      <c r="J639">
        <f t="shared" si="652"/>
        <v>0</v>
      </c>
      <c r="K639">
        <f t="shared" si="652"/>
        <v>2</v>
      </c>
      <c r="L639">
        <f t="shared" si="595"/>
        <v>0</v>
      </c>
      <c r="N639">
        <f t="shared" si="596"/>
        <v>0</v>
      </c>
    </row>
    <row r="640" spans="2:14" x14ac:dyDescent="0.25">
      <c r="B640">
        <f>IF('01.11.2018'!F637="НД",1,0)</f>
        <v>0</v>
      </c>
      <c r="C640">
        <f>IF('01.11.2018'!F637="СНІДцентр",1,0)</f>
        <v>0</v>
      </c>
      <c r="D640">
        <f>IF('01.11.2018'!F637="ПТБ",1,0)</f>
        <v>0</v>
      </c>
      <c r="E640" t="b">
        <f>OR('01.11.2018'!F637="ПМСД",'01.11.2018'!F637="поліклініка")</f>
        <v>0</v>
      </c>
      <c r="F640">
        <f>IF('01.11.2018'!F637="Психоневрол.",1,0)</f>
        <v>0</v>
      </c>
      <c r="G640" t="b">
        <f>OR('01.11.2018'!F637="Інше",'01.11.2018'!F637="ЦРЛ",'01.11.2018'!F637="МЛ",'01.11.2018'!F637="Інфекційна")</f>
        <v>0</v>
      </c>
      <c r="I640">
        <f t="shared" ref="I640:K640" si="653">SUM(B640:B3951)</f>
        <v>5</v>
      </c>
      <c r="J640">
        <f t="shared" si="653"/>
        <v>0</v>
      </c>
      <c r="K640">
        <f t="shared" si="653"/>
        <v>2</v>
      </c>
      <c r="L640">
        <f t="shared" si="595"/>
        <v>0</v>
      </c>
      <c r="N640">
        <f t="shared" si="596"/>
        <v>0</v>
      </c>
    </row>
    <row r="641" spans="2:14" x14ac:dyDescent="0.25">
      <c r="B641">
        <f>IF('01.11.2018'!F638="НД",1,0)</f>
        <v>0</v>
      </c>
      <c r="C641">
        <f>IF('01.11.2018'!F638="СНІДцентр",1,0)</f>
        <v>0</v>
      </c>
      <c r="D641">
        <f>IF('01.11.2018'!F638="ПТБ",1,0)</f>
        <v>0</v>
      </c>
      <c r="E641" t="b">
        <f>OR('01.11.2018'!F638="ПМСД",'01.11.2018'!F638="поліклініка")</f>
        <v>0</v>
      </c>
      <c r="F641">
        <f>IF('01.11.2018'!F638="Психоневрол.",1,0)</f>
        <v>0</v>
      </c>
      <c r="G641" t="b">
        <f>OR('01.11.2018'!F638="Інше",'01.11.2018'!F638="ЦРЛ",'01.11.2018'!F638="МЛ",'01.11.2018'!F638="Інфекційна")</f>
        <v>1</v>
      </c>
      <c r="I641">
        <f t="shared" ref="I641:K641" si="654">SUM(B641:B3952)</f>
        <v>5</v>
      </c>
      <c r="J641">
        <f t="shared" si="654"/>
        <v>0</v>
      </c>
      <c r="K641">
        <f t="shared" si="654"/>
        <v>2</v>
      </c>
      <c r="L641">
        <f t="shared" si="595"/>
        <v>0</v>
      </c>
      <c r="N641">
        <f t="shared" si="596"/>
        <v>1</v>
      </c>
    </row>
    <row r="642" spans="2:14" x14ac:dyDescent="0.25">
      <c r="B642">
        <f>IF('01.11.2018'!F639="НД",1,0)</f>
        <v>0</v>
      </c>
      <c r="C642">
        <f>IF('01.11.2018'!F639="СНІДцентр",1,0)</f>
        <v>0</v>
      </c>
      <c r="D642">
        <f>IF('01.11.2018'!F639="ПТБ",1,0)</f>
        <v>0</v>
      </c>
      <c r="E642" t="b">
        <f>OR('01.11.2018'!F639="ПМСД",'01.11.2018'!F639="поліклініка")</f>
        <v>0</v>
      </c>
      <c r="F642">
        <f>IF('01.11.2018'!F639="Психоневрол.",1,0)</f>
        <v>0</v>
      </c>
      <c r="G642" t="b">
        <f>OR('01.11.2018'!F639="Інше",'01.11.2018'!F639="ЦРЛ",'01.11.2018'!F639="МЛ",'01.11.2018'!F639="Інфекційна")</f>
        <v>0</v>
      </c>
      <c r="I642">
        <f t="shared" ref="I642:K642" si="655">SUM(B642:B3953)</f>
        <v>5</v>
      </c>
      <c r="J642">
        <f t="shared" si="655"/>
        <v>0</v>
      </c>
      <c r="K642">
        <f t="shared" si="655"/>
        <v>2</v>
      </c>
      <c r="L642">
        <f t="shared" si="595"/>
        <v>0</v>
      </c>
      <c r="N642">
        <f t="shared" si="596"/>
        <v>0</v>
      </c>
    </row>
    <row r="643" spans="2:14" x14ac:dyDescent="0.25">
      <c r="B643">
        <f>IF('01.11.2018'!F640="НД",1,0)</f>
        <v>0</v>
      </c>
      <c r="C643">
        <f>IF('01.11.2018'!F640="СНІДцентр",1,0)</f>
        <v>0</v>
      </c>
      <c r="D643">
        <f>IF('01.11.2018'!F640="ПТБ",1,0)</f>
        <v>0</v>
      </c>
      <c r="E643" t="b">
        <f>OR('01.11.2018'!F640="ПМСД",'01.11.2018'!F640="поліклініка")</f>
        <v>0</v>
      </c>
      <c r="F643">
        <f>IF('01.11.2018'!F640="Психоневрол.",1,0)</f>
        <v>0</v>
      </c>
      <c r="G643" t="b">
        <f>OR('01.11.2018'!F640="Інше",'01.11.2018'!F640="ЦРЛ",'01.11.2018'!F640="МЛ",'01.11.2018'!F640="Інфекційна")</f>
        <v>0</v>
      </c>
      <c r="I643">
        <f t="shared" ref="I643:K643" si="656">SUM(B643:B3954)</f>
        <v>5</v>
      </c>
      <c r="J643">
        <f t="shared" si="656"/>
        <v>0</v>
      </c>
      <c r="K643">
        <f t="shared" si="656"/>
        <v>2</v>
      </c>
      <c r="L643">
        <f t="shared" si="595"/>
        <v>0</v>
      </c>
      <c r="N643">
        <f t="shared" si="596"/>
        <v>0</v>
      </c>
    </row>
    <row r="644" spans="2:14" x14ac:dyDescent="0.25">
      <c r="B644">
        <f>IF('01.11.2018'!F641="НД",1,0)</f>
        <v>0</v>
      </c>
      <c r="C644">
        <f>IF('01.11.2018'!F641="СНІДцентр",1,0)</f>
        <v>0</v>
      </c>
      <c r="D644">
        <f>IF('01.11.2018'!F641="ПТБ",1,0)</f>
        <v>0</v>
      </c>
      <c r="E644" t="b">
        <f>OR('01.11.2018'!F641="ПМСД",'01.11.2018'!F641="поліклініка")</f>
        <v>0</v>
      </c>
      <c r="F644">
        <f>IF('01.11.2018'!F641="Психоневрол.",1,0)</f>
        <v>0</v>
      </c>
      <c r="G644" t="b">
        <f>OR('01.11.2018'!F641="Інше",'01.11.2018'!F641="ЦРЛ",'01.11.2018'!F641="МЛ",'01.11.2018'!F641="Інфекційна")</f>
        <v>1</v>
      </c>
      <c r="I644">
        <f t="shared" ref="I644:K644" si="657">SUM(B644:B3955)</f>
        <v>5</v>
      </c>
      <c r="J644">
        <f t="shared" si="657"/>
        <v>0</v>
      </c>
      <c r="K644">
        <f t="shared" si="657"/>
        <v>2</v>
      </c>
      <c r="L644">
        <f t="shared" si="595"/>
        <v>0</v>
      </c>
      <c r="N644">
        <f t="shared" si="596"/>
        <v>1</v>
      </c>
    </row>
    <row r="645" spans="2:14" x14ac:dyDescent="0.25">
      <c r="B645">
        <f>IF('01.11.2018'!F642="НД",1,0)</f>
        <v>0</v>
      </c>
      <c r="C645">
        <f>IF('01.11.2018'!F642="СНІДцентр",1,0)</f>
        <v>0</v>
      </c>
      <c r="D645">
        <f>IF('01.11.2018'!F642="ПТБ",1,0)</f>
        <v>0</v>
      </c>
      <c r="E645" t="b">
        <f>OR('01.11.2018'!F642="ПМСД",'01.11.2018'!F642="поліклініка")</f>
        <v>0</v>
      </c>
      <c r="F645">
        <f>IF('01.11.2018'!F642="Психоневрол.",1,0)</f>
        <v>0</v>
      </c>
      <c r="G645" t="b">
        <f>OR('01.11.2018'!F642="Інше",'01.11.2018'!F642="ЦРЛ",'01.11.2018'!F642="МЛ",'01.11.2018'!F642="Інфекційна")</f>
        <v>0</v>
      </c>
      <c r="I645">
        <f t="shared" ref="I645:K645" si="658">SUM(B645:B3956)</f>
        <v>5</v>
      </c>
      <c r="J645">
        <f t="shared" si="658"/>
        <v>0</v>
      </c>
      <c r="K645">
        <f t="shared" si="658"/>
        <v>2</v>
      </c>
      <c r="L645">
        <f t="shared" si="595"/>
        <v>0</v>
      </c>
      <c r="N645">
        <f t="shared" si="596"/>
        <v>0</v>
      </c>
    </row>
    <row r="646" spans="2:14" x14ac:dyDescent="0.25">
      <c r="B646">
        <f>IF('01.11.2018'!F643="НД",1,0)</f>
        <v>0</v>
      </c>
      <c r="C646">
        <f>IF('01.11.2018'!F643="СНІДцентр",1,0)</f>
        <v>0</v>
      </c>
      <c r="D646">
        <f>IF('01.11.2018'!F643="ПТБ",1,0)</f>
        <v>0</v>
      </c>
      <c r="E646" t="b">
        <f>OR('01.11.2018'!F643="ПМСД",'01.11.2018'!F643="поліклініка")</f>
        <v>0</v>
      </c>
      <c r="F646">
        <f>IF('01.11.2018'!F643="Психоневрол.",1,0)</f>
        <v>0</v>
      </c>
      <c r="G646" t="b">
        <f>OR('01.11.2018'!F643="Інше",'01.11.2018'!F643="ЦРЛ",'01.11.2018'!F643="МЛ",'01.11.2018'!F643="Інфекційна")</f>
        <v>0</v>
      </c>
      <c r="I646">
        <f t="shared" ref="I646:K646" si="659">SUM(B646:B3957)</f>
        <v>5</v>
      </c>
      <c r="J646">
        <f t="shared" si="659"/>
        <v>0</v>
      </c>
      <c r="K646">
        <f t="shared" si="659"/>
        <v>2</v>
      </c>
      <c r="L646">
        <f t="shared" si="595"/>
        <v>0</v>
      </c>
      <c r="N646">
        <f t="shared" si="596"/>
        <v>0</v>
      </c>
    </row>
    <row r="647" spans="2:14" x14ac:dyDescent="0.25">
      <c r="B647">
        <f>IF('01.11.2018'!F644="НД",1,0)</f>
        <v>0</v>
      </c>
      <c r="C647">
        <f>IF('01.11.2018'!F644="СНІДцентр",1,0)</f>
        <v>0</v>
      </c>
      <c r="D647">
        <f>IF('01.11.2018'!F644="ПТБ",1,0)</f>
        <v>0</v>
      </c>
      <c r="E647" t="b">
        <f>OR('01.11.2018'!F644="ПМСД",'01.11.2018'!F644="поліклініка")</f>
        <v>0</v>
      </c>
      <c r="F647">
        <f>IF('01.11.2018'!F644="Психоневрол.",1,0)</f>
        <v>0</v>
      </c>
      <c r="G647" t="b">
        <f>OR('01.11.2018'!F644="Інше",'01.11.2018'!F644="ЦРЛ",'01.11.2018'!F644="МЛ",'01.11.2018'!F644="Інфекційна")</f>
        <v>0</v>
      </c>
      <c r="I647">
        <f t="shared" ref="I647:K647" si="660">SUM(B647:B3958)</f>
        <v>5</v>
      </c>
      <c r="J647">
        <f t="shared" si="660"/>
        <v>0</v>
      </c>
      <c r="K647">
        <f t="shared" si="660"/>
        <v>2</v>
      </c>
      <c r="L647">
        <f t="shared" ref="L647:L710" si="661">N(E647)</f>
        <v>0</v>
      </c>
      <c r="N647">
        <f t="shared" ref="N647:N710" si="662">N(G647)</f>
        <v>0</v>
      </c>
    </row>
    <row r="648" spans="2:14" x14ac:dyDescent="0.25">
      <c r="B648">
        <f>IF('01.11.2018'!F645="НД",1,0)</f>
        <v>0</v>
      </c>
      <c r="C648">
        <f>IF('01.11.2018'!F645="СНІДцентр",1,0)</f>
        <v>0</v>
      </c>
      <c r="D648">
        <f>IF('01.11.2018'!F645="ПТБ",1,0)</f>
        <v>0</v>
      </c>
      <c r="E648" t="b">
        <f>OR('01.11.2018'!F645="ПМСД",'01.11.2018'!F645="поліклініка")</f>
        <v>0</v>
      </c>
      <c r="F648">
        <f>IF('01.11.2018'!F645="Психоневрол.",1,0)</f>
        <v>0</v>
      </c>
      <c r="G648" t="b">
        <f>OR('01.11.2018'!F645="Інше",'01.11.2018'!F645="ЦРЛ",'01.11.2018'!F645="МЛ",'01.11.2018'!F645="Інфекційна")</f>
        <v>0</v>
      </c>
      <c r="I648">
        <f t="shared" ref="I648:K648" si="663">SUM(B648:B3959)</f>
        <v>5</v>
      </c>
      <c r="J648">
        <f t="shared" si="663"/>
        <v>0</v>
      </c>
      <c r="K648">
        <f t="shared" si="663"/>
        <v>2</v>
      </c>
      <c r="L648">
        <f t="shared" si="661"/>
        <v>0</v>
      </c>
      <c r="N648">
        <f t="shared" si="662"/>
        <v>0</v>
      </c>
    </row>
    <row r="649" spans="2:14" x14ac:dyDescent="0.25">
      <c r="B649">
        <f>IF('01.11.2018'!F646="НД",1,0)</f>
        <v>0</v>
      </c>
      <c r="C649">
        <f>IF('01.11.2018'!F646="СНІДцентр",1,0)</f>
        <v>0</v>
      </c>
      <c r="D649">
        <f>IF('01.11.2018'!F646="ПТБ",1,0)</f>
        <v>0</v>
      </c>
      <c r="E649" t="b">
        <f>OR('01.11.2018'!F646="ПМСД",'01.11.2018'!F646="поліклініка")</f>
        <v>0</v>
      </c>
      <c r="F649">
        <f>IF('01.11.2018'!F646="Психоневрол.",1,0)</f>
        <v>0</v>
      </c>
      <c r="G649" t="b">
        <f>OR('01.11.2018'!F646="Інше",'01.11.2018'!F646="ЦРЛ",'01.11.2018'!F646="МЛ",'01.11.2018'!F646="Інфекційна")</f>
        <v>0</v>
      </c>
      <c r="I649">
        <f t="shared" ref="I649:K649" si="664">SUM(B649:B3960)</f>
        <v>5</v>
      </c>
      <c r="J649">
        <f t="shared" si="664"/>
        <v>0</v>
      </c>
      <c r="K649">
        <f t="shared" si="664"/>
        <v>2</v>
      </c>
      <c r="L649">
        <f t="shared" si="661"/>
        <v>0</v>
      </c>
      <c r="N649">
        <f t="shared" si="662"/>
        <v>0</v>
      </c>
    </row>
    <row r="650" spans="2:14" x14ac:dyDescent="0.25">
      <c r="B650">
        <f>IF('01.11.2018'!F647="НД",1,0)</f>
        <v>1</v>
      </c>
      <c r="C650">
        <f>IF('01.11.2018'!F647="СНІДцентр",1,0)</f>
        <v>0</v>
      </c>
      <c r="D650">
        <f>IF('01.11.2018'!F647="ПТБ",1,0)</f>
        <v>0</v>
      </c>
      <c r="E650" t="b">
        <f>OR('01.11.2018'!F647="ПМСД",'01.11.2018'!F647="поліклініка")</f>
        <v>0</v>
      </c>
      <c r="F650">
        <f>IF('01.11.2018'!F647="Психоневрол.",1,0)</f>
        <v>0</v>
      </c>
      <c r="G650" t="b">
        <f>OR('01.11.2018'!F647="Інше",'01.11.2018'!F647="ЦРЛ",'01.11.2018'!F647="МЛ",'01.11.2018'!F647="Інфекційна")</f>
        <v>0</v>
      </c>
      <c r="I650">
        <f t="shared" ref="I650:K650" si="665">SUM(B650:B3961)</f>
        <v>5</v>
      </c>
      <c r="J650">
        <f t="shared" si="665"/>
        <v>0</v>
      </c>
      <c r="K650">
        <f t="shared" si="665"/>
        <v>2</v>
      </c>
      <c r="L650">
        <f t="shared" si="661"/>
        <v>0</v>
      </c>
      <c r="N650">
        <f t="shared" si="662"/>
        <v>0</v>
      </c>
    </row>
    <row r="651" spans="2:14" x14ac:dyDescent="0.25">
      <c r="B651">
        <f>IF('01.11.2018'!F648="НД",1,0)</f>
        <v>0</v>
      </c>
      <c r="C651">
        <f>IF('01.11.2018'!F648="СНІДцентр",1,0)</f>
        <v>0</v>
      </c>
      <c r="D651">
        <f>IF('01.11.2018'!F648="ПТБ",1,0)</f>
        <v>0</v>
      </c>
      <c r="E651" t="b">
        <f>OR('01.11.2018'!F648="ПМСД",'01.11.2018'!F648="поліклініка")</f>
        <v>0</v>
      </c>
      <c r="F651">
        <f>IF('01.11.2018'!F648="Психоневрол.",1,0)</f>
        <v>0</v>
      </c>
      <c r="G651" t="b">
        <f>OR('01.11.2018'!F648="Інше",'01.11.2018'!F648="ЦРЛ",'01.11.2018'!F648="МЛ",'01.11.2018'!F648="Інфекційна")</f>
        <v>0</v>
      </c>
      <c r="I651">
        <f t="shared" ref="I651:K651" si="666">SUM(B651:B3962)</f>
        <v>4</v>
      </c>
      <c r="J651">
        <f t="shared" si="666"/>
        <v>0</v>
      </c>
      <c r="K651">
        <f t="shared" si="666"/>
        <v>2</v>
      </c>
      <c r="L651">
        <f t="shared" si="661"/>
        <v>0</v>
      </c>
      <c r="N651">
        <f t="shared" si="662"/>
        <v>0</v>
      </c>
    </row>
    <row r="652" spans="2:14" x14ac:dyDescent="0.25">
      <c r="B652">
        <f>IF('01.11.2018'!F649="НД",1,0)</f>
        <v>0</v>
      </c>
      <c r="C652">
        <f>IF('01.11.2018'!F649="СНІДцентр",1,0)</f>
        <v>0</v>
      </c>
      <c r="D652">
        <f>IF('01.11.2018'!F649="ПТБ",1,0)</f>
        <v>0</v>
      </c>
      <c r="E652" t="b">
        <f>OR('01.11.2018'!F649="ПМСД",'01.11.2018'!F649="поліклініка")</f>
        <v>0</v>
      </c>
      <c r="F652">
        <f>IF('01.11.2018'!F649="Психоневрол.",1,0)</f>
        <v>0</v>
      </c>
      <c r="G652" t="b">
        <f>OR('01.11.2018'!F649="Інше",'01.11.2018'!F649="ЦРЛ",'01.11.2018'!F649="МЛ",'01.11.2018'!F649="Інфекційна")</f>
        <v>0</v>
      </c>
      <c r="I652">
        <f t="shared" ref="I652:K652" si="667">SUM(B652:B3963)</f>
        <v>4</v>
      </c>
      <c r="J652">
        <f t="shared" si="667"/>
        <v>0</v>
      </c>
      <c r="K652">
        <f t="shared" si="667"/>
        <v>2</v>
      </c>
      <c r="L652">
        <f t="shared" si="661"/>
        <v>0</v>
      </c>
      <c r="N652">
        <f t="shared" si="662"/>
        <v>0</v>
      </c>
    </row>
    <row r="653" spans="2:14" x14ac:dyDescent="0.25">
      <c r="B653">
        <f>IF('01.11.2018'!F650="НД",1,0)</f>
        <v>0</v>
      </c>
      <c r="C653">
        <f>IF('01.11.2018'!F650="СНІДцентр",1,0)</f>
        <v>0</v>
      </c>
      <c r="D653">
        <f>IF('01.11.2018'!F650="ПТБ",1,0)</f>
        <v>0</v>
      </c>
      <c r="E653" t="b">
        <f>OR('01.11.2018'!F650="ПМСД",'01.11.2018'!F650="поліклініка")</f>
        <v>0</v>
      </c>
      <c r="F653">
        <f>IF('01.11.2018'!F650="Психоневрол.",1,0)</f>
        <v>0</v>
      </c>
      <c r="G653" t="b">
        <f>OR('01.11.2018'!F650="Інше",'01.11.2018'!F650="ЦРЛ",'01.11.2018'!F650="МЛ",'01.11.2018'!F650="Інфекційна")</f>
        <v>1</v>
      </c>
      <c r="I653">
        <f t="shared" ref="I653:K653" si="668">SUM(B653:B3964)</f>
        <v>4</v>
      </c>
      <c r="J653">
        <f t="shared" si="668"/>
        <v>0</v>
      </c>
      <c r="K653">
        <f t="shared" si="668"/>
        <v>2</v>
      </c>
      <c r="L653">
        <f t="shared" si="661"/>
        <v>0</v>
      </c>
      <c r="N653">
        <f t="shared" si="662"/>
        <v>1</v>
      </c>
    </row>
    <row r="654" spans="2:14" x14ac:dyDescent="0.25">
      <c r="B654">
        <f>IF('01.11.2018'!F651="НД",1,0)</f>
        <v>0</v>
      </c>
      <c r="C654">
        <f>IF('01.11.2018'!F651="СНІДцентр",1,0)</f>
        <v>0</v>
      </c>
      <c r="D654">
        <f>IF('01.11.2018'!F651="ПТБ",1,0)</f>
        <v>0</v>
      </c>
      <c r="E654" t="b">
        <f>OR('01.11.2018'!F651="ПМСД",'01.11.2018'!F651="поліклініка")</f>
        <v>0</v>
      </c>
      <c r="F654">
        <f>IF('01.11.2018'!F651="Психоневрол.",1,0)</f>
        <v>0</v>
      </c>
      <c r="G654" t="b">
        <f>OR('01.11.2018'!F651="Інше",'01.11.2018'!F651="ЦРЛ",'01.11.2018'!F651="МЛ",'01.11.2018'!F651="Інфекційна")</f>
        <v>0</v>
      </c>
      <c r="I654">
        <f t="shared" ref="I654:K654" si="669">SUM(B654:B3965)</f>
        <v>4</v>
      </c>
      <c r="J654">
        <f t="shared" si="669"/>
        <v>0</v>
      </c>
      <c r="K654">
        <f t="shared" si="669"/>
        <v>2</v>
      </c>
      <c r="L654">
        <f t="shared" si="661"/>
        <v>0</v>
      </c>
      <c r="N654">
        <f t="shared" si="662"/>
        <v>0</v>
      </c>
    </row>
    <row r="655" spans="2:14" x14ac:dyDescent="0.25">
      <c r="B655">
        <f>IF('01.11.2018'!F652="НД",1,0)</f>
        <v>0</v>
      </c>
      <c r="C655">
        <f>IF('01.11.2018'!F652="СНІДцентр",1,0)</f>
        <v>0</v>
      </c>
      <c r="D655">
        <f>IF('01.11.2018'!F652="ПТБ",1,0)</f>
        <v>0</v>
      </c>
      <c r="E655" t="b">
        <f>OR('01.11.2018'!F652="ПМСД",'01.11.2018'!F652="поліклініка")</f>
        <v>0</v>
      </c>
      <c r="F655">
        <f>IF('01.11.2018'!F652="Психоневрол.",1,0)</f>
        <v>0</v>
      </c>
      <c r="G655" t="b">
        <f>OR('01.11.2018'!F652="Інше",'01.11.2018'!F652="ЦРЛ",'01.11.2018'!F652="МЛ",'01.11.2018'!F652="Інфекційна")</f>
        <v>0</v>
      </c>
      <c r="I655">
        <f t="shared" ref="I655:K655" si="670">SUM(B655:B3966)</f>
        <v>4</v>
      </c>
      <c r="J655">
        <f t="shared" si="670"/>
        <v>0</v>
      </c>
      <c r="K655">
        <f t="shared" si="670"/>
        <v>2</v>
      </c>
      <c r="L655">
        <f t="shared" si="661"/>
        <v>0</v>
      </c>
      <c r="N655">
        <f t="shared" si="662"/>
        <v>0</v>
      </c>
    </row>
    <row r="656" spans="2:14" x14ac:dyDescent="0.25">
      <c r="B656">
        <f>IF('01.11.2018'!F653="НД",1,0)</f>
        <v>0</v>
      </c>
      <c r="C656">
        <f>IF('01.11.2018'!F653="СНІДцентр",1,0)</f>
        <v>0</v>
      </c>
      <c r="D656">
        <f>IF('01.11.2018'!F653="ПТБ",1,0)</f>
        <v>0</v>
      </c>
      <c r="E656" t="b">
        <f>OR('01.11.2018'!F653="ПМСД",'01.11.2018'!F653="поліклініка")</f>
        <v>0</v>
      </c>
      <c r="F656">
        <f>IF('01.11.2018'!F653="Психоневрол.",1,0)</f>
        <v>0</v>
      </c>
      <c r="G656" t="b">
        <f>OR('01.11.2018'!F653="Інше",'01.11.2018'!F653="ЦРЛ",'01.11.2018'!F653="МЛ",'01.11.2018'!F653="Інфекційна")</f>
        <v>1</v>
      </c>
      <c r="I656">
        <f t="shared" ref="I656:K656" si="671">SUM(B656:B3967)</f>
        <v>4</v>
      </c>
      <c r="J656">
        <f t="shared" si="671"/>
        <v>0</v>
      </c>
      <c r="K656">
        <f t="shared" si="671"/>
        <v>2</v>
      </c>
      <c r="L656">
        <f t="shared" si="661"/>
        <v>0</v>
      </c>
      <c r="N656">
        <f t="shared" si="662"/>
        <v>1</v>
      </c>
    </row>
    <row r="657" spans="2:14" x14ac:dyDescent="0.25">
      <c r="B657">
        <f>IF('01.11.2018'!F654="НД",1,0)</f>
        <v>0</v>
      </c>
      <c r="C657">
        <f>IF('01.11.2018'!F654="СНІДцентр",1,0)</f>
        <v>0</v>
      </c>
      <c r="D657">
        <f>IF('01.11.2018'!F654="ПТБ",1,0)</f>
        <v>0</v>
      </c>
      <c r="E657" t="b">
        <f>OR('01.11.2018'!F654="ПМСД",'01.11.2018'!F654="поліклініка")</f>
        <v>0</v>
      </c>
      <c r="F657">
        <f>IF('01.11.2018'!F654="Психоневрол.",1,0)</f>
        <v>0</v>
      </c>
      <c r="G657" t="b">
        <f>OR('01.11.2018'!F654="Інше",'01.11.2018'!F654="ЦРЛ",'01.11.2018'!F654="МЛ",'01.11.2018'!F654="Інфекційна")</f>
        <v>0</v>
      </c>
      <c r="I657">
        <f t="shared" ref="I657:K657" si="672">SUM(B657:B3968)</f>
        <v>4</v>
      </c>
      <c r="J657">
        <f t="shared" si="672"/>
        <v>0</v>
      </c>
      <c r="K657">
        <f t="shared" si="672"/>
        <v>2</v>
      </c>
      <c r="L657">
        <f t="shared" si="661"/>
        <v>0</v>
      </c>
      <c r="N657">
        <f t="shared" si="662"/>
        <v>0</v>
      </c>
    </row>
    <row r="658" spans="2:14" x14ac:dyDescent="0.25">
      <c r="B658">
        <f>IF('01.11.2018'!F655="НД",1,0)</f>
        <v>0</v>
      </c>
      <c r="C658">
        <f>IF('01.11.2018'!F655="СНІДцентр",1,0)</f>
        <v>0</v>
      </c>
      <c r="D658">
        <f>IF('01.11.2018'!F655="ПТБ",1,0)</f>
        <v>0</v>
      </c>
      <c r="E658" t="b">
        <f>OR('01.11.2018'!F655="ПМСД",'01.11.2018'!F655="поліклініка")</f>
        <v>0</v>
      </c>
      <c r="F658">
        <f>IF('01.11.2018'!F655="Психоневрол.",1,0)</f>
        <v>0</v>
      </c>
      <c r="G658" t="b">
        <f>OR('01.11.2018'!F655="Інше",'01.11.2018'!F655="ЦРЛ",'01.11.2018'!F655="МЛ",'01.11.2018'!F655="Інфекційна")</f>
        <v>0</v>
      </c>
      <c r="I658">
        <f t="shared" ref="I658:K658" si="673">SUM(B658:B3969)</f>
        <v>4</v>
      </c>
      <c r="J658">
        <f t="shared" si="673"/>
        <v>0</v>
      </c>
      <c r="K658">
        <f t="shared" si="673"/>
        <v>2</v>
      </c>
      <c r="L658">
        <f t="shared" si="661"/>
        <v>0</v>
      </c>
      <c r="N658">
        <f t="shared" si="662"/>
        <v>0</v>
      </c>
    </row>
    <row r="659" spans="2:14" x14ac:dyDescent="0.25">
      <c r="B659">
        <f>IF('01.11.2018'!F656="НД",1,0)</f>
        <v>0</v>
      </c>
      <c r="C659">
        <f>IF('01.11.2018'!F656="СНІДцентр",1,0)</f>
        <v>0</v>
      </c>
      <c r="D659">
        <f>IF('01.11.2018'!F656="ПТБ",1,0)</f>
        <v>0</v>
      </c>
      <c r="E659" t="b">
        <f>OR('01.11.2018'!F656="ПМСД",'01.11.2018'!F656="поліклініка")</f>
        <v>0</v>
      </c>
      <c r="F659">
        <f>IF('01.11.2018'!F656="Психоневрол.",1,0)</f>
        <v>0</v>
      </c>
      <c r="G659" t="b">
        <f>OR('01.11.2018'!F656="Інше",'01.11.2018'!F656="ЦРЛ",'01.11.2018'!F656="МЛ",'01.11.2018'!F656="Інфекційна")</f>
        <v>1</v>
      </c>
      <c r="I659">
        <f t="shared" ref="I659:K659" si="674">SUM(B659:B3970)</f>
        <v>4</v>
      </c>
      <c r="J659">
        <f t="shared" si="674"/>
        <v>0</v>
      </c>
      <c r="K659">
        <f t="shared" si="674"/>
        <v>2</v>
      </c>
      <c r="L659">
        <f t="shared" si="661"/>
        <v>0</v>
      </c>
      <c r="N659">
        <f t="shared" si="662"/>
        <v>1</v>
      </c>
    </row>
    <row r="660" spans="2:14" x14ac:dyDescent="0.25">
      <c r="B660">
        <f>IF('01.11.2018'!F657="НД",1,0)</f>
        <v>0</v>
      </c>
      <c r="C660">
        <f>IF('01.11.2018'!F657="СНІДцентр",1,0)</f>
        <v>0</v>
      </c>
      <c r="D660">
        <f>IF('01.11.2018'!F657="ПТБ",1,0)</f>
        <v>0</v>
      </c>
      <c r="E660" t="b">
        <f>OR('01.11.2018'!F657="ПМСД",'01.11.2018'!F657="поліклініка")</f>
        <v>0</v>
      </c>
      <c r="F660">
        <f>IF('01.11.2018'!F657="Психоневрол.",1,0)</f>
        <v>0</v>
      </c>
      <c r="G660" t="b">
        <f>OR('01.11.2018'!F657="Інше",'01.11.2018'!F657="ЦРЛ",'01.11.2018'!F657="МЛ",'01.11.2018'!F657="Інфекційна")</f>
        <v>0</v>
      </c>
      <c r="I660">
        <f t="shared" ref="I660:K660" si="675">SUM(B660:B3971)</f>
        <v>4</v>
      </c>
      <c r="J660">
        <f t="shared" si="675"/>
        <v>0</v>
      </c>
      <c r="K660">
        <f t="shared" si="675"/>
        <v>2</v>
      </c>
      <c r="L660">
        <f t="shared" si="661"/>
        <v>0</v>
      </c>
      <c r="N660">
        <f t="shared" si="662"/>
        <v>0</v>
      </c>
    </row>
    <row r="661" spans="2:14" x14ac:dyDescent="0.25">
      <c r="B661">
        <f>IF('01.11.2018'!F658="НД",1,0)</f>
        <v>0</v>
      </c>
      <c r="C661">
        <f>IF('01.11.2018'!F658="СНІДцентр",1,0)</f>
        <v>0</v>
      </c>
      <c r="D661">
        <f>IF('01.11.2018'!F658="ПТБ",1,0)</f>
        <v>0</v>
      </c>
      <c r="E661" t="b">
        <f>OR('01.11.2018'!F658="ПМСД",'01.11.2018'!F658="поліклініка")</f>
        <v>0</v>
      </c>
      <c r="F661">
        <f>IF('01.11.2018'!F658="Психоневрол.",1,0)</f>
        <v>0</v>
      </c>
      <c r="G661" t="b">
        <f>OR('01.11.2018'!F658="Інше",'01.11.2018'!F658="ЦРЛ",'01.11.2018'!F658="МЛ",'01.11.2018'!F658="Інфекційна")</f>
        <v>0</v>
      </c>
      <c r="I661">
        <f t="shared" ref="I661:K661" si="676">SUM(B661:B3972)</f>
        <v>4</v>
      </c>
      <c r="J661">
        <f t="shared" si="676"/>
        <v>0</v>
      </c>
      <c r="K661">
        <f t="shared" si="676"/>
        <v>2</v>
      </c>
      <c r="L661">
        <f t="shared" si="661"/>
        <v>0</v>
      </c>
      <c r="N661">
        <f t="shared" si="662"/>
        <v>0</v>
      </c>
    </row>
    <row r="662" spans="2:14" x14ac:dyDescent="0.25">
      <c r="B662">
        <f>IF('01.11.2018'!F659="НД",1,0)</f>
        <v>0</v>
      </c>
      <c r="C662">
        <f>IF('01.11.2018'!F659="СНІДцентр",1,0)</f>
        <v>0</v>
      </c>
      <c r="D662">
        <f>IF('01.11.2018'!F659="ПТБ",1,0)</f>
        <v>0</v>
      </c>
      <c r="E662" t="b">
        <f>OR('01.11.2018'!F659="ПМСД",'01.11.2018'!F659="поліклініка")</f>
        <v>0</v>
      </c>
      <c r="F662">
        <f>IF('01.11.2018'!F659="Психоневрол.",1,0)</f>
        <v>0</v>
      </c>
      <c r="G662" t="b">
        <f>OR('01.11.2018'!F659="Інше",'01.11.2018'!F659="ЦРЛ",'01.11.2018'!F659="МЛ",'01.11.2018'!F659="Інфекційна")</f>
        <v>1</v>
      </c>
      <c r="I662">
        <f t="shared" ref="I662:K662" si="677">SUM(B662:B3973)</f>
        <v>4</v>
      </c>
      <c r="J662">
        <f t="shared" si="677"/>
        <v>0</v>
      </c>
      <c r="K662">
        <f t="shared" si="677"/>
        <v>2</v>
      </c>
      <c r="L662">
        <f t="shared" si="661"/>
        <v>0</v>
      </c>
      <c r="N662">
        <f t="shared" si="662"/>
        <v>1</v>
      </c>
    </row>
    <row r="663" spans="2:14" x14ac:dyDescent="0.25">
      <c r="B663">
        <f>IF('01.11.2018'!F660="НД",1,0)</f>
        <v>0</v>
      </c>
      <c r="C663">
        <f>IF('01.11.2018'!F660="СНІДцентр",1,0)</f>
        <v>0</v>
      </c>
      <c r="D663">
        <f>IF('01.11.2018'!F660="ПТБ",1,0)</f>
        <v>0</v>
      </c>
      <c r="E663" t="b">
        <f>OR('01.11.2018'!F660="ПМСД",'01.11.2018'!F660="поліклініка")</f>
        <v>0</v>
      </c>
      <c r="F663">
        <f>IF('01.11.2018'!F660="Психоневрол.",1,0)</f>
        <v>0</v>
      </c>
      <c r="G663" t="b">
        <f>OR('01.11.2018'!F660="Інше",'01.11.2018'!F660="ЦРЛ",'01.11.2018'!F660="МЛ",'01.11.2018'!F660="Інфекційна")</f>
        <v>0</v>
      </c>
      <c r="I663">
        <f t="shared" ref="I663:K663" si="678">SUM(B663:B3974)</f>
        <v>4</v>
      </c>
      <c r="J663">
        <f t="shared" si="678"/>
        <v>0</v>
      </c>
      <c r="K663">
        <f t="shared" si="678"/>
        <v>2</v>
      </c>
      <c r="L663">
        <f t="shared" si="661"/>
        <v>0</v>
      </c>
      <c r="N663">
        <f t="shared" si="662"/>
        <v>0</v>
      </c>
    </row>
    <row r="664" spans="2:14" x14ac:dyDescent="0.25">
      <c r="B664">
        <f>IF('01.11.2018'!F661="НД",1,0)</f>
        <v>0</v>
      </c>
      <c r="C664">
        <f>IF('01.11.2018'!F661="СНІДцентр",1,0)</f>
        <v>0</v>
      </c>
      <c r="D664">
        <f>IF('01.11.2018'!F661="ПТБ",1,0)</f>
        <v>0</v>
      </c>
      <c r="E664" t="b">
        <f>OR('01.11.2018'!F661="ПМСД",'01.11.2018'!F661="поліклініка")</f>
        <v>0</v>
      </c>
      <c r="F664">
        <f>IF('01.11.2018'!F661="Психоневрол.",1,0)</f>
        <v>0</v>
      </c>
      <c r="G664" t="b">
        <f>OR('01.11.2018'!F661="Інше",'01.11.2018'!F661="ЦРЛ",'01.11.2018'!F661="МЛ",'01.11.2018'!F661="Інфекційна")</f>
        <v>0</v>
      </c>
      <c r="I664">
        <f t="shared" ref="I664:K664" si="679">SUM(B664:B3975)</f>
        <v>4</v>
      </c>
      <c r="J664">
        <f t="shared" si="679"/>
        <v>0</v>
      </c>
      <c r="K664">
        <f t="shared" si="679"/>
        <v>2</v>
      </c>
      <c r="L664">
        <f t="shared" si="661"/>
        <v>0</v>
      </c>
      <c r="N664">
        <f t="shared" si="662"/>
        <v>0</v>
      </c>
    </row>
    <row r="665" spans="2:14" x14ac:dyDescent="0.25">
      <c r="B665">
        <f>IF('01.11.2018'!F662="НД",1,0)</f>
        <v>0</v>
      </c>
      <c r="C665">
        <f>IF('01.11.2018'!F662="СНІДцентр",1,0)</f>
        <v>0</v>
      </c>
      <c r="D665">
        <f>IF('01.11.2018'!F662="ПТБ",1,0)</f>
        <v>0</v>
      </c>
      <c r="E665" t="b">
        <f>OR('01.11.2018'!F662="ПМСД",'01.11.2018'!F662="поліклініка")</f>
        <v>0</v>
      </c>
      <c r="F665">
        <f>IF('01.11.2018'!F662="Психоневрол.",1,0)</f>
        <v>0</v>
      </c>
      <c r="G665" t="b">
        <f>OR('01.11.2018'!F662="Інше",'01.11.2018'!F662="ЦРЛ",'01.11.2018'!F662="МЛ",'01.11.2018'!F662="Інфекційна")</f>
        <v>1</v>
      </c>
      <c r="I665">
        <f t="shared" ref="I665:K665" si="680">SUM(B665:B3976)</f>
        <v>4</v>
      </c>
      <c r="J665">
        <f t="shared" si="680"/>
        <v>0</v>
      </c>
      <c r="K665">
        <f t="shared" si="680"/>
        <v>2</v>
      </c>
      <c r="L665">
        <f t="shared" si="661"/>
        <v>0</v>
      </c>
      <c r="N665">
        <f t="shared" si="662"/>
        <v>1</v>
      </c>
    </row>
    <row r="666" spans="2:14" x14ac:dyDescent="0.25">
      <c r="B666">
        <f>IF('01.11.2018'!F663="НД",1,0)</f>
        <v>0</v>
      </c>
      <c r="C666">
        <f>IF('01.11.2018'!F663="СНІДцентр",1,0)</f>
        <v>0</v>
      </c>
      <c r="D666">
        <f>IF('01.11.2018'!F663="ПТБ",1,0)</f>
        <v>0</v>
      </c>
      <c r="E666" t="b">
        <f>OR('01.11.2018'!F663="ПМСД",'01.11.2018'!F663="поліклініка")</f>
        <v>0</v>
      </c>
      <c r="F666">
        <f>IF('01.11.2018'!F663="Психоневрол.",1,0)</f>
        <v>0</v>
      </c>
      <c r="G666" t="b">
        <f>OR('01.11.2018'!F663="Інше",'01.11.2018'!F663="ЦРЛ",'01.11.2018'!F663="МЛ",'01.11.2018'!F663="Інфекційна")</f>
        <v>0</v>
      </c>
      <c r="I666">
        <f t="shared" ref="I666:K666" si="681">SUM(B666:B3977)</f>
        <v>4</v>
      </c>
      <c r="J666">
        <f t="shared" si="681"/>
        <v>0</v>
      </c>
      <c r="K666">
        <f t="shared" si="681"/>
        <v>2</v>
      </c>
      <c r="L666">
        <f t="shared" si="661"/>
        <v>0</v>
      </c>
      <c r="N666">
        <f t="shared" si="662"/>
        <v>0</v>
      </c>
    </row>
    <row r="667" spans="2:14" x14ac:dyDescent="0.25">
      <c r="B667">
        <f>IF('01.11.2018'!F664="НД",1,0)</f>
        <v>0</v>
      </c>
      <c r="C667">
        <f>IF('01.11.2018'!F664="СНІДцентр",1,0)</f>
        <v>0</v>
      </c>
      <c r="D667">
        <f>IF('01.11.2018'!F664="ПТБ",1,0)</f>
        <v>0</v>
      </c>
      <c r="E667" t="b">
        <f>OR('01.11.2018'!F664="ПМСД",'01.11.2018'!F664="поліклініка")</f>
        <v>0</v>
      </c>
      <c r="F667">
        <f>IF('01.11.2018'!F664="Психоневрол.",1,0)</f>
        <v>0</v>
      </c>
      <c r="G667" t="b">
        <f>OR('01.11.2018'!F664="Інше",'01.11.2018'!F664="ЦРЛ",'01.11.2018'!F664="МЛ",'01.11.2018'!F664="Інфекційна")</f>
        <v>0</v>
      </c>
      <c r="I667">
        <f t="shared" ref="I667:K667" si="682">SUM(B667:B3978)</f>
        <v>4</v>
      </c>
      <c r="J667">
        <f t="shared" si="682"/>
        <v>0</v>
      </c>
      <c r="K667">
        <f t="shared" si="682"/>
        <v>2</v>
      </c>
      <c r="L667">
        <f t="shared" si="661"/>
        <v>0</v>
      </c>
      <c r="N667">
        <f t="shared" si="662"/>
        <v>0</v>
      </c>
    </row>
    <row r="668" spans="2:14" x14ac:dyDescent="0.25">
      <c r="B668">
        <f>IF('01.11.2018'!F665="НД",1,0)</f>
        <v>0</v>
      </c>
      <c r="C668">
        <f>IF('01.11.2018'!F665="СНІДцентр",1,0)</f>
        <v>0</v>
      </c>
      <c r="D668">
        <f>IF('01.11.2018'!F665="ПТБ",1,0)</f>
        <v>0</v>
      </c>
      <c r="E668" t="b">
        <f>OR('01.11.2018'!F665="ПМСД",'01.11.2018'!F665="поліклініка")</f>
        <v>0</v>
      </c>
      <c r="F668">
        <f>IF('01.11.2018'!F665="Психоневрол.",1,0)</f>
        <v>0</v>
      </c>
      <c r="G668" t="b">
        <f>OR('01.11.2018'!F665="Інше",'01.11.2018'!F665="ЦРЛ",'01.11.2018'!F665="МЛ",'01.11.2018'!F665="Інфекційна")</f>
        <v>1</v>
      </c>
      <c r="I668">
        <f t="shared" ref="I668:K668" si="683">SUM(B668:B3979)</f>
        <v>4</v>
      </c>
      <c r="J668">
        <f t="shared" si="683"/>
        <v>0</v>
      </c>
      <c r="K668">
        <f t="shared" si="683"/>
        <v>2</v>
      </c>
      <c r="L668">
        <f t="shared" si="661"/>
        <v>0</v>
      </c>
      <c r="N668">
        <f t="shared" si="662"/>
        <v>1</v>
      </c>
    </row>
    <row r="669" spans="2:14" x14ac:dyDescent="0.25">
      <c r="B669">
        <f>IF('01.11.2018'!F666="НД",1,0)</f>
        <v>0</v>
      </c>
      <c r="C669">
        <f>IF('01.11.2018'!F666="СНІДцентр",1,0)</f>
        <v>0</v>
      </c>
      <c r="D669">
        <f>IF('01.11.2018'!F666="ПТБ",1,0)</f>
        <v>0</v>
      </c>
      <c r="E669" t="b">
        <f>OR('01.11.2018'!F666="ПМСД",'01.11.2018'!F666="поліклініка")</f>
        <v>0</v>
      </c>
      <c r="F669">
        <f>IF('01.11.2018'!F666="Психоневрол.",1,0)</f>
        <v>0</v>
      </c>
      <c r="G669" t="b">
        <f>OR('01.11.2018'!F666="Інше",'01.11.2018'!F666="ЦРЛ",'01.11.2018'!F666="МЛ",'01.11.2018'!F666="Інфекційна")</f>
        <v>0</v>
      </c>
      <c r="I669">
        <f t="shared" ref="I669:K669" si="684">SUM(B669:B3980)</f>
        <v>4</v>
      </c>
      <c r="J669">
        <f t="shared" si="684"/>
        <v>0</v>
      </c>
      <c r="K669">
        <f t="shared" si="684"/>
        <v>2</v>
      </c>
      <c r="L669">
        <f t="shared" si="661"/>
        <v>0</v>
      </c>
      <c r="N669">
        <f t="shared" si="662"/>
        <v>0</v>
      </c>
    </row>
    <row r="670" spans="2:14" x14ac:dyDescent="0.25">
      <c r="B670">
        <f>IF('01.11.2018'!F667="НД",1,0)</f>
        <v>0</v>
      </c>
      <c r="C670">
        <f>IF('01.11.2018'!F667="СНІДцентр",1,0)</f>
        <v>0</v>
      </c>
      <c r="D670">
        <f>IF('01.11.2018'!F667="ПТБ",1,0)</f>
        <v>0</v>
      </c>
      <c r="E670" t="b">
        <f>OR('01.11.2018'!F667="ПМСД",'01.11.2018'!F667="поліклініка")</f>
        <v>0</v>
      </c>
      <c r="F670">
        <f>IF('01.11.2018'!F667="Психоневрол.",1,0)</f>
        <v>0</v>
      </c>
      <c r="G670" t="b">
        <f>OR('01.11.2018'!F667="Інше",'01.11.2018'!F667="ЦРЛ",'01.11.2018'!F667="МЛ",'01.11.2018'!F667="Інфекційна")</f>
        <v>0</v>
      </c>
      <c r="I670">
        <f t="shared" ref="I670:K670" si="685">SUM(B670:B3981)</f>
        <v>4</v>
      </c>
      <c r="J670">
        <f t="shared" si="685"/>
        <v>0</v>
      </c>
      <c r="K670">
        <f t="shared" si="685"/>
        <v>2</v>
      </c>
      <c r="L670">
        <f t="shared" si="661"/>
        <v>0</v>
      </c>
      <c r="N670">
        <f t="shared" si="662"/>
        <v>0</v>
      </c>
    </row>
    <row r="671" spans="2:14" x14ac:dyDescent="0.25">
      <c r="B671">
        <f>IF('01.11.2018'!F668="НД",1,0)</f>
        <v>0</v>
      </c>
      <c r="C671">
        <f>IF('01.11.2018'!F668="СНІДцентр",1,0)</f>
        <v>0</v>
      </c>
      <c r="D671">
        <f>IF('01.11.2018'!F668="ПТБ",1,0)</f>
        <v>0</v>
      </c>
      <c r="E671" t="b">
        <f>OR('01.11.2018'!F668="ПМСД",'01.11.2018'!F668="поліклініка")</f>
        <v>1</v>
      </c>
      <c r="F671">
        <f>IF('01.11.2018'!F668="Психоневрол.",1,0)</f>
        <v>0</v>
      </c>
      <c r="G671" t="b">
        <f>OR('01.11.2018'!F668="Інше",'01.11.2018'!F668="ЦРЛ",'01.11.2018'!F668="МЛ",'01.11.2018'!F668="Інфекційна")</f>
        <v>0</v>
      </c>
      <c r="I671">
        <f t="shared" ref="I671:K671" si="686">SUM(B671:B3982)</f>
        <v>4</v>
      </c>
      <c r="J671">
        <f t="shared" si="686"/>
        <v>0</v>
      </c>
      <c r="K671">
        <f t="shared" si="686"/>
        <v>2</v>
      </c>
      <c r="L671">
        <f t="shared" si="661"/>
        <v>1</v>
      </c>
      <c r="N671">
        <f t="shared" si="662"/>
        <v>0</v>
      </c>
    </row>
    <row r="672" spans="2:14" x14ac:dyDescent="0.25">
      <c r="B672">
        <f>IF('01.11.2018'!F669="НД",1,0)</f>
        <v>0</v>
      </c>
      <c r="C672">
        <f>IF('01.11.2018'!F669="СНІДцентр",1,0)</f>
        <v>0</v>
      </c>
      <c r="D672">
        <f>IF('01.11.2018'!F669="ПТБ",1,0)</f>
        <v>0</v>
      </c>
      <c r="E672" t="b">
        <f>OR('01.11.2018'!F669="ПМСД",'01.11.2018'!F669="поліклініка")</f>
        <v>0</v>
      </c>
      <c r="F672">
        <f>IF('01.11.2018'!F669="Психоневрол.",1,0)</f>
        <v>0</v>
      </c>
      <c r="G672" t="b">
        <f>OR('01.11.2018'!F669="Інше",'01.11.2018'!F669="ЦРЛ",'01.11.2018'!F669="МЛ",'01.11.2018'!F669="Інфекційна")</f>
        <v>0</v>
      </c>
      <c r="I672">
        <f t="shared" ref="I672:K672" si="687">SUM(B672:B3983)</f>
        <v>4</v>
      </c>
      <c r="J672">
        <f t="shared" si="687"/>
        <v>0</v>
      </c>
      <c r="K672">
        <f t="shared" si="687"/>
        <v>2</v>
      </c>
      <c r="L672">
        <f t="shared" si="661"/>
        <v>0</v>
      </c>
      <c r="N672">
        <f t="shared" si="662"/>
        <v>0</v>
      </c>
    </row>
    <row r="673" spans="2:14" x14ac:dyDescent="0.25">
      <c r="B673">
        <f>IF('01.11.2018'!F670="НД",1,0)</f>
        <v>0</v>
      </c>
      <c r="C673">
        <f>IF('01.11.2018'!F670="СНІДцентр",1,0)</f>
        <v>0</v>
      </c>
      <c r="D673">
        <f>IF('01.11.2018'!F670="ПТБ",1,0)</f>
        <v>0</v>
      </c>
      <c r="E673" t="b">
        <f>OR('01.11.2018'!F670="ПМСД",'01.11.2018'!F670="поліклініка")</f>
        <v>0</v>
      </c>
      <c r="F673">
        <f>IF('01.11.2018'!F670="Психоневрол.",1,0)</f>
        <v>0</v>
      </c>
      <c r="G673" t="b">
        <f>OR('01.11.2018'!F670="Інше",'01.11.2018'!F670="ЦРЛ",'01.11.2018'!F670="МЛ",'01.11.2018'!F670="Інфекційна")</f>
        <v>0</v>
      </c>
      <c r="I673">
        <f t="shared" ref="I673:K673" si="688">SUM(B673:B3984)</f>
        <v>4</v>
      </c>
      <c r="J673">
        <f t="shared" si="688"/>
        <v>0</v>
      </c>
      <c r="K673">
        <f t="shared" si="688"/>
        <v>2</v>
      </c>
      <c r="L673">
        <f t="shared" si="661"/>
        <v>0</v>
      </c>
      <c r="N673">
        <f t="shared" si="662"/>
        <v>0</v>
      </c>
    </row>
    <row r="674" spans="2:14" x14ac:dyDescent="0.25">
      <c r="B674">
        <f>IF('01.11.2018'!F671="НД",1,0)</f>
        <v>0</v>
      </c>
      <c r="C674">
        <f>IF('01.11.2018'!F671="СНІДцентр",1,0)</f>
        <v>0</v>
      </c>
      <c r="D674">
        <f>IF('01.11.2018'!F671="ПТБ",1,0)</f>
        <v>0</v>
      </c>
      <c r="E674" t="b">
        <f>OR('01.11.2018'!F671="ПМСД",'01.11.2018'!F671="поліклініка")</f>
        <v>0</v>
      </c>
      <c r="F674">
        <f>IF('01.11.2018'!F671="Психоневрол.",1,0)</f>
        <v>0</v>
      </c>
      <c r="G674" t="b">
        <f>OR('01.11.2018'!F671="Інше",'01.11.2018'!F671="ЦРЛ",'01.11.2018'!F671="МЛ",'01.11.2018'!F671="Інфекційна")</f>
        <v>1</v>
      </c>
      <c r="I674">
        <f t="shared" ref="I674:K674" si="689">SUM(B674:B3985)</f>
        <v>4</v>
      </c>
      <c r="J674">
        <f t="shared" si="689"/>
        <v>0</v>
      </c>
      <c r="K674">
        <f t="shared" si="689"/>
        <v>2</v>
      </c>
      <c r="L674">
        <f t="shared" si="661"/>
        <v>0</v>
      </c>
      <c r="N674">
        <f t="shared" si="662"/>
        <v>1</v>
      </c>
    </row>
    <row r="675" spans="2:14" x14ac:dyDescent="0.25">
      <c r="B675">
        <f>IF('01.11.2018'!F672="НД",1,0)</f>
        <v>0</v>
      </c>
      <c r="C675">
        <f>IF('01.11.2018'!F672="СНІДцентр",1,0)</f>
        <v>0</v>
      </c>
      <c r="D675">
        <f>IF('01.11.2018'!F672="ПТБ",1,0)</f>
        <v>0</v>
      </c>
      <c r="E675" t="b">
        <f>OR('01.11.2018'!F672="ПМСД",'01.11.2018'!F672="поліклініка")</f>
        <v>0</v>
      </c>
      <c r="F675">
        <f>IF('01.11.2018'!F672="Психоневрол.",1,0)</f>
        <v>0</v>
      </c>
      <c r="G675" t="b">
        <f>OR('01.11.2018'!F672="Інше",'01.11.2018'!F672="ЦРЛ",'01.11.2018'!F672="МЛ",'01.11.2018'!F672="Інфекційна")</f>
        <v>0</v>
      </c>
      <c r="I675">
        <f t="shared" ref="I675:K675" si="690">SUM(B675:B3986)</f>
        <v>4</v>
      </c>
      <c r="J675">
        <f t="shared" si="690"/>
        <v>0</v>
      </c>
      <c r="K675">
        <f t="shared" si="690"/>
        <v>2</v>
      </c>
      <c r="L675">
        <f t="shared" si="661"/>
        <v>0</v>
      </c>
      <c r="N675">
        <f t="shared" si="662"/>
        <v>0</v>
      </c>
    </row>
    <row r="676" spans="2:14" x14ac:dyDescent="0.25">
      <c r="B676">
        <f>IF('01.11.2018'!F673="НД",1,0)</f>
        <v>0</v>
      </c>
      <c r="C676">
        <f>IF('01.11.2018'!F673="СНІДцентр",1,0)</f>
        <v>0</v>
      </c>
      <c r="D676">
        <f>IF('01.11.2018'!F673="ПТБ",1,0)</f>
        <v>0</v>
      </c>
      <c r="E676" t="b">
        <f>OR('01.11.2018'!F673="ПМСД",'01.11.2018'!F673="поліклініка")</f>
        <v>0</v>
      </c>
      <c r="F676">
        <f>IF('01.11.2018'!F673="Психоневрол.",1,0)</f>
        <v>0</v>
      </c>
      <c r="G676" t="b">
        <f>OR('01.11.2018'!F673="Інше",'01.11.2018'!F673="ЦРЛ",'01.11.2018'!F673="МЛ",'01.11.2018'!F673="Інфекційна")</f>
        <v>0</v>
      </c>
      <c r="I676">
        <f t="shared" ref="I676:K676" si="691">SUM(B676:B3987)</f>
        <v>4</v>
      </c>
      <c r="J676">
        <f t="shared" si="691"/>
        <v>0</v>
      </c>
      <c r="K676">
        <f t="shared" si="691"/>
        <v>2</v>
      </c>
      <c r="L676">
        <f t="shared" si="661"/>
        <v>0</v>
      </c>
      <c r="N676">
        <f t="shared" si="662"/>
        <v>0</v>
      </c>
    </row>
    <row r="677" spans="2:14" x14ac:dyDescent="0.25">
      <c r="B677">
        <f>IF('01.11.2018'!F674="НД",1,0)</f>
        <v>0</v>
      </c>
      <c r="C677">
        <f>IF('01.11.2018'!F674="СНІДцентр",1,0)</f>
        <v>0</v>
      </c>
      <c r="D677">
        <f>IF('01.11.2018'!F674="ПТБ",1,0)</f>
        <v>0</v>
      </c>
      <c r="E677" t="b">
        <f>OR('01.11.2018'!F674="ПМСД",'01.11.2018'!F674="поліклініка")</f>
        <v>0</v>
      </c>
      <c r="F677">
        <f>IF('01.11.2018'!F674="Психоневрол.",1,0)</f>
        <v>0</v>
      </c>
      <c r="G677" t="b">
        <f>OR('01.11.2018'!F674="Інше",'01.11.2018'!F674="ЦРЛ",'01.11.2018'!F674="МЛ",'01.11.2018'!F674="Інфекційна")</f>
        <v>1</v>
      </c>
      <c r="I677">
        <f t="shared" ref="I677:K677" si="692">SUM(B677:B3988)</f>
        <v>4</v>
      </c>
      <c r="J677">
        <f t="shared" si="692"/>
        <v>0</v>
      </c>
      <c r="K677">
        <f t="shared" si="692"/>
        <v>2</v>
      </c>
      <c r="L677">
        <f t="shared" si="661"/>
        <v>0</v>
      </c>
      <c r="N677">
        <f t="shared" si="662"/>
        <v>1</v>
      </c>
    </row>
    <row r="678" spans="2:14" x14ac:dyDescent="0.25">
      <c r="B678">
        <f>IF('01.11.2018'!F675="НД",1,0)</f>
        <v>0</v>
      </c>
      <c r="C678">
        <f>IF('01.11.2018'!F675="СНІДцентр",1,0)</f>
        <v>0</v>
      </c>
      <c r="D678">
        <f>IF('01.11.2018'!F675="ПТБ",1,0)</f>
        <v>0</v>
      </c>
      <c r="E678" t="b">
        <f>OR('01.11.2018'!F675="ПМСД",'01.11.2018'!F675="поліклініка")</f>
        <v>0</v>
      </c>
      <c r="F678">
        <f>IF('01.11.2018'!F675="Психоневрол.",1,0)</f>
        <v>0</v>
      </c>
      <c r="G678" t="b">
        <f>OR('01.11.2018'!F675="Інше",'01.11.2018'!F675="ЦРЛ",'01.11.2018'!F675="МЛ",'01.11.2018'!F675="Інфекційна")</f>
        <v>0</v>
      </c>
      <c r="I678">
        <f t="shared" ref="I678:K678" si="693">SUM(B678:B3989)</f>
        <v>4</v>
      </c>
      <c r="J678">
        <f t="shared" si="693"/>
        <v>0</v>
      </c>
      <c r="K678">
        <f t="shared" si="693"/>
        <v>2</v>
      </c>
      <c r="L678">
        <f t="shared" si="661"/>
        <v>0</v>
      </c>
      <c r="N678">
        <f t="shared" si="662"/>
        <v>0</v>
      </c>
    </row>
    <row r="679" spans="2:14" x14ac:dyDescent="0.25">
      <c r="B679">
        <f>IF('01.11.2018'!F676="НД",1,0)</f>
        <v>0</v>
      </c>
      <c r="C679">
        <f>IF('01.11.2018'!F676="СНІДцентр",1,0)</f>
        <v>0</v>
      </c>
      <c r="D679">
        <f>IF('01.11.2018'!F676="ПТБ",1,0)</f>
        <v>0</v>
      </c>
      <c r="E679" t="b">
        <f>OR('01.11.2018'!F676="ПМСД",'01.11.2018'!F676="поліклініка")</f>
        <v>0</v>
      </c>
      <c r="F679">
        <f>IF('01.11.2018'!F676="Психоневрол.",1,0)</f>
        <v>0</v>
      </c>
      <c r="G679" t="b">
        <f>OR('01.11.2018'!F676="Інше",'01.11.2018'!F676="ЦРЛ",'01.11.2018'!F676="МЛ",'01.11.2018'!F676="Інфекційна")</f>
        <v>0</v>
      </c>
      <c r="I679">
        <f t="shared" ref="I679:K679" si="694">SUM(B679:B3990)</f>
        <v>4</v>
      </c>
      <c r="J679">
        <f t="shared" si="694"/>
        <v>0</v>
      </c>
      <c r="K679">
        <f t="shared" si="694"/>
        <v>2</v>
      </c>
      <c r="L679">
        <f t="shared" si="661"/>
        <v>0</v>
      </c>
      <c r="N679">
        <f t="shared" si="662"/>
        <v>0</v>
      </c>
    </row>
    <row r="680" spans="2:14" x14ac:dyDescent="0.25">
      <c r="B680">
        <f>IF('01.11.2018'!F677="НД",1,0)</f>
        <v>0</v>
      </c>
      <c r="C680">
        <f>IF('01.11.2018'!F677="СНІДцентр",1,0)</f>
        <v>0</v>
      </c>
      <c r="D680">
        <f>IF('01.11.2018'!F677="ПТБ",1,0)</f>
        <v>1</v>
      </c>
      <c r="E680" t="b">
        <f>OR('01.11.2018'!F677="ПМСД",'01.11.2018'!F677="поліклініка")</f>
        <v>0</v>
      </c>
      <c r="F680">
        <f>IF('01.11.2018'!F677="Психоневрол.",1,0)</f>
        <v>0</v>
      </c>
      <c r="G680" t="b">
        <f>OR('01.11.2018'!F677="Інше",'01.11.2018'!F677="ЦРЛ",'01.11.2018'!F677="МЛ",'01.11.2018'!F677="Інфекційна")</f>
        <v>0</v>
      </c>
      <c r="I680">
        <f t="shared" ref="I680:K680" si="695">SUM(B680:B3991)</f>
        <v>4</v>
      </c>
      <c r="J680">
        <f t="shared" si="695"/>
        <v>0</v>
      </c>
      <c r="K680">
        <f t="shared" si="695"/>
        <v>2</v>
      </c>
      <c r="L680">
        <f t="shared" si="661"/>
        <v>0</v>
      </c>
      <c r="N680">
        <f t="shared" si="662"/>
        <v>0</v>
      </c>
    </row>
    <row r="681" spans="2:14" x14ac:dyDescent="0.25">
      <c r="B681">
        <f>IF('01.11.2018'!F678="НД",1,0)</f>
        <v>0</v>
      </c>
      <c r="C681">
        <f>IF('01.11.2018'!F678="СНІДцентр",1,0)</f>
        <v>0</v>
      </c>
      <c r="D681">
        <f>IF('01.11.2018'!F678="ПТБ",1,0)</f>
        <v>0</v>
      </c>
      <c r="E681" t="b">
        <f>OR('01.11.2018'!F678="ПМСД",'01.11.2018'!F678="поліклініка")</f>
        <v>0</v>
      </c>
      <c r="F681">
        <f>IF('01.11.2018'!F678="Психоневрол.",1,0)</f>
        <v>0</v>
      </c>
      <c r="G681" t="b">
        <f>OR('01.11.2018'!F678="Інше",'01.11.2018'!F678="ЦРЛ",'01.11.2018'!F678="МЛ",'01.11.2018'!F678="Інфекційна")</f>
        <v>0</v>
      </c>
      <c r="I681">
        <f t="shared" ref="I681:K681" si="696">SUM(B681:B3992)</f>
        <v>4</v>
      </c>
      <c r="J681">
        <f t="shared" si="696"/>
        <v>0</v>
      </c>
      <c r="K681">
        <f t="shared" si="696"/>
        <v>1</v>
      </c>
      <c r="L681">
        <f t="shared" si="661"/>
        <v>0</v>
      </c>
      <c r="N681">
        <f t="shared" si="662"/>
        <v>0</v>
      </c>
    </row>
    <row r="682" spans="2:14" x14ac:dyDescent="0.25">
      <c r="B682">
        <f>IF('01.11.2018'!F679="НД",1,0)</f>
        <v>0</v>
      </c>
      <c r="C682">
        <f>IF('01.11.2018'!F679="СНІДцентр",1,0)</f>
        <v>0</v>
      </c>
      <c r="D682">
        <f>IF('01.11.2018'!F679="ПТБ",1,0)</f>
        <v>0</v>
      </c>
      <c r="E682" t="b">
        <f>OR('01.11.2018'!F679="ПМСД",'01.11.2018'!F679="поліклініка")</f>
        <v>0</v>
      </c>
      <c r="F682">
        <f>IF('01.11.2018'!F679="Психоневрол.",1,0)</f>
        <v>0</v>
      </c>
      <c r="G682" t="b">
        <f>OR('01.11.2018'!F679="Інше",'01.11.2018'!F679="ЦРЛ",'01.11.2018'!F679="МЛ",'01.11.2018'!F679="Інфекційна")</f>
        <v>0</v>
      </c>
      <c r="I682">
        <f t="shared" ref="I682:K682" si="697">SUM(B682:B3993)</f>
        <v>4</v>
      </c>
      <c r="J682">
        <f t="shared" si="697"/>
        <v>0</v>
      </c>
      <c r="K682">
        <f t="shared" si="697"/>
        <v>1</v>
      </c>
      <c r="L682">
        <f t="shared" si="661"/>
        <v>0</v>
      </c>
      <c r="N682">
        <f t="shared" si="662"/>
        <v>0</v>
      </c>
    </row>
    <row r="683" spans="2:14" x14ac:dyDescent="0.25">
      <c r="B683">
        <f>IF('01.11.2018'!F680="НД",1,0)</f>
        <v>0</v>
      </c>
      <c r="C683">
        <f>IF('01.11.2018'!F680="СНІДцентр",1,0)</f>
        <v>0</v>
      </c>
      <c r="D683">
        <f>IF('01.11.2018'!F680="ПТБ",1,0)</f>
        <v>0</v>
      </c>
      <c r="E683" t="b">
        <f>OR('01.11.2018'!F680="ПМСД",'01.11.2018'!F680="поліклініка")</f>
        <v>1</v>
      </c>
      <c r="F683">
        <f>IF('01.11.2018'!F680="Психоневрол.",1,0)</f>
        <v>0</v>
      </c>
      <c r="G683" t="b">
        <f>OR('01.11.2018'!F680="Інше",'01.11.2018'!F680="ЦРЛ",'01.11.2018'!F680="МЛ",'01.11.2018'!F680="Інфекційна")</f>
        <v>0</v>
      </c>
      <c r="I683">
        <f t="shared" ref="I683:K683" si="698">SUM(B683:B3994)</f>
        <v>4</v>
      </c>
      <c r="J683">
        <f t="shared" si="698"/>
        <v>0</v>
      </c>
      <c r="K683">
        <f t="shared" si="698"/>
        <v>1</v>
      </c>
      <c r="L683">
        <f t="shared" si="661"/>
        <v>1</v>
      </c>
      <c r="N683">
        <f t="shared" si="662"/>
        <v>0</v>
      </c>
    </row>
    <row r="684" spans="2:14" x14ac:dyDescent="0.25">
      <c r="B684">
        <f>IF('01.11.2018'!F681="НД",1,0)</f>
        <v>0</v>
      </c>
      <c r="C684">
        <f>IF('01.11.2018'!F681="СНІДцентр",1,0)</f>
        <v>0</v>
      </c>
      <c r="D684">
        <f>IF('01.11.2018'!F681="ПТБ",1,0)</f>
        <v>0</v>
      </c>
      <c r="E684" t="b">
        <f>OR('01.11.2018'!F681="ПМСД",'01.11.2018'!F681="поліклініка")</f>
        <v>0</v>
      </c>
      <c r="F684">
        <f>IF('01.11.2018'!F681="Психоневрол.",1,0)</f>
        <v>0</v>
      </c>
      <c r="G684" t="b">
        <f>OR('01.11.2018'!F681="Інше",'01.11.2018'!F681="ЦРЛ",'01.11.2018'!F681="МЛ",'01.11.2018'!F681="Інфекційна")</f>
        <v>0</v>
      </c>
      <c r="I684">
        <f t="shared" ref="I684:K684" si="699">SUM(B684:B3995)</f>
        <v>4</v>
      </c>
      <c r="J684">
        <f t="shared" si="699"/>
        <v>0</v>
      </c>
      <c r="K684">
        <f t="shared" si="699"/>
        <v>1</v>
      </c>
      <c r="L684">
        <f t="shared" si="661"/>
        <v>0</v>
      </c>
      <c r="N684">
        <f t="shared" si="662"/>
        <v>0</v>
      </c>
    </row>
    <row r="685" spans="2:14" x14ac:dyDescent="0.25">
      <c r="B685">
        <f>IF('01.11.2018'!F682="НД",1,0)</f>
        <v>0</v>
      </c>
      <c r="C685">
        <f>IF('01.11.2018'!F682="СНІДцентр",1,0)</f>
        <v>0</v>
      </c>
      <c r="D685">
        <f>IF('01.11.2018'!F682="ПТБ",1,0)</f>
        <v>0</v>
      </c>
      <c r="E685" t="b">
        <f>OR('01.11.2018'!F682="ПМСД",'01.11.2018'!F682="поліклініка")</f>
        <v>0</v>
      </c>
      <c r="F685">
        <f>IF('01.11.2018'!F682="Психоневрол.",1,0)</f>
        <v>0</v>
      </c>
      <c r="G685" t="b">
        <f>OR('01.11.2018'!F682="Інше",'01.11.2018'!F682="ЦРЛ",'01.11.2018'!F682="МЛ",'01.11.2018'!F682="Інфекційна")</f>
        <v>0</v>
      </c>
      <c r="I685">
        <f t="shared" ref="I685:K685" si="700">SUM(B685:B3996)</f>
        <v>4</v>
      </c>
      <c r="J685">
        <f t="shared" si="700"/>
        <v>0</v>
      </c>
      <c r="K685">
        <f t="shared" si="700"/>
        <v>1</v>
      </c>
      <c r="L685">
        <f t="shared" si="661"/>
        <v>0</v>
      </c>
      <c r="N685">
        <f t="shared" si="662"/>
        <v>0</v>
      </c>
    </row>
    <row r="686" spans="2:14" x14ac:dyDescent="0.25">
      <c r="B686">
        <f>IF('01.11.2018'!F683="НД",1,0)</f>
        <v>0</v>
      </c>
      <c r="C686">
        <f>IF('01.11.2018'!F683="СНІДцентр",1,0)</f>
        <v>0</v>
      </c>
      <c r="D686">
        <f>IF('01.11.2018'!F683="ПТБ",1,0)</f>
        <v>0</v>
      </c>
      <c r="E686" t="b">
        <f>OR('01.11.2018'!F683="ПМСД",'01.11.2018'!F683="поліклініка")</f>
        <v>0</v>
      </c>
      <c r="F686">
        <f>IF('01.11.2018'!F683="Психоневрол.",1,0)</f>
        <v>0</v>
      </c>
      <c r="G686" t="b">
        <f>OR('01.11.2018'!F683="Інше",'01.11.2018'!F683="ЦРЛ",'01.11.2018'!F683="МЛ",'01.11.2018'!F683="Інфекційна")</f>
        <v>1</v>
      </c>
      <c r="I686">
        <f t="shared" ref="I686:K686" si="701">SUM(B686:B3997)</f>
        <v>4</v>
      </c>
      <c r="J686">
        <f t="shared" si="701"/>
        <v>0</v>
      </c>
      <c r="K686">
        <f t="shared" si="701"/>
        <v>1</v>
      </c>
      <c r="L686">
        <f t="shared" si="661"/>
        <v>0</v>
      </c>
      <c r="N686">
        <f t="shared" si="662"/>
        <v>1</v>
      </c>
    </row>
    <row r="687" spans="2:14" x14ac:dyDescent="0.25">
      <c r="B687">
        <f>IF('01.11.2018'!F684="НД",1,0)</f>
        <v>0</v>
      </c>
      <c r="C687">
        <f>IF('01.11.2018'!F684="СНІДцентр",1,0)</f>
        <v>0</v>
      </c>
      <c r="D687">
        <f>IF('01.11.2018'!F684="ПТБ",1,0)</f>
        <v>0</v>
      </c>
      <c r="E687" t="b">
        <f>OR('01.11.2018'!F684="ПМСД",'01.11.2018'!F684="поліклініка")</f>
        <v>0</v>
      </c>
      <c r="F687">
        <f>IF('01.11.2018'!F684="Психоневрол.",1,0)</f>
        <v>0</v>
      </c>
      <c r="G687" t="b">
        <f>OR('01.11.2018'!F684="Інше",'01.11.2018'!F684="ЦРЛ",'01.11.2018'!F684="МЛ",'01.11.2018'!F684="Інфекційна")</f>
        <v>0</v>
      </c>
      <c r="I687">
        <f t="shared" ref="I687:K687" si="702">SUM(B687:B3998)</f>
        <v>4</v>
      </c>
      <c r="J687">
        <f t="shared" si="702"/>
        <v>0</v>
      </c>
      <c r="K687">
        <f t="shared" si="702"/>
        <v>1</v>
      </c>
      <c r="L687">
        <f t="shared" si="661"/>
        <v>0</v>
      </c>
      <c r="N687">
        <f t="shared" si="662"/>
        <v>0</v>
      </c>
    </row>
    <row r="688" spans="2:14" x14ac:dyDescent="0.25">
      <c r="B688">
        <f>IF('01.11.2018'!F685="НД",1,0)</f>
        <v>0</v>
      </c>
      <c r="C688">
        <f>IF('01.11.2018'!F685="СНІДцентр",1,0)</f>
        <v>0</v>
      </c>
      <c r="D688">
        <f>IF('01.11.2018'!F685="ПТБ",1,0)</f>
        <v>0</v>
      </c>
      <c r="E688" t="b">
        <f>OR('01.11.2018'!F685="ПМСД",'01.11.2018'!F685="поліклініка")</f>
        <v>0</v>
      </c>
      <c r="F688">
        <f>IF('01.11.2018'!F685="Психоневрол.",1,0)</f>
        <v>0</v>
      </c>
      <c r="G688" t="b">
        <f>OR('01.11.2018'!F685="Інше",'01.11.2018'!F685="ЦРЛ",'01.11.2018'!F685="МЛ",'01.11.2018'!F685="Інфекційна")</f>
        <v>0</v>
      </c>
      <c r="I688">
        <f t="shared" ref="I688:K688" si="703">SUM(B688:B3999)</f>
        <v>4</v>
      </c>
      <c r="J688">
        <f t="shared" si="703"/>
        <v>0</v>
      </c>
      <c r="K688">
        <f t="shared" si="703"/>
        <v>1</v>
      </c>
      <c r="L688">
        <f t="shared" si="661"/>
        <v>0</v>
      </c>
      <c r="N688">
        <f t="shared" si="662"/>
        <v>0</v>
      </c>
    </row>
    <row r="689" spans="2:14" x14ac:dyDescent="0.25">
      <c r="B689">
        <f>IF('01.11.2018'!F686="НД",1,0)</f>
        <v>0</v>
      </c>
      <c r="C689">
        <f>IF('01.11.2018'!F686="СНІДцентр",1,0)</f>
        <v>0</v>
      </c>
      <c r="D689">
        <f>IF('01.11.2018'!F686="ПТБ",1,0)</f>
        <v>0</v>
      </c>
      <c r="E689" t="b">
        <f>OR('01.11.2018'!F686="ПМСД",'01.11.2018'!F686="поліклініка")</f>
        <v>0</v>
      </c>
      <c r="F689">
        <f>IF('01.11.2018'!F686="Психоневрол.",1,0)</f>
        <v>0</v>
      </c>
      <c r="G689" t="b">
        <f>OR('01.11.2018'!F686="Інше",'01.11.2018'!F686="ЦРЛ",'01.11.2018'!F686="МЛ",'01.11.2018'!F686="Інфекційна")</f>
        <v>1</v>
      </c>
      <c r="I689">
        <f t="shared" ref="I689:K689" si="704">SUM(B689:B4000)</f>
        <v>4</v>
      </c>
      <c r="J689">
        <f t="shared" si="704"/>
        <v>0</v>
      </c>
      <c r="K689">
        <f t="shared" si="704"/>
        <v>1</v>
      </c>
      <c r="L689">
        <f t="shared" si="661"/>
        <v>0</v>
      </c>
      <c r="N689">
        <f t="shared" si="662"/>
        <v>1</v>
      </c>
    </row>
    <row r="690" spans="2:14" x14ac:dyDescent="0.25">
      <c r="B690">
        <f>IF('01.11.2018'!F687="НД",1,0)</f>
        <v>0</v>
      </c>
      <c r="C690">
        <f>IF('01.11.2018'!F687="СНІДцентр",1,0)</f>
        <v>0</v>
      </c>
      <c r="D690">
        <f>IF('01.11.2018'!F687="ПТБ",1,0)</f>
        <v>0</v>
      </c>
      <c r="E690" t="b">
        <f>OR('01.11.2018'!F687="ПМСД",'01.11.2018'!F687="поліклініка")</f>
        <v>0</v>
      </c>
      <c r="F690">
        <f>IF('01.11.2018'!F687="Психоневрол.",1,0)</f>
        <v>0</v>
      </c>
      <c r="G690" t="b">
        <f>OR('01.11.2018'!F687="Інше",'01.11.2018'!F687="ЦРЛ",'01.11.2018'!F687="МЛ",'01.11.2018'!F687="Інфекційна")</f>
        <v>0</v>
      </c>
      <c r="I690">
        <f t="shared" ref="I690:K690" si="705">SUM(B690:B4001)</f>
        <v>4</v>
      </c>
      <c r="J690">
        <f t="shared" si="705"/>
        <v>0</v>
      </c>
      <c r="K690">
        <f t="shared" si="705"/>
        <v>1</v>
      </c>
      <c r="L690">
        <f t="shared" si="661"/>
        <v>0</v>
      </c>
      <c r="N690">
        <f t="shared" si="662"/>
        <v>0</v>
      </c>
    </row>
    <row r="691" spans="2:14" x14ac:dyDescent="0.25">
      <c r="B691">
        <f>IF('01.11.2018'!F688="НД",1,0)</f>
        <v>0</v>
      </c>
      <c r="C691">
        <f>IF('01.11.2018'!F688="СНІДцентр",1,0)</f>
        <v>0</v>
      </c>
      <c r="D691">
        <f>IF('01.11.2018'!F688="ПТБ",1,0)</f>
        <v>0</v>
      </c>
      <c r="E691" t="b">
        <f>OR('01.11.2018'!F688="ПМСД",'01.11.2018'!F688="поліклініка")</f>
        <v>0</v>
      </c>
      <c r="F691">
        <f>IF('01.11.2018'!F688="Психоневрол.",1,0)</f>
        <v>0</v>
      </c>
      <c r="G691" t="b">
        <f>OR('01.11.2018'!F688="Інше",'01.11.2018'!F688="ЦРЛ",'01.11.2018'!F688="МЛ",'01.11.2018'!F688="Інфекційна")</f>
        <v>0</v>
      </c>
      <c r="I691">
        <f t="shared" ref="I691:K691" si="706">SUM(B691:B4002)</f>
        <v>4</v>
      </c>
      <c r="J691">
        <f t="shared" si="706"/>
        <v>0</v>
      </c>
      <c r="K691">
        <f t="shared" si="706"/>
        <v>1</v>
      </c>
      <c r="L691">
        <f t="shared" si="661"/>
        <v>0</v>
      </c>
      <c r="N691">
        <f t="shared" si="662"/>
        <v>0</v>
      </c>
    </row>
    <row r="692" spans="2:14" x14ac:dyDescent="0.25">
      <c r="B692">
        <f>IF('01.11.2018'!F689="НД",1,0)</f>
        <v>0</v>
      </c>
      <c r="C692">
        <f>IF('01.11.2018'!F689="СНІДцентр",1,0)</f>
        <v>0</v>
      </c>
      <c r="D692">
        <f>IF('01.11.2018'!F689="ПТБ",1,0)</f>
        <v>0</v>
      </c>
      <c r="E692" t="b">
        <f>OR('01.11.2018'!F689="ПМСД",'01.11.2018'!F689="поліклініка")</f>
        <v>1</v>
      </c>
      <c r="F692">
        <f>IF('01.11.2018'!F689="Психоневрол.",1,0)</f>
        <v>0</v>
      </c>
      <c r="G692" t="b">
        <f>OR('01.11.2018'!F689="Інше",'01.11.2018'!F689="ЦРЛ",'01.11.2018'!F689="МЛ",'01.11.2018'!F689="Інфекційна")</f>
        <v>0</v>
      </c>
      <c r="I692">
        <f t="shared" ref="I692:K692" si="707">SUM(B692:B4003)</f>
        <v>4</v>
      </c>
      <c r="J692">
        <f t="shared" si="707"/>
        <v>0</v>
      </c>
      <c r="K692">
        <f t="shared" si="707"/>
        <v>1</v>
      </c>
      <c r="L692">
        <f t="shared" si="661"/>
        <v>1</v>
      </c>
      <c r="N692">
        <f t="shared" si="662"/>
        <v>0</v>
      </c>
    </row>
    <row r="693" spans="2:14" x14ac:dyDescent="0.25">
      <c r="B693">
        <f>IF('01.11.2018'!F690="НД",1,0)</f>
        <v>0</v>
      </c>
      <c r="C693">
        <f>IF('01.11.2018'!F690="СНІДцентр",1,0)</f>
        <v>0</v>
      </c>
      <c r="D693">
        <f>IF('01.11.2018'!F690="ПТБ",1,0)</f>
        <v>0</v>
      </c>
      <c r="E693" t="b">
        <f>OR('01.11.2018'!F690="ПМСД",'01.11.2018'!F690="поліклініка")</f>
        <v>0</v>
      </c>
      <c r="F693">
        <f>IF('01.11.2018'!F690="Психоневрол.",1,0)</f>
        <v>0</v>
      </c>
      <c r="G693" t="b">
        <f>OR('01.11.2018'!F690="Інше",'01.11.2018'!F690="ЦРЛ",'01.11.2018'!F690="МЛ",'01.11.2018'!F690="Інфекційна")</f>
        <v>0</v>
      </c>
      <c r="I693">
        <f t="shared" ref="I693:K693" si="708">SUM(B693:B4004)</f>
        <v>4</v>
      </c>
      <c r="J693">
        <f t="shared" si="708"/>
        <v>0</v>
      </c>
      <c r="K693">
        <f t="shared" si="708"/>
        <v>1</v>
      </c>
      <c r="L693">
        <f t="shared" si="661"/>
        <v>0</v>
      </c>
      <c r="N693">
        <f t="shared" si="662"/>
        <v>0</v>
      </c>
    </row>
    <row r="694" spans="2:14" x14ac:dyDescent="0.25">
      <c r="B694">
        <f>IF('01.11.2018'!F691="НД",1,0)</f>
        <v>0</v>
      </c>
      <c r="C694">
        <f>IF('01.11.2018'!F691="СНІДцентр",1,0)</f>
        <v>0</v>
      </c>
      <c r="D694">
        <f>IF('01.11.2018'!F691="ПТБ",1,0)</f>
        <v>0</v>
      </c>
      <c r="E694" t="b">
        <f>OR('01.11.2018'!F691="ПМСД",'01.11.2018'!F691="поліклініка")</f>
        <v>0</v>
      </c>
      <c r="F694">
        <f>IF('01.11.2018'!F691="Психоневрол.",1,0)</f>
        <v>0</v>
      </c>
      <c r="G694" t="b">
        <f>OR('01.11.2018'!F691="Інше",'01.11.2018'!F691="ЦРЛ",'01.11.2018'!F691="МЛ",'01.11.2018'!F691="Інфекційна")</f>
        <v>0</v>
      </c>
      <c r="I694">
        <f t="shared" ref="I694:K694" si="709">SUM(B694:B4005)</f>
        <v>4</v>
      </c>
      <c r="J694">
        <f t="shared" si="709"/>
        <v>0</v>
      </c>
      <c r="K694">
        <f t="shared" si="709"/>
        <v>1</v>
      </c>
      <c r="L694">
        <f t="shared" si="661"/>
        <v>0</v>
      </c>
      <c r="N694">
        <f t="shared" si="662"/>
        <v>0</v>
      </c>
    </row>
    <row r="695" spans="2:14" x14ac:dyDescent="0.25">
      <c r="B695">
        <f>IF('01.11.2018'!F692="НД",1,0)</f>
        <v>0</v>
      </c>
      <c r="C695">
        <f>IF('01.11.2018'!F692="СНІДцентр",1,0)</f>
        <v>0</v>
      </c>
      <c r="D695">
        <f>IF('01.11.2018'!F692="ПТБ",1,0)</f>
        <v>0</v>
      </c>
      <c r="E695" t="b">
        <f>OR('01.11.2018'!F692="ПМСД",'01.11.2018'!F692="поліклініка")</f>
        <v>0</v>
      </c>
      <c r="F695">
        <f>IF('01.11.2018'!F692="Психоневрол.",1,0)</f>
        <v>0</v>
      </c>
      <c r="G695" t="b">
        <f>OR('01.11.2018'!F692="Інше",'01.11.2018'!F692="ЦРЛ",'01.11.2018'!F692="МЛ",'01.11.2018'!F692="Інфекційна")</f>
        <v>1</v>
      </c>
      <c r="I695">
        <f t="shared" ref="I695:K695" si="710">SUM(B695:B4006)</f>
        <v>4</v>
      </c>
      <c r="J695">
        <f t="shared" si="710"/>
        <v>0</v>
      </c>
      <c r="K695">
        <f t="shared" si="710"/>
        <v>1</v>
      </c>
      <c r="L695">
        <f t="shared" si="661"/>
        <v>0</v>
      </c>
      <c r="N695">
        <f t="shared" si="662"/>
        <v>1</v>
      </c>
    </row>
    <row r="696" spans="2:14" x14ac:dyDescent="0.25">
      <c r="B696">
        <f>IF('01.11.2018'!F693="НД",1,0)</f>
        <v>0</v>
      </c>
      <c r="C696">
        <f>IF('01.11.2018'!F693="СНІДцентр",1,0)</f>
        <v>0</v>
      </c>
      <c r="D696">
        <f>IF('01.11.2018'!F693="ПТБ",1,0)</f>
        <v>0</v>
      </c>
      <c r="E696" t="b">
        <f>OR('01.11.2018'!F693="ПМСД",'01.11.2018'!F693="поліклініка")</f>
        <v>0</v>
      </c>
      <c r="F696">
        <f>IF('01.11.2018'!F693="Психоневрол.",1,0)</f>
        <v>0</v>
      </c>
      <c r="G696" t="b">
        <f>OR('01.11.2018'!F693="Інше",'01.11.2018'!F693="ЦРЛ",'01.11.2018'!F693="МЛ",'01.11.2018'!F693="Інфекційна")</f>
        <v>0</v>
      </c>
      <c r="I696">
        <f t="shared" ref="I696:K696" si="711">SUM(B696:B4007)</f>
        <v>4</v>
      </c>
      <c r="J696">
        <f t="shared" si="711"/>
        <v>0</v>
      </c>
      <c r="K696">
        <f t="shared" si="711"/>
        <v>1</v>
      </c>
      <c r="L696">
        <f t="shared" si="661"/>
        <v>0</v>
      </c>
      <c r="N696">
        <f t="shared" si="662"/>
        <v>0</v>
      </c>
    </row>
    <row r="697" spans="2:14" x14ac:dyDescent="0.25">
      <c r="B697">
        <f>IF('01.11.2018'!F694="НД",1,0)</f>
        <v>0</v>
      </c>
      <c r="C697">
        <f>IF('01.11.2018'!F694="СНІДцентр",1,0)</f>
        <v>0</v>
      </c>
      <c r="D697">
        <f>IF('01.11.2018'!F694="ПТБ",1,0)</f>
        <v>0</v>
      </c>
      <c r="E697" t="b">
        <f>OR('01.11.2018'!F694="ПМСД",'01.11.2018'!F694="поліклініка")</f>
        <v>0</v>
      </c>
      <c r="F697">
        <f>IF('01.11.2018'!F694="Психоневрол.",1,0)</f>
        <v>0</v>
      </c>
      <c r="G697" t="b">
        <f>OR('01.11.2018'!F694="Інше",'01.11.2018'!F694="ЦРЛ",'01.11.2018'!F694="МЛ",'01.11.2018'!F694="Інфекційна")</f>
        <v>0</v>
      </c>
      <c r="I697">
        <f t="shared" ref="I697:K697" si="712">SUM(B697:B4008)</f>
        <v>4</v>
      </c>
      <c r="J697">
        <f t="shared" si="712"/>
        <v>0</v>
      </c>
      <c r="K697">
        <f t="shared" si="712"/>
        <v>1</v>
      </c>
      <c r="L697">
        <f t="shared" si="661"/>
        <v>0</v>
      </c>
      <c r="N697">
        <f t="shared" si="662"/>
        <v>0</v>
      </c>
    </row>
    <row r="698" spans="2:14" x14ac:dyDescent="0.25">
      <c r="B698">
        <f>IF('01.11.2018'!F695="НД",1,0)</f>
        <v>0</v>
      </c>
      <c r="C698">
        <f>IF('01.11.2018'!F695="СНІДцентр",1,0)</f>
        <v>0</v>
      </c>
      <c r="D698">
        <f>IF('01.11.2018'!F695="ПТБ",1,0)</f>
        <v>0</v>
      </c>
      <c r="E698" t="b">
        <f>OR('01.11.2018'!F695="ПМСД",'01.11.2018'!F695="поліклініка")</f>
        <v>0</v>
      </c>
      <c r="F698">
        <f>IF('01.11.2018'!F695="Психоневрол.",1,0)</f>
        <v>0</v>
      </c>
      <c r="G698" t="b">
        <f>OR('01.11.2018'!F695="Інше",'01.11.2018'!F695="ЦРЛ",'01.11.2018'!F695="МЛ",'01.11.2018'!F695="Інфекційна")</f>
        <v>1</v>
      </c>
      <c r="I698">
        <f t="shared" ref="I698:K698" si="713">SUM(B698:B4009)</f>
        <v>4</v>
      </c>
      <c r="J698">
        <f t="shared" si="713"/>
        <v>0</v>
      </c>
      <c r="K698">
        <f t="shared" si="713"/>
        <v>1</v>
      </c>
      <c r="L698">
        <f t="shared" si="661"/>
        <v>0</v>
      </c>
      <c r="N698">
        <f t="shared" si="662"/>
        <v>1</v>
      </c>
    </row>
    <row r="699" spans="2:14" x14ac:dyDescent="0.25">
      <c r="B699">
        <f>IF('01.11.2018'!F696="НД",1,0)</f>
        <v>0</v>
      </c>
      <c r="C699">
        <f>IF('01.11.2018'!F696="СНІДцентр",1,0)</f>
        <v>0</v>
      </c>
      <c r="D699">
        <f>IF('01.11.2018'!F696="ПТБ",1,0)</f>
        <v>0</v>
      </c>
      <c r="E699" t="b">
        <f>OR('01.11.2018'!F696="ПМСД",'01.11.2018'!F696="поліклініка")</f>
        <v>0</v>
      </c>
      <c r="F699">
        <f>IF('01.11.2018'!F696="Психоневрол.",1,0)</f>
        <v>0</v>
      </c>
      <c r="G699" t="b">
        <f>OR('01.11.2018'!F696="Інше",'01.11.2018'!F696="ЦРЛ",'01.11.2018'!F696="МЛ",'01.11.2018'!F696="Інфекційна")</f>
        <v>0</v>
      </c>
      <c r="I699">
        <f t="shared" ref="I699:K699" si="714">SUM(B699:B4010)</f>
        <v>4</v>
      </c>
      <c r="J699">
        <f t="shared" si="714"/>
        <v>0</v>
      </c>
      <c r="K699">
        <f t="shared" si="714"/>
        <v>1</v>
      </c>
      <c r="L699">
        <f t="shared" si="661"/>
        <v>0</v>
      </c>
      <c r="N699">
        <f t="shared" si="662"/>
        <v>0</v>
      </c>
    </row>
    <row r="700" spans="2:14" x14ac:dyDescent="0.25">
      <c r="B700">
        <f>IF('01.11.2018'!F697="НД",1,0)</f>
        <v>0</v>
      </c>
      <c r="C700">
        <f>IF('01.11.2018'!F697="СНІДцентр",1,0)</f>
        <v>0</v>
      </c>
      <c r="D700">
        <f>IF('01.11.2018'!F697="ПТБ",1,0)</f>
        <v>0</v>
      </c>
      <c r="E700" t="b">
        <f>OR('01.11.2018'!F697="ПМСД",'01.11.2018'!F697="поліклініка")</f>
        <v>0</v>
      </c>
      <c r="F700">
        <f>IF('01.11.2018'!F697="Психоневрол.",1,0)</f>
        <v>0</v>
      </c>
      <c r="G700" t="b">
        <f>OR('01.11.2018'!F697="Інше",'01.11.2018'!F697="ЦРЛ",'01.11.2018'!F697="МЛ",'01.11.2018'!F697="Інфекційна")</f>
        <v>0</v>
      </c>
      <c r="I700">
        <f t="shared" ref="I700:K700" si="715">SUM(B700:B4011)</f>
        <v>4</v>
      </c>
      <c r="J700">
        <f t="shared" si="715"/>
        <v>0</v>
      </c>
      <c r="K700">
        <f t="shared" si="715"/>
        <v>1</v>
      </c>
      <c r="L700">
        <f t="shared" si="661"/>
        <v>0</v>
      </c>
      <c r="N700">
        <f t="shared" si="662"/>
        <v>0</v>
      </c>
    </row>
    <row r="701" spans="2:14" x14ac:dyDescent="0.25">
      <c r="B701">
        <f>IF('01.11.2018'!F698="НД",1,0)</f>
        <v>0</v>
      </c>
      <c r="C701">
        <f>IF('01.11.2018'!F698="СНІДцентр",1,0)</f>
        <v>0</v>
      </c>
      <c r="D701">
        <f>IF('01.11.2018'!F698="ПТБ",1,0)</f>
        <v>0</v>
      </c>
      <c r="E701" t="b">
        <f>OR('01.11.2018'!F698="ПМСД",'01.11.2018'!F698="поліклініка")</f>
        <v>0</v>
      </c>
      <c r="F701">
        <f>IF('01.11.2018'!F698="Психоневрол.",1,0)</f>
        <v>0</v>
      </c>
      <c r="G701" t="b">
        <f>OR('01.11.2018'!F698="Інше",'01.11.2018'!F698="ЦРЛ",'01.11.2018'!F698="МЛ",'01.11.2018'!F698="Інфекційна")</f>
        <v>0</v>
      </c>
      <c r="I701">
        <f t="shared" ref="I701:K701" si="716">SUM(B701:B4012)</f>
        <v>4</v>
      </c>
      <c r="J701">
        <f t="shared" si="716"/>
        <v>0</v>
      </c>
      <c r="K701">
        <f t="shared" si="716"/>
        <v>1</v>
      </c>
      <c r="L701">
        <f t="shared" si="661"/>
        <v>0</v>
      </c>
      <c r="N701">
        <f t="shared" si="662"/>
        <v>0</v>
      </c>
    </row>
    <row r="702" spans="2:14" x14ac:dyDescent="0.25">
      <c r="B702">
        <f>IF('01.11.2018'!F699="НД",1,0)</f>
        <v>0</v>
      </c>
      <c r="C702">
        <f>IF('01.11.2018'!F699="СНІДцентр",1,0)</f>
        <v>0</v>
      </c>
      <c r="D702">
        <f>IF('01.11.2018'!F699="ПТБ",1,0)</f>
        <v>0</v>
      </c>
      <c r="E702" t="b">
        <f>OR('01.11.2018'!F699="ПМСД",'01.11.2018'!F699="поліклініка")</f>
        <v>0</v>
      </c>
      <c r="F702">
        <f>IF('01.11.2018'!F699="Психоневрол.",1,0)</f>
        <v>0</v>
      </c>
      <c r="G702" t="b">
        <f>OR('01.11.2018'!F699="Інше",'01.11.2018'!F699="ЦРЛ",'01.11.2018'!F699="МЛ",'01.11.2018'!F699="Інфекційна")</f>
        <v>0</v>
      </c>
      <c r="I702">
        <f t="shared" ref="I702:K702" si="717">SUM(B702:B4013)</f>
        <v>4</v>
      </c>
      <c r="J702">
        <f t="shared" si="717"/>
        <v>0</v>
      </c>
      <c r="K702">
        <f t="shared" si="717"/>
        <v>1</v>
      </c>
      <c r="L702">
        <f t="shared" si="661"/>
        <v>0</v>
      </c>
      <c r="N702">
        <f t="shared" si="662"/>
        <v>0</v>
      </c>
    </row>
    <row r="703" spans="2:14" x14ac:dyDescent="0.25">
      <c r="B703">
        <f>IF('01.11.2018'!F700="НД",1,0)</f>
        <v>0</v>
      </c>
      <c r="C703">
        <f>IF('01.11.2018'!F700="СНІДцентр",1,0)</f>
        <v>0</v>
      </c>
      <c r="D703">
        <f>IF('01.11.2018'!F700="ПТБ",1,0)</f>
        <v>0</v>
      </c>
      <c r="E703" t="b">
        <f>OR('01.11.2018'!F700="ПМСД",'01.11.2018'!F700="поліклініка")</f>
        <v>0</v>
      </c>
      <c r="F703">
        <f>IF('01.11.2018'!F700="Психоневрол.",1,0)</f>
        <v>0</v>
      </c>
      <c r="G703" t="b">
        <f>OR('01.11.2018'!F700="Інше",'01.11.2018'!F700="ЦРЛ",'01.11.2018'!F700="МЛ",'01.11.2018'!F700="Інфекційна")</f>
        <v>0</v>
      </c>
      <c r="I703">
        <f t="shared" ref="I703:K703" si="718">SUM(B703:B4014)</f>
        <v>4</v>
      </c>
      <c r="J703">
        <f t="shared" si="718"/>
        <v>0</v>
      </c>
      <c r="K703">
        <f t="shared" si="718"/>
        <v>1</v>
      </c>
      <c r="L703">
        <f t="shared" si="661"/>
        <v>0</v>
      </c>
      <c r="N703">
        <f t="shared" si="662"/>
        <v>0</v>
      </c>
    </row>
    <row r="704" spans="2:14" x14ac:dyDescent="0.25">
      <c r="B704">
        <f>IF('01.11.2018'!F701="НД",1,0)</f>
        <v>1</v>
      </c>
      <c r="C704">
        <f>IF('01.11.2018'!F701="СНІДцентр",1,0)</f>
        <v>0</v>
      </c>
      <c r="D704">
        <f>IF('01.11.2018'!F701="ПТБ",1,0)</f>
        <v>0</v>
      </c>
      <c r="E704" t="b">
        <f>OR('01.11.2018'!F701="ПМСД",'01.11.2018'!F701="поліклініка")</f>
        <v>0</v>
      </c>
      <c r="F704">
        <f>IF('01.11.2018'!F701="Психоневрол.",1,0)</f>
        <v>0</v>
      </c>
      <c r="G704" t="b">
        <f>OR('01.11.2018'!F701="Інше",'01.11.2018'!F701="ЦРЛ",'01.11.2018'!F701="МЛ",'01.11.2018'!F701="Інфекційна")</f>
        <v>0</v>
      </c>
      <c r="I704">
        <f t="shared" ref="I704:K704" si="719">SUM(B704:B4015)</f>
        <v>4</v>
      </c>
      <c r="J704">
        <f t="shared" si="719"/>
        <v>0</v>
      </c>
      <c r="K704">
        <f t="shared" si="719"/>
        <v>1</v>
      </c>
      <c r="L704">
        <f t="shared" si="661"/>
        <v>0</v>
      </c>
      <c r="N704">
        <f t="shared" si="662"/>
        <v>0</v>
      </c>
    </row>
    <row r="705" spans="2:14" x14ac:dyDescent="0.25">
      <c r="B705">
        <f>IF('01.11.2018'!F702="НД",1,0)</f>
        <v>0</v>
      </c>
      <c r="C705">
        <f>IF('01.11.2018'!F702="СНІДцентр",1,0)</f>
        <v>0</v>
      </c>
      <c r="D705">
        <f>IF('01.11.2018'!F702="ПТБ",1,0)</f>
        <v>0</v>
      </c>
      <c r="E705" t="b">
        <f>OR('01.11.2018'!F702="ПМСД",'01.11.2018'!F702="поліклініка")</f>
        <v>0</v>
      </c>
      <c r="F705">
        <f>IF('01.11.2018'!F702="Психоневрол.",1,0)</f>
        <v>0</v>
      </c>
      <c r="G705" t="b">
        <f>OR('01.11.2018'!F702="Інше",'01.11.2018'!F702="ЦРЛ",'01.11.2018'!F702="МЛ",'01.11.2018'!F702="Інфекційна")</f>
        <v>0</v>
      </c>
      <c r="I705">
        <f t="shared" ref="I705:K705" si="720">SUM(B705:B4016)</f>
        <v>3</v>
      </c>
      <c r="J705">
        <f t="shared" si="720"/>
        <v>0</v>
      </c>
      <c r="K705">
        <f t="shared" si="720"/>
        <v>1</v>
      </c>
      <c r="L705">
        <f t="shared" si="661"/>
        <v>0</v>
      </c>
      <c r="N705">
        <f t="shared" si="662"/>
        <v>0</v>
      </c>
    </row>
    <row r="706" spans="2:14" x14ac:dyDescent="0.25">
      <c r="B706">
        <f>IF('01.11.2018'!F703="НД",1,0)</f>
        <v>0</v>
      </c>
      <c r="C706">
        <f>IF('01.11.2018'!F703="СНІДцентр",1,0)</f>
        <v>0</v>
      </c>
      <c r="D706">
        <f>IF('01.11.2018'!F703="ПТБ",1,0)</f>
        <v>0</v>
      </c>
      <c r="E706" t="b">
        <f>OR('01.11.2018'!F703="ПМСД",'01.11.2018'!F703="поліклініка")</f>
        <v>0</v>
      </c>
      <c r="F706">
        <f>IF('01.11.2018'!F703="Психоневрол.",1,0)</f>
        <v>0</v>
      </c>
      <c r="G706" t="b">
        <f>OR('01.11.2018'!F703="Інше",'01.11.2018'!F703="ЦРЛ",'01.11.2018'!F703="МЛ",'01.11.2018'!F703="Інфекційна")</f>
        <v>0</v>
      </c>
      <c r="I706">
        <f t="shared" ref="I706:K706" si="721">SUM(B706:B4017)</f>
        <v>3</v>
      </c>
      <c r="J706">
        <f t="shared" si="721"/>
        <v>0</v>
      </c>
      <c r="K706">
        <f t="shared" si="721"/>
        <v>1</v>
      </c>
      <c r="L706">
        <f t="shared" si="661"/>
        <v>0</v>
      </c>
      <c r="N706">
        <f t="shared" si="662"/>
        <v>0</v>
      </c>
    </row>
    <row r="707" spans="2:14" x14ac:dyDescent="0.25">
      <c r="B707">
        <f>IF('01.11.2018'!F704="НД",1,0)</f>
        <v>0</v>
      </c>
      <c r="C707">
        <f>IF('01.11.2018'!F704="СНІДцентр",1,0)</f>
        <v>0</v>
      </c>
      <c r="D707">
        <f>IF('01.11.2018'!F704="ПТБ",1,0)</f>
        <v>0</v>
      </c>
      <c r="E707" t="b">
        <f>OR('01.11.2018'!F704="ПМСД",'01.11.2018'!F704="поліклініка")</f>
        <v>0</v>
      </c>
      <c r="F707">
        <f>IF('01.11.2018'!F704="Психоневрол.",1,0)</f>
        <v>0</v>
      </c>
      <c r="G707" t="b">
        <f>OR('01.11.2018'!F704="Інше",'01.11.2018'!F704="ЦРЛ",'01.11.2018'!F704="МЛ",'01.11.2018'!F704="Інфекційна")</f>
        <v>0</v>
      </c>
      <c r="I707">
        <f t="shared" ref="I707:K707" si="722">SUM(B707:B4018)</f>
        <v>3</v>
      </c>
      <c r="J707">
        <f t="shared" si="722"/>
        <v>0</v>
      </c>
      <c r="K707">
        <f t="shared" si="722"/>
        <v>1</v>
      </c>
      <c r="L707">
        <f t="shared" si="661"/>
        <v>0</v>
      </c>
      <c r="N707">
        <f t="shared" si="662"/>
        <v>0</v>
      </c>
    </row>
    <row r="708" spans="2:14" x14ac:dyDescent="0.25">
      <c r="B708">
        <f>IF('01.11.2018'!F705="НД",1,0)</f>
        <v>0</v>
      </c>
      <c r="C708">
        <f>IF('01.11.2018'!F705="СНІДцентр",1,0)</f>
        <v>0</v>
      </c>
      <c r="D708">
        <f>IF('01.11.2018'!F705="ПТБ",1,0)</f>
        <v>0</v>
      </c>
      <c r="E708" t="b">
        <f>OR('01.11.2018'!F705="ПМСД",'01.11.2018'!F705="поліклініка")</f>
        <v>0</v>
      </c>
      <c r="F708">
        <f>IF('01.11.2018'!F705="Психоневрол.",1,0)</f>
        <v>0</v>
      </c>
      <c r="G708" t="b">
        <f>OR('01.11.2018'!F705="Інше",'01.11.2018'!F705="ЦРЛ",'01.11.2018'!F705="МЛ",'01.11.2018'!F705="Інфекційна")</f>
        <v>0</v>
      </c>
      <c r="I708">
        <f t="shared" ref="I708:K708" si="723">SUM(B708:B4019)</f>
        <v>3</v>
      </c>
      <c r="J708">
        <f t="shared" si="723"/>
        <v>0</v>
      </c>
      <c r="K708">
        <f t="shared" si="723"/>
        <v>1</v>
      </c>
      <c r="L708">
        <f t="shared" si="661"/>
        <v>0</v>
      </c>
      <c r="N708">
        <f t="shared" si="662"/>
        <v>0</v>
      </c>
    </row>
    <row r="709" spans="2:14" x14ac:dyDescent="0.25">
      <c r="B709">
        <f>IF('01.11.2018'!F706="НД",1,0)</f>
        <v>0</v>
      </c>
      <c r="C709">
        <f>IF('01.11.2018'!F706="СНІДцентр",1,0)</f>
        <v>0</v>
      </c>
      <c r="D709">
        <f>IF('01.11.2018'!F706="ПТБ",1,0)</f>
        <v>0</v>
      </c>
      <c r="E709" t="b">
        <f>OR('01.11.2018'!F706="ПМСД",'01.11.2018'!F706="поліклініка")</f>
        <v>0</v>
      </c>
      <c r="F709">
        <f>IF('01.11.2018'!F706="Психоневрол.",1,0)</f>
        <v>0</v>
      </c>
      <c r="G709" t="b">
        <f>OR('01.11.2018'!F706="Інше",'01.11.2018'!F706="ЦРЛ",'01.11.2018'!F706="МЛ",'01.11.2018'!F706="Інфекційна")</f>
        <v>0</v>
      </c>
      <c r="I709">
        <f t="shared" ref="I709:K709" si="724">SUM(B709:B4020)</f>
        <v>3</v>
      </c>
      <c r="J709">
        <f t="shared" si="724"/>
        <v>0</v>
      </c>
      <c r="K709">
        <f t="shared" si="724"/>
        <v>1</v>
      </c>
      <c r="L709">
        <f t="shared" si="661"/>
        <v>0</v>
      </c>
      <c r="N709">
        <f t="shared" si="662"/>
        <v>0</v>
      </c>
    </row>
    <row r="710" spans="2:14" x14ac:dyDescent="0.25">
      <c r="B710">
        <f>IF('01.11.2018'!F707="НД",1,0)</f>
        <v>1</v>
      </c>
      <c r="C710">
        <f>IF('01.11.2018'!F707="СНІДцентр",1,0)</f>
        <v>0</v>
      </c>
      <c r="D710">
        <f>IF('01.11.2018'!F707="ПТБ",1,0)</f>
        <v>0</v>
      </c>
      <c r="E710" t="b">
        <f>OR('01.11.2018'!F707="ПМСД",'01.11.2018'!F707="поліклініка")</f>
        <v>0</v>
      </c>
      <c r="F710">
        <f>IF('01.11.2018'!F707="Психоневрол.",1,0)</f>
        <v>0</v>
      </c>
      <c r="G710" t="b">
        <f>OR('01.11.2018'!F707="Інше",'01.11.2018'!F707="ЦРЛ",'01.11.2018'!F707="МЛ",'01.11.2018'!F707="Інфекційна")</f>
        <v>0</v>
      </c>
      <c r="I710">
        <f t="shared" ref="I710:K710" si="725">SUM(B710:B4021)</f>
        <v>3</v>
      </c>
      <c r="J710">
        <f t="shared" si="725"/>
        <v>0</v>
      </c>
      <c r="K710">
        <f t="shared" si="725"/>
        <v>1</v>
      </c>
      <c r="L710">
        <f t="shared" si="661"/>
        <v>0</v>
      </c>
      <c r="N710">
        <f t="shared" si="662"/>
        <v>0</v>
      </c>
    </row>
    <row r="711" spans="2:14" x14ac:dyDescent="0.25">
      <c r="B711">
        <f>IF('01.11.2018'!F708="НД",1,0)</f>
        <v>0</v>
      </c>
      <c r="C711">
        <f>IF('01.11.2018'!F708="СНІДцентр",1,0)</f>
        <v>0</v>
      </c>
      <c r="D711">
        <f>IF('01.11.2018'!F708="ПТБ",1,0)</f>
        <v>0</v>
      </c>
      <c r="E711" t="b">
        <f>OR('01.11.2018'!F708="ПМСД",'01.11.2018'!F708="поліклініка")</f>
        <v>0</v>
      </c>
      <c r="F711">
        <f>IF('01.11.2018'!F708="Психоневрол.",1,0)</f>
        <v>0</v>
      </c>
      <c r="G711" t="b">
        <f>OR('01.11.2018'!F708="Інше",'01.11.2018'!F708="ЦРЛ",'01.11.2018'!F708="МЛ",'01.11.2018'!F708="Інфекційна")</f>
        <v>0</v>
      </c>
      <c r="I711">
        <f t="shared" ref="I711:K711" si="726">SUM(B711:B4022)</f>
        <v>2</v>
      </c>
      <c r="J711">
        <f t="shared" si="726"/>
        <v>0</v>
      </c>
      <c r="K711">
        <f t="shared" si="726"/>
        <v>1</v>
      </c>
      <c r="L711">
        <f t="shared" ref="L711:L774" si="727">N(E711)</f>
        <v>0</v>
      </c>
      <c r="N711">
        <f t="shared" ref="N711:N774" si="728">N(G711)</f>
        <v>0</v>
      </c>
    </row>
    <row r="712" spans="2:14" x14ac:dyDescent="0.25">
      <c r="B712">
        <f>IF('01.11.2018'!F709="НД",1,0)</f>
        <v>0</v>
      </c>
      <c r="C712">
        <f>IF('01.11.2018'!F709="СНІДцентр",1,0)</f>
        <v>0</v>
      </c>
      <c r="D712">
        <f>IF('01.11.2018'!F709="ПТБ",1,0)</f>
        <v>0</v>
      </c>
      <c r="E712" t="b">
        <f>OR('01.11.2018'!F709="ПМСД",'01.11.2018'!F709="поліклініка")</f>
        <v>0</v>
      </c>
      <c r="F712">
        <f>IF('01.11.2018'!F709="Психоневрол.",1,0)</f>
        <v>0</v>
      </c>
      <c r="G712" t="b">
        <f>OR('01.11.2018'!F709="Інше",'01.11.2018'!F709="ЦРЛ",'01.11.2018'!F709="МЛ",'01.11.2018'!F709="Інфекційна")</f>
        <v>0</v>
      </c>
      <c r="I712">
        <f t="shared" ref="I712:K712" si="729">SUM(B712:B4023)</f>
        <v>2</v>
      </c>
      <c r="J712">
        <f t="shared" si="729"/>
        <v>0</v>
      </c>
      <c r="K712">
        <f t="shared" si="729"/>
        <v>1</v>
      </c>
      <c r="L712">
        <f t="shared" si="727"/>
        <v>0</v>
      </c>
      <c r="N712">
        <f t="shared" si="728"/>
        <v>0</v>
      </c>
    </row>
    <row r="713" spans="2:14" x14ac:dyDescent="0.25">
      <c r="B713">
        <f>IF('01.11.2018'!F710="НД",1,0)</f>
        <v>1</v>
      </c>
      <c r="C713">
        <f>IF('01.11.2018'!F710="СНІДцентр",1,0)</f>
        <v>0</v>
      </c>
      <c r="D713">
        <f>IF('01.11.2018'!F710="ПТБ",1,0)</f>
        <v>0</v>
      </c>
      <c r="E713" t="b">
        <f>OR('01.11.2018'!F710="ПМСД",'01.11.2018'!F710="поліклініка")</f>
        <v>0</v>
      </c>
      <c r="F713">
        <f>IF('01.11.2018'!F710="Психоневрол.",1,0)</f>
        <v>0</v>
      </c>
      <c r="G713" t="b">
        <f>OR('01.11.2018'!F710="Інше",'01.11.2018'!F710="ЦРЛ",'01.11.2018'!F710="МЛ",'01.11.2018'!F710="Інфекційна")</f>
        <v>0</v>
      </c>
      <c r="I713">
        <f t="shared" ref="I713:K713" si="730">SUM(B713:B4024)</f>
        <v>2</v>
      </c>
      <c r="J713">
        <f t="shared" si="730"/>
        <v>0</v>
      </c>
      <c r="K713">
        <f t="shared" si="730"/>
        <v>1</v>
      </c>
      <c r="L713">
        <f t="shared" si="727"/>
        <v>0</v>
      </c>
      <c r="N713">
        <f t="shared" si="728"/>
        <v>0</v>
      </c>
    </row>
    <row r="714" spans="2:14" x14ac:dyDescent="0.25">
      <c r="B714">
        <f>IF('01.11.2018'!F711="НД",1,0)</f>
        <v>0</v>
      </c>
      <c r="C714">
        <f>IF('01.11.2018'!F711="СНІДцентр",1,0)</f>
        <v>0</v>
      </c>
      <c r="D714">
        <f>IF('01.11.2018'!F711="ПТБ",1,0)</f>
        <v>0</v>
      </c>
      <c r="E714" t="b">
        <f>OR('01.11.2018'!F711="ПМСД",'01.11.2018'!F711="поліклініка")</f>
        <v>0</v>
      </c>
      <c r="F714">
        <f>IF('01.11.2018'!F711="Психоневрол.",1,0)</f>
        <v>0</v>
      </c>
      <c r="G714" t="b">
        <f>OR('01.11.2018'!F711="Інше",'01.11.2018'!F711="ЦРЛ",'01.11.2018'!F711="МЛ",'01.11.2018'!F711="Інфекційна")</f>
        <v>0</v>
      </c>
      <c r="I714">
        <f t="shared" ref="I714:K714" si="731">SUM(B714:B4025)</f>
        <v>1</v>
      </c>
      <c r="J714">
        <f t="shared" si="731"/>
        <v>0</v>
      </c>
      <c r="K714">
        <f t="shared" si="731"/>
        <v>1</v>
      </c>
      <c r="L714">
        <f t="shared" si="727"/>
        <v>0</v>
      </c>
      <c r="N714">
        <f t="shared" si="728"/>
        <v>0</v>
      </c>
    </row>
    <row r="715" spans="2:14" x14ac:dyDescent="0.25">
      <c r="B715">
        <f>IF('01.11.2018'!F712="НД",1,0)</f>
        <v>0</v>
      </c>
      <c r="C715">
        <f>IF('01.11.2018'!F712="СНІДцентр",1,0)</f>
        <v>0</v>
      </c>
      <c r="D715">
        <f>IF('01.11.2018'!F712="ПТБ",1,0)</f>
        <v>0</v>
      </c>
      <c r="E715" t="b">
        <f>OR('01.11.2018'!F712="ПМСД",'01.11.2018'!F712="поліклініка")</f>
        <v>0</v>
      </c>
      <c r="F715">
        <f>IF('01.11.2018'!F712="Психоневрол.",1,0)</f>
        <v>0</v>
      </c>
      <c r="G715" t="b">
        <f>OR('01.11.2018'!F712="Інше",'01.11.2018'!F712="ЦРЛ",'01.11.2018'!F712="МЛ",'01.11.2018'!F712="Інфекційна")</f>
        <v>0</v>
      </c>
      <c r="I715">
        <f t="shared" ref="I715:K715" si="732">SUM(B715:B4026)</f>
        <v>1</v>
      </c>
      <c r="J715">
        <f t="shared" si="732"/>
        <v>0</v>
      </c>
      <c r="K715">
        <f t="shared" si="732"/>
        <v>1</v>
      </c>
      <c r="L715">
        <f t="shared" si="727"/>
        <v>0</v>
      </c>
      <c r="N715">
        <f t="shared" si="728"/>
        <v>0</v>
      </c>
    </row>
    <row r="716" spans="2:14" x14ac:dyDescent="0.25">
      <c r="B716">
        <f>IF('01.11.2018'!F713="НД",1,0)</f>
        <v>1</v>
      </c>
      <c r="C716">
        <f>IF('01.11.2018'!F713="СНІДцентр",1,0)</f>
        <v>0</v>
      </c>
      <c r="D716">
        <f>IF('01.11.2018'!F713="ПТБ",1,0)</f>
        <v>0</v>
      </c>
      <c r="E716" t="b">
        <f>OR('01.11.2018'!F713="ПМСД",'01.11.2018'!F713="поліклініка")</f>
        <v>0</v>
      </c>
      <c r="F716">
        <f>IF('01.11.2018'!F713="Психоневрол.",1,0)</f>
        <v>0</v>
      </c>
      <c r="G716" t="b">
        <f>OR('01.11.2018'!F713="Інше",'01.11.2018'!F713="ЦРЛ",'01.11.2018'!F713="МЛ",'01.11.2018'!F713="Інфекційна")</f>
        <v>0</v>
      </c>
      <c r="I716">
        <f t="shared" ref="I716:K716" si="733">SUM(B716:B4027)</f>
        <v>1</v>
      </c>
      <c r="J716">
        <f t="shared" si="733"/>
        <v>0</v>
      </c>
      <c r="K716">
        <f t="shared" si="733"/>
        <v>1</v>
      </c>
      <c r="L716">
        <f t="shared" si="727"/>
        <v>0</v>
      </c>
      <c r="N716">
        <f t="shared" si="728"/>
        <v>0</v>
      </c>
    </row>
    <row r="717" spans="2:14" x14ac:dyDescent="0.25">
      <c r="B717">
        <f>IF('01.11.2018'!F714="НД",1,0)</f>
        <v>0</v>
      </c>
      <c r="C717">
        <f>IF('01.11.2018'!F714="СНІДцентр",1,0)</f>
        <v>0</v>
      </c>
      <c r="D717">
        <f>IF('01.11.2018'!F714="ПТБ",1,0)</f>
        <v>0</v>
      </c>
      <c r="E717" t="b">
        <f>OR('01.11.2018'!F714="ПМСД",'01.11.2018'!F714="поліклініка")</f>
        <v>0</v>
      </c>
      <c r="F717">
        <f>IF('01.11.2018'!F714="Психоневрол.",1,0)</f>
        <v>0</v>
      </c>
      <c r="G717" t="b">
        <f>OR('01.11.2018'!F714="Інше",'01.11.2018'!F714="ЦРЛ",'01.11.2018'!F714="МЛ",'01.11.2018'!F714="Інфекційна")</f>
        <v>0</v>
      </c>
      <c r="I717">
        <f t="shared" ref="I717:K717" si="734">SUM(B717:B4028)</f>
        <v>0</v>
      </c>
      <c r="J717">
        <f t="shared" si="734"/>
        <v>0</v>
      </c>
      <c r="K717">
        <f t="shared" si="734"/>
        <v>1</v>
      </c>
      <c r="L717">
        <f t="shared" si="727"/>
        <v>0</v>
      </c>
      <c r="N717">
        <f t="shared" si="728"/>
        <v>0</v>
      </c>
    </row>
    <row r="718" spans="2:14" x14ac:dyDescent="0.25">
      <c r="B718">
        <f>IF('01.11.2018'!F715="НД",1,0)</f>
        <v>0</v>
      </c>
      <c r="C718">
        <f>IF('01.11.2018'!F715="СНІДцентр",1,0)</f>
        <v>0</v>
      </c>
      <c r="D718">
        <f>IF('01.11.2018'!F715="ПТБ",1,0)</f>
        <v>0</v>
      </c>
      <c r="E718" t="b">
        <f>OR('01.11.2018'!F715="ПМСД",'01.11.2018'!F715="поліклініка")</f>
        <v>0</v>
      </c>
      <c r="F718">
        <f>IF('01.11.2018'!F715="Психоневрол.",1,0)</f>
        <v>0</v>
      </c>
      <c r="G718" t="b">
        <f>OR('01.11.2018'!F715="Інше",'01.11.2018'!F715="ЦРЛ",'01.11.2018'!F715="МЛ",'01.11.2018'!F715="Інфекційна")</f>
        <v>0</v>
      </c>
      <c r="I718">
        <f t="shared" ref="I718:K718" si="735">SUM(B718:B4029)</f>
        <v>0</v>
      </c>
      <c r="J718">
        <f t="shared" si="735"/>
        <v>0</v>
      </c>
      <c r="K718">
        <f t="shared" si="735"/>
        <v>1</v>
      </c>
      <c r="L718">
        <f t="shared" si="727"/>
        <v>0</v>
      </c>
      <c r="N718">
        <f t="shared" si="728"/>
        <v>0</v>
      </c>
    </row>
    <row r="719" spans="2:14" x14ac:dyDescent="0.25">
      <c r="B719">
        <f>IF('01.11.2018'!F716="НД",1,0)</f>
        <v>0</v>
      </c>
      <c r="C719">
        <f>IF('01.11.2018'!F716="СНІДцентр",1,0)</f>
        <v>0</v>
      </c>
      <c r="D719">
        <f>IF('01.11.2018'!F716="ПТБ",1,0)</f>
        <v>1</v>
      </c>
      <c r="E719" t="b">
        <f>OR('01.11.2018'!F716="ПМСД",'01.11.2018'!F716="поліклініка")</f>
        <v>0</v>
      </c>
      <c r="F719">
        <f>IF('01.11.2018'!F716="Психоневрол.",1,0)</f>
        <v>0</v>
      </c>
      <c r="G719" t="b">
        <f>OR('01.11.2018'!F716="Інше",'01.11.2018'!F716="ЦРЛ",'01.11.2018'!F716="МЛ",'01.11.2018'!F716="Інфекційна")</f>
        <v>0</v>
      </c>
      <c r="I719">
        <f t="shared" ref="I719:K719" si="736">SUM(B719:B4030)</f>
        <v>0</v>
      </c>
      <c r="J719">
        <f t="shared" si="736"/>
        <v>0</v>
      </c>
      <c r="K719">
        <f t="shared" si="736"/>
        <v>1</v>
      </c>
      <c r="L719">
        <f t="shared" si="727"/>
        <v>0</v>
      </c>
      <c r="N719">
        <f t="shared" si="728"/>
        <v>0</v>
      </c>
    </row>
    <row r="720" spans="2:14" x14ac:dyDescent="0.25">
      <c r="B720">
        <f>IF('01.11.2018'!F717="НД",1,0)</f>
        <v>0</v>
      </c>
      <c r="C720">
        <f>IF('01.11.2018'!F717="СНІДцентр",1,0)</f>
        <v>0</v>
      </c>
      <c r="D720">
        <f>IF('01.11.2018'!F717="ПТБ",1,0)</f>
        <v>0</v>
      </c>
      <c r="E720" t="b">
        <f>OR('01.11.2018'!F717="ПМСД",'01.11.2018'!F717="поліклініка")</f>
        <v>0</v>
      </c>
      <c r="F720">
        <f>IF('01.11.2018'!F717="Психоневрол.",1,0)</f>
        <v>0</v>
      </c>
      <c r="G720" t="b">
        <f>OR('01.11.2018'!F717="Інше",'01.11.2018'!F717="ЦРЛ",'01.11.2018'!F717="МЛ",'01.11.2018'!F717="Інфекційна")</f>
        <v>0</v>
      </c>
      <c r="I720">
        <f t="shared" ref="I720:K720" si="737">SUM(B720:B4031)</f>
        <v>0</v>
      </c>
      <c r="J720">
        <f t="shared" si="737"/>
        <v>0</v>
      </c>
      <c r="K720">
        <f t="shared" si="737"/>
        <v>0</v>
      </c>
      <c r="L720">
        <f t="shared" si="727"/>
        <v>0</v>
      </c>
      <c r="N720">
        <f t="shared" si="728"/>
        <v>0</v>
      </c>
    </row>
    <row r="721" spans="2:14" x14ac:dyDescent="0.25">
      <c r="B721">
        <f>IF('01.11.2018'!F718="НД",1,0)</f>
        <v>0</v>
      </c>
      <c r="C721">
        <f>IF('01.11.2018'!F718="СНІДцентр",1,0)</f>
        <v>0</v>
      </c>
      <c r="D721">
        <f>IF('01.11.2018'!F718="ПТБ",1,0)</f>
        <v>0</v>
      </c>
      <c r="E721" t="b">
        <f>OR('01.11.2018'!F718="ПМСД",'01.11.2018'!F718="поліклініка")</f>
        <v>0</v>
      </c>
      <c r="F721">
        <f>IF('01.11.2018'!F718="Психоневрол.",1,0)</f>
        <v>0</v>
      </c>
      <c r="G721" t="b">
        <f>OR('01.11.2018'!F718="Інше",'01.11.2018'!F718="ЦРЛ",'01.11.2018'!F718="МЛ",'01.11.2018'!F718="Інфекційна")</f>
        <v>0</v>
      </c>
      <c r="I721">
        <f t="shared" ref="I721:K721" si="738">SUM(B721:B4032)</f>
        <v>0</v>
      </c>
      <c r="J721">
        <f t="shared" si="738"/>
        <v>0</v>
      </c>
      <c r="K721">
        <f t="shared" si="738"/>
        <v>0</v>
      </c>
      <c r="L721">
        <f t="shared" si="727"/>
        <v>0</v>
      </c>
      <c r="N721">
        <f t="shared" si="728"/>
        <v>0</v>
      </c>
    </row>
    <row r="722" spans="2:14" x14ac:dyDescent="0.25">
      <c r="B722">
        <f>IF('01.11.2018'!F719="НД",1,0)</f>
        <v>0</v>
      </c>
      <c r="C722">
        <f>IF('01.11.2018'!F719="СНІДцентр",1,0)</f>
        <v>0</v>
      </c>
      <c r="D722">
        <f>IF('01.11.2018'!F719="ПТБ",1,0)</f>
        <v>0</v>
      </c>
      <c r="E722" t="b">
        <f>OR('01.11.2018'!F719="ПМСД",'01.11.2018'!F719="поліклініка")</f>
        <v>0</v>
      </c>
      <c r="F722">
        <f>IF('01.11.2018'!F719="Психоневрол.",1,0)</f>
        <v>0</v>
      </c>
      <c r="G722" t="b">
        <f>OR('01.11.2018'!F719="Інше",'01.11.2018'!F719="ЦРЛ",'01.11.2018'!F719="МЛ",'01.11.2018'!F719="Інфекційна")</f>
        <v>0</v>
      </c>
      <c r="I722">
        <f t="shared" ref="I722:K722" si="739">SUM(B722:B4033)</f>
        <v>0</v>
      </c>
      <c r="J722">
        <f t="shared" si="739"/>
        <v>0</v>
      </c>
      <c r="K722">
        <f t="shared" si="739"/>
        <v>0</v>
      </c>
      <c r="L722">
        <f t="shared" si="727"/>
        <v>0</v>
      </c>
      <c r="N722">
        <f t="shared" si="728"/>
        <v>0</v>
      </c>
    </row>
    <row r="723" spans="2:14" x14ac:dyDescent="0.25">
      <c r="B723">
        <f>IF('01.11.2018'!F720="НД",1,0)</f>
        <v>0</v>
      </c>
      <c r="C723">
        <f>IF('01.11.2018'!F720="СНІДцентр",1,0)</f>
        <v>0</v>
      </c>
      <c r="D723">
        <f>IF('01.11.2018'!F720="ПТБ",1,0)</f>
        <v>0</v>
      </c>
      <c r="E723" t="b">
        <f>OR('01.11.2018'!F720="ПМСД",'01.11.2018'!F720="поліклініка")</f>
        <v>0</v>
      </c>
      <c r="F723">
        <f>IF('01.11.2018'!F720="Психоневрол.",1,0)</f>
        <v>0</v>
      </c>
      <c r="G723" t="b">
        <f>OR('01.11.2018'!F720="Інше",'01.11.2018'!F720="ЦРЛ",'01.11.2018'!F720="МЛ",'01.11.2018'!F720="Інфекційна")</f>
        <v>0</v>
      </c>
      <c r="I723">
        <f t="shared" ref="I723:K723" si="740">SUM(B723:B4034)</f>
        <v>0</v>
      </c>
      <c r="J723">
        <f t="shared" si="740"/>
        <v>0</v>
      </c>
      <c r="K723">
        <f t="shared" si="740"/>
        <v>0</v>
      </c>
      <c r="L723">
        <f t="shared" si="727"/>
        <v>0</v>
      </c>
      <c r="N723">
        <f t="shared" si="728"/>
        <v>0</v>
      </c>
    </row>
    <row r="724" spans="2:14" x14ac:dyDescent="0.25">
      <c r="B724">
        <f>IF('01.11.2018'!F721="НД",1,0)</f>
        <v>0</v>
      </c>
      <c r="C724">
        <f>IF('01.11.2018'!F721="СНІДцентр",1,0)</f>
        <v>0</v>
      </c>
      <c r="D724">
        <f>IF('01.11.2018'!F721="ПТБ",1,0)</f>
        <v>0</v>
      </c>
      <c r="E724" t="b">
        <f>OR('01.11.2018'!F721="ПМСД",'01.11.2018'!F721="поліклініка")</f>
        <v>0</v>
      </c>
      <c r="F724">
        <f>IF('01.11.2018'!F721="Психоневрол.",1,0)</f>
        <v>0</v>
      </c>
      <c r="G724" t="b">
        <f>OR('01.11.2018'!F721="Інше",'01.11.2018'!F721="ЦРЛ",'01.11.2018'!F721="МЛ",'01.11.2018'!F721="Інфекційна")</f>
        <v>0</v>
      </c>
      <c r="I724">
        <f t="shared" ref="I724:K724" si="741">SUM(B724:B4035)</f>
        <v>0</v>
      </c>
      <c r="J724">
        <f t="shared" si="741"/>
        <v>0</v>
      </c>
      <c r="K724">
        <f t="shared" si="741"/>
        <v>0</v>
      </c>
      <c r="L724">
        <f t="shared" si="727"/>
        <v>0</v>
      </c>
      <c r="N724">
        <f t="shared" si="728"/>
        <v>0</v>
      </c>
    </row>
    <row r="725" spans="2:14" x14ac:dyDescent="0.25">
      <c r="B725">
        <f>IF('01.11.2018'!F722="НД",1,0)</f>
        <v>0</v>
      </c>
      <c r="C725">
        <f>IF('01.11.2018'!F722="СНІДцентр",1,0)</f>
        <v>0</v>
      </c>
      <c r="D725">
        <f>IF('01.11.2018'!F722="ПТБ",1,0)</f>
        <v>0</v>
      </c>
      <c r="E725" t="b">
        <f>OR('01.11.2018'!F722="ПМСД",'01.11.2018'!F722="поліклініка")</f>
        <v>0</v>
      </c>
      <c r="F725">
        <f>IF('01.11.2018'!F722="Психоневрол.",1,0)</f>
        <v>0</v>
      </c>
      <c r="G725" t="b">
        <f>OR('01.11.2018'!F722="Інше",'01.11.2018'!F722="ЦРЛ",'01.11.2018'!F722="МЛ",'01.11.2018'!F722="Інфекційна")</f>
        <v>0</v>
      </c>
      <c r="I725">
        <f t="shared" ref="I725:K725" si="742">SUM(B725:B4036)</f>
        <v>0</v>
      </c>
      <c r="J725">
        <f t="shared" si="742"/>
        <v>0</v>
      </c>
      <c r="K725">
        <f t="shared" si="742"/>
        <v>0</v>
      </c>
      <c r="L725">
        <f t="shared" si="727"/>
        <v>0</v>
      </c>
      <c r="N725">
        <f t="shared" si="728"/>
        <v>0</v>
      </c>
    </row>
    <row r="726" spans="2:14" x14ac:dyDescent="0.25">
      <c r="B726">
        <f>IF('01.11.2018'!F723="НД",1,0)</f>
        <v>0</v>
      </c>
      <c r="C726">
        <f>IF('01.11.2018'!F723="СНІДцентр",1,0)</f>
        <v>0</v>
      </c>
      <c r="D726">
        <f>IF('01.11.2018'!F723="ПТБ",1,0)</f>
        <v>0</v>
      </c>
      <c r="E726" t="b">
        <f>OR('01.11.2018'!F723="ПМСД",'01.11.2018'!F723="поліклініка")</f>
        <v>0</v>
      </c>
      <c r="F726">
        <f>IF('01.11.2018'!F723="Психоневрол.",1,0)</f>
        <v>0</v>
      </c>
      <c r="G726" t="b">
        <f>OR('01.11.2018'!F723="Інше",'01.11.2018'!F723="ЦРЛ",'01.11.2018'!F723="МЛ",'01.11.2018'!F723="Інфекційна")</f>
        <v>0</v>
      </c>
      <c r="I726">
        <f t="shared" ref="I726:K726" si="743">SUM(B726:B4037)</f>
        <v>0</v>
      </c>
      <c r="J726">
        <f t="shared" si="743"/>
        <v>0</v>
      </c>
      <c r="K726">
        <f t="shared" si="743"/>
        <v>0</v>
      </c>
      <c r="L726">
        <f t="shared" si="727"/>
        <v>0</v>
      </c>
      <c r="N726">
        <f t="shared" si="728"/>
        <v>0</v>
      </c>
    </row>
    <row r="727" spans="2:14" x14ac:dyDescent="0.25">
      <c r="B727">
        <f>IF('01.11.2018'!F724="НД",1,0)</f>
        <v>0</v>
      </c>
      <c r="C727">
        <f>IF('01.11.2018'!F724="СНІДцентр",1,0)</f>
        <v>0</v>
      </c>
      <c r="D727">
        <f>IF('01.11.2018'!F724="ПТБ",1,0)</f>
        <v>0</v>
      </c>
      <c r="E727" t="b">
        <f>OR('01.11.2018'!F724="ПМСД",'01.11.2018'!F724="поліклініка")</f>
        <v>0</v>
      </c>
      <c r="F727">
        <f>IF('01.11.2018'!F724="Психоневрол.",1,0)</f>
        <v>0</v>
      </c>
      <c r="G727" t="b">
        <f>OR('01.11.2018'!F724="Інше",'01.11.2018'!F724="ЦРЛ",'01.11.2018'!F724="МЛ",'01.11.2018'!F724="Інфекційна")</f>
        <v>0</v>
      </c>
      <c r="I727">
        <f t="shared" ref="I727:K727" si="744">SUM(B727:B4038)</f>
        <v>0</v>
      </c>
      <c r="J727">
        <f t="shared" si="744"/>
        <v>0</v>
      </c>
      <c r="K727">
        <f t="shared" si="744"/>
        <v>0</v>
      </c>
      <c r="L727">
        <f t="shared" si="727"/>
        <v>0</v>
      </c>
      <c r="N727">
        <f t="shared" si="728"/>
        <v>0</v>
      </c>
    </row>
    <row r="728" spans="2:14" x14ac:dyDescent="0.25">
      <c r="B728">
        <f>IF('01.11.2018'!F725="НД",1,0)</f>
        <v>0</v>
      </c>
      <c r="C728">
        <f>IF('01.11.2018'!F725="СНІДцентр",1,0)</f>
        <v>0</v>
      </c>
      <c r="D728">
        <f>IF('01.11.2018'!F725="ПТБ",1,0)</f>
        <v>0</v>
      </c>
      <c r="E728" t="b">
        <f>OR('01.11.2018'!F725="ПМСД",'01.11.2018'!F725="поліклініка")</f>
        <v>0</v>
      </c>
      <c r="F728">
        <f>IF('01.11.2018'!F725="Психоневрол.",1,0)</f>
        <v>0</v>
      </c>
      <c r="G728" t="b">
        <f>OR('01.11.2018'!F725="Інше",'01.11.2018'!F725="ЦРЛ",'01.11.2018'!F725="МЛ",'01.11.2018'!F725="Інфекційна")</f>
        <v>0</v>
      </c>
      <c r="I728">
        <f t="shared" ref="I728:K728" si="745">SUM(B728:B4039)</f>
        <v>0</v>
      </c>
      <c r="J728">
        <f t="shared" si="745"/>
        <v>0</v>
      </c>
      <c r="K728">
        <f t="shared" si="745"/>
        <v>0</v>
      </c>
      <c r="L728">
        <f t="shared" si="727"/>
        <v>0</v>
      </c>
      <c r="N728">
        <f t="shared" si="728"/>
        <v>0</v>
      </c>
    </row>
    <row r="729" spans="2:14" x14ac:dyDescent="0.25">
      <c r="B729">
        <f>IF('01.11.2018'!F726="НД",1,0)</f>
        <v>0</v>
      </c>
      <c r="C729">
        <f>IF('01.11.2018'!F726="СНІДцентр",1,0)</f>
        <v>0</v>
      </c>
      <c r="D729">
        <f>IF('01.11.2018'!F726="ПТБ",1,0)</f>
        <v>0</v>
      </c>
      <c r="E729" t="b">
        <f>OR('01.11.2018'!F726="ПМСД",'01.11.2018'!F726="поліклініка")</f>
        <v>0</v>
      </c>
      <c r="F729">
        <f>IF('01.11.2018'!F726="Психоневрол.",1,0)</f>
        <v>0</v>
      </c>
      <c r="G729" t="b">
        <f>OR('01.11.2018'!F726="Інше",'01.11.2018'!F726="ЦРЛ",'01.11.2018'!F726="МЛ",'01.11.2018'!F726="Інфекційна")</f>
        <v>0</v>
      </c>
      <c r="I729">
        <f t="shared" ref="I729:K729" si="746">SUM(B729:B4040)</f>
        <v>0</v>
      </c>
      <c r="J729">
        <f t="shared" si="746"/>
        <v>0</v>
      </c>
      <c r="K729">
        <f t="shared" si="746"/>
        <v>0</v>
      </c>
      <c r="L729">
        <f t="shared" si="727"/>
        <v>0</v>
      </c>
      <c r="N729">
        <f t="shared" si="728"/>
        <v>0</v>
      </c>
    </row>
    <row r="730" spans="2:14" x14ac:dyDescent="0.25">
      <c r="B730">
        <f>IF('01.11.2018'!F727="НД",1,0)</f>
        <v>0</v>
      </c>
      <c r="C730">
        <f>IF('01.11.2018'!F727="СНІДцентр",1,0)</f>
        <v>0</v>
      </c>
      <c r="D730">
        <f>IF('01.11.2018'!F727="ПТБ",1,0)</f>
        <v>0</v>
      </c>
      <c r="E730" t="b">
        <f>OR('01.11.2018'!F727="ПМСД",'01.11.2018'!F727="поліклініка")</f>
        <v>0</v>
      </c>
      <c r="F730">
        <f>IF('01.11.2018'!F727="Психоневрол.",1,0)</f>
        <v>0</v>
      </c>
      <c r="G730" t="b">
        <f>OR('01.11.2018'!F727="Інше",'01.11.2018'!F727="ЦРЛ",'01.11.2018'!F727="МЛ",'01.11.2018'!F727="Інфекційна")</f>
        <v>0</v>
      </c>
      <c r="I730">
        <f t="shared" ref="I730:K730" si="747">SUM(B730:B4041)</f>
        <v>0</v>
      </c>
      <c r="J730">
        <f t="shared" si="747"/>
        <v>0</v>
      </c>
      <c r="K730">
        <f t="shared" si="747"/>
        <v>0</v>
      </c>
      <c r="L730">
        <f t="shared" si="727"/>
        <v>0</v>
      </c>
      <c r="N730">
        <f t="shared" si="728"/>
        <v>0</v>
      </c>
    </row>
    <row r="731" spans="2:14" x14ac:dyDescent="0.25">
      <c r="B731">
        <f>IF('01.11.2018'!F728="НД",1,0)</f>
        <v>0</v>
      </c>
      <c r="C731">
        <f>IF('01.11.2018'!F728="СНІДцентр",1,0)</f>
        <v>0</v>
      </c>
      <c r="D731">
        <f>IF('01.11.2018'!F728="ПТБ",1,0)</f>
        <v>0</v>
      </c>
      <c r="E731" t="b">
        <f>OR('01.11.2018'!F728="ПМСД",'01.11.2018'!F728="поліклініка")</f>
        <v>0</v>
      </c>
      <c r="F731">
        <f>IF('01.11.2018'!F728="Психоневрол.",1,0)</f>
        <v>0</v>
      </c>
      <c r="G731" t="b">
        <f>OR('01.11.2018'!F728="Інше",'01.11.2018'!F728="ЦРЛ",'01.11.2018'!F728="МЛ",'01.11.2018'!F728="Інфекційна")</f>
        <v>0</v>
      </c>
      <c r="I731">
        <f t="shared" ref="I731:K731" si="748">SUM(B731:B4042)</f>
        <v>0</v>
      </c>
      <c r="J731">
        <f t="shared" si="748"/>
        <v>0</v>
      </c>
      <c r="K731">
        <f t="shared" si="748"/>
        <v>0</v>
      </c>
      <c r="L731">
        <f t="shared" si="727"/>
        <v>0</v>
      </c>
      <c r="N731">
        <f t="shared" si="728"/>
        <v>0</v>
      </c>
    </row>
    <row r="732" spans="2:14" x14ac:dyDescent="0.25">
      <c r="B732">
        <f>IF('01.11.2018'!F729="НД",1,0)</f>
        <v>0</v>
      </c>
      <c r="C732">
        <f>IF('01.11.2018'!F729="СНІДцентр",1,0)</f>
        <v>0</v>
      </c>
      <c r="D732">
        <f>IF('01.11.2018'!F729="ПТБ",1,0)</f>
        <v>0</v>
      </c>
      <c r="E732" t="b">
        <f>OR('01.11.2018'!F729="ПМСД",'01.11.2018'!F729="поліклініка")</f>
        <v>0</v>
      </c>
      <c r="F732">
        <f>IF('01.11.2018'!F729="Психоневрол.",1,0)</f>
        <v>0</v>
      </c>
      <c r="G732" t="b">
        <f>OR('01.11.2018'!F729="Інше",'01.11.2018'!F729="ЦРЛ",'01.11.2018'!F729="МЛ",'01.11.2018'!F729="Інфекційна")</f>
        <v>0</v>
      </c>
      <c r="I732">
        <f t="shared" ref="I732:K732" si="749">SUM(B732:B4043)</f>
        <v>0</v>
      </c>
      <c r="J732">
        <f t="shared" si="749"/>
        <v>0</v>
      </c>
      <c r="K732">
        <f t="shared" si="749"/>
        <v>0</v>
      </c>
      <c r="L732">
        <f t="shared" si="727"/>
        <v>0</v>
      </c>
      <c r="N732">
        <f t="shared" si="728"/>
        <v>0</v>
      </c>
    </row>
    <row r="733" spans="2:14" x14ac:dyDescent="0.25">
      <c r="B733">
        <f>IF('01.11.2018'!F730="НД",1,0)</f>
        <v>0</v>
      </c>
      <c r="C733">
        <f>IF('01.11.2018'!F730="СНІДцентр",1,0)</f>
        <v>0</v>
      </c>
      <c r="D733">
        <f>IF('01.11.2018'!F730="ПТБ",1,0)</f>
        <v>0</v>
      </c>
      <c r="E733" t="b">
        <f>OR('01.11.2018'!F730="ПМСД",'01.11.2018'!F730="поліклініка")</f>
        <v>0</v>
      </c>
      <c r="F733">
        <f>IF('01.11.2018'!F730="Психоневрол.",1,0)</f>
        <v>0</v>
      </c>
      <c r="G733" t="b">
        <f>OR('01.11.2018'!F730="Інше",'01.11.2018'!F730="ЦРЛ",'01.11.2018'!F730="МЛ",'01.11.2018'!F730="Інфекційна")</f>
        <v>0</v>
      </c>
      <c r="I733">
        <f t="shared" ref="I733:K733" si="750">SUM(B733:B4044)</f>
        <v>0</v>
      </c>
      <c r="J733">
        <f t="shared" si="750"/>
        <v>0</v>
      </c>
      <c r="K733">
        <f t="shared" si="750"/>
        <v>0</v>
      </c>
      <c r="L733">
        <f t="shared" si="727"/>
        <v>0</v>
      </c>
      <c r="N733">
        <f t="shared" si="728"/>
        <v>0</v>
      </c>
    </row>
    <row r="734" spans="2:14" x14ac:dyDescent="0.25">
      <c r="B734">
        <f>IF('01.11.2018'!F731="НД",1,0)</f>
        <v>0</v>
      </c>
      <c r="C734">
        <f>IF('01.11.2018'!F731="СНІДцентр",1,0)</f>
        <v>0</v>
      </c>
      <c r="D734">
        <f>IF('01.11.2018'!F731="ПТБ",1,0)</f>
        <v>0</v>
      </c>
      <c r="E734" t="b">
        <f>OR('01.11.2018'!F731="ПМСД",'01.11.2018'!F731="поліклініка")</f>
        <v>0</v>
      </c>
      <c r="F734">
        <f>IF('01.11.2018'!F731="Психоневрол.",1,0)</f>
        <v>0</v>
      </c>
      <c r="G734" t="b">
        <f>OR('01.11.2018'!F731="Інше",'01.11.2018'!F731="ЦРЛ",'01.11.2018'!F731="МЛ",'01.11.2018'!F731="Інфекційна")</f>
        <v>0</v>
      </c>
      <c r="I734">
        <f t="shared" ref="I734:K734" si="751">SUM(B734:B4045)</f>
        <v>0</v>
      </c>
      <c r="J734">
        <f t="shared" si="751"/>
        <v>0</v>
      </c>
      <c r="K734">
        <f t="shared" si="751"/>
        <v>0</v>
      </c>
      <c r="L734">
        <f t="shared" si="727"/>
        <v>0</v>
      </c>
      <c r="N734">
        <f t="shared" si="728"/>
        <v>0</v>
      </c>
    </row>
    <row r="735" spans="2:14" x14ac:dyDescent="0.25">
      <c r="B735">
        <f>IF('01.11.2018'!F732="НД",1,0)</f>
        <v>0</v>
      </c>
      <c r="C735">
        <f>IF('01.11.2018'!F732="СНІДцентр",1,0)</f>
        <v>0</v>
      </c>
      <c r="D735">
        <f>IF('01.11.2018'!F732="ПТБ",1,0)</f>
        <v>0</v>
      </c>
      <c r="E735" t="b">
        <f>OR('01.11.2018'!F732="ПМСД",'01.11.2018'!F732="поліклініка")</f>
        <v>0</v>
      </c>
      <c r="F735">
        <f>IF('01.11.2018'!F732="Психоневрол.",1,0)</f>
        <v>0</v>
      </c>
      <c r="G735" t="b">
        <f>OR('01.11.2018'!F732="Інше",'01.11.2018'!F732="ЦРЛ",'01.11.2018'!F732="МЛ",'01.11.2018'!F732="Інфекційна")</f>
        <v>0</v>
      </c>
      <c r="I735">
        <f t="shared" ref="I735:K735" si="752">SUM(B735:B4046)</f>
        <v>0</v>
      </c>
      <c r="J735">
        <f t="shared" si="752"/>
        <v>0</v>
      </c>
      <c r="K735">
        <f t="shared" si="752"/>
        <v>0</v>
      </c>
      <c r="L735">
        <f t="shared" si="727"/>
        <v>0</v>
      </c>
      <c r="N735">
        <f t="shared" si="728"/>
        <v>0</v>
      </c>
    </row>
    <row r="736" spans="2:14" x14ac:dyDescent="0.25">
      <c r="B736">
        <f>IF('01.11.2018'!F733="НД",1,0)</f>
        <v>0</v>
      </c>
      <c r="C736">
        <f>IF('01.11.2018'!F733="СНІДцентр",1,0)</f>
        <v>0</v>
      </c>
      <c r="D736">
        <f>IF('01.11.2018'!F733="ПТБ",1,0)</f>
        <v>0</v>
      </c>
      <c r="E736" t="b">
        <f>OR('01.11.2018'!F733="ПМСД",'01.11.2018'!F733="поліклініка")</f>
        <v>0</v>
      </c>
      <c r="F736">
        <f>IF('01.11.2018'!F733="Психоневрол.",1,0)</f>
        <v>0</v>
      </c>
      <c r="G736" t="b">
        <f>OR('01.11.2018'!F733="Інше",'01.11.2018'!F733="ЦРЛ",'01.11.2018'!F733="МЛ",'01.11.2018'!F733="Інфекційна")</f>
        <v>0</v>
      </c>
      <c r="I736">
        <f t="shared" ref="I736:K736" si="753">SUM(B736:B4047)</f>
        <v>0</v>
      </c>
      <c r="J736">
        <f t="shared" si="753"/>
        <v>0</v>
      </c>
      <c r="K736">
        <f t="shared" si="753"/>
        <v>0</v>
      </c>
      <c r="L736">
        <f t="shared" si="727"/>
        <v>0</v>
      </c>
      <c r="N736">
        <f t="shared" si="728"/>
        <v>0</v>
      </c>
    </row>
    <row r="737" spans="2:14" x14ac:dyDescent="0.25">
      <c r="B737">
        <f>IF('01.11.2018'!F734="НД",1,0)</f>
        <v>0</v>
      </c>
      <c r="C737">
        <f>IF('01.11.2018'!F734="СНІДцентр",1,0)</f>
        <v>0</v>
      </c>
      <c r="D737">
        <f>IF('01.11.2018'!F734="ПТБ",1,0)</f>
        <v>0</v>
      </c>
      <c r="E737" t="b">
        <f>OR('01.11.2018'!F734="ПМСД",'01.11.2018'!F734="поліклініка")</f>
        <v>0</v>
      </c>
      <c r="F737">
        <f>IF('01.11.2018'!F734="Психоневрол.",1,0)</f>
        <v>0</v>
      </c>
      <c r="G737" t="b">
        <f>OR('01.11.2018'!F734="Інше",'01.11.2018'!F734="ЦРЛ",'01.11.2018'!F734="МЛ",'01.11.2018'!F734="Інфекційна")</f>
        <v>0</v>
      </c>
      <c r="I737">
        <f t="shared" ref="I737:K737" si="754">SUM(B737:B4048)</f>
        <v>0</v>
      </c>
      <c r="J737">
        <f t="shared" si="754"/>
        <v>0</v>
      </c>
      <c r="K737">
        <f t="shared" si="754"/>
        <v>0</v>
      </c>
      <c r="L737">
        <f t="shared" si="727"/>
        <v>0</v>
      </c>
      <c r="N737">
        <f t="shared" si="728"/>
        <v>0</v>
      </c>
    </row>
    <row r="738" spans="2:14" x14ac:dyDescent="0.25">
      <c r="B738">
        <f>IF('01.11.2018'!F735="НД",1,0)</f>
        <v>0</v>
      </c>
      <c r="C738">
        <f>IF('01.11.2018'!F735="СНІДцентр",1,0)</f>
        <v>0</v>
      </c>
      <c r="D738">
        <f>IF('01.11.2018'!F735="ПТБ",1,0)</f>
        <v>0</v>
      </c>
      <c r="E738" t="b">
        <f>OR('01.11.2018'!F735="ПМСД",'01.11.2018'!F735="поліклініка")</f>
        <v>0</v>
      </c>
      <c r="F738">
        <f>IF('01.11.2018'!F735="Психоневрол.",1,0)</f>
        <v>0</v>
      </c>
      <c r="G738" t="b">
        <f>OR('01.11.2018'!F735="Інше",'01.11.2018'!F735="ЦРЛ",'01.11.2018'!F735="МЛ",'01.11.2018'!F735="Інфекційна")</f>
        <v>0</v>
      </c>
      <c r="I738">
        <f t="shared" ref="I738:K738" si="755">SUM(B738:B4049)</f>
        <v>0</v>
      </c>
      <c r="J738">
        <f t="shared" si="755"/>
        <v>0</v>
      </c>
      <c r="K738">
        <f t="shared" si="755"/>
        <v>0</v>
      </c>
      <c r="L738">
        <f t="shared" si="727"/>
        <v>0</v>
      </c>
      <c r="N738">
        <f t="shared" si="728"/>
        <v>0</v>
      </c>
    </row>
    <row r="739" spans="2:14" x14ac:dyDescent="0.25">
      <c r="B739">
        <f>IF('01.11.2018'!F736="НД",1,0)</f>
        <v>0</v>
      </c>
      <c r="C739">
        <f>IF('01.11.2018'!F736="СНІДцентр",1,0)</f>
        <v>0</v>
      </c>
      <c r="D739">
        <f>IF('01.11.2018'!F736="ПТБ",1,0)</f>
        <v>0</v>
      </c>
      <c r="E739" t="b">
        <f>OR('01.11.2018'!F736="ПМСД",'01.11.2018'!F736="поліклініка")</f>
        <v>0</v>
      </c>
      <c r="F739">
        <f>IF('01.11.2018'!F736="Психоневрол.",1,0)</f>
        <v>0</v>
      </c>
      <c r="G739" t="b">
        <f>OR('01.11.2018'!F736="Інше",'01.11.2018'!F736="ЦРЛ",'01.11.2018'!F736="МЛ",'01.11.2018'!F736="Інфекційна")</f>
        <v>0</v>
      </c>
      <c r="I739">
        <f t="shared" ref="I739:K739" si="756">SUM(B739:B4050)</f>
        <v>0</v>
      </c>
      <c r="J739">
        <f t="shared" si="756"/>
        <v>0</v>
      </c>
      <c r="K739">
        <f t="shared" si="756"/>
        <v>0</v>
      </c>
      <c r="L739">
        <f t="shared" si="727"/>
        <v>0</v>
      </c>
      <c r="N739">
        <f t="shared" si="728"/>
        <v>0</v>
      </c>
    </row>
    <row r="740" spans="2:14" x14ac:dyDescent="0.25">
      <c r="B740">
        <f>IF('01.11.2018'!F737="НД",1,0)</f>
        <v>0</v>
      </c>
      <c r="C740">
        <f>IF('01.11.2018'!F737="СНІДцентр",1,0)</f>
        <v>0</v>
      </c>
      <c r="D740">
        <f>IF('01.11.2018'!F737="ПТБ",1,0)</f>
        <v>0</v>
      </c>
      <c r="E740" t="b">
        <f>OR('01.11.2018'!F737="ПМСД",'01.11.2018'!F737="поліклініка")</f>
        <v>0</v>
      </c>
      <c r="F740">
        <f>IF('01.11.2018'!F737="Психоневрол.",1,0)</f>
        <v>0</v>
      </c>
      <c r="G740" t="b">
        <f>OR('01.11.2018'!F737="Інше",'01.11.2018'!F737="ЦРЛ",'01.11.2018'!F737="МЛ",'01.11.2018'!F737="Інфекційна")</f>
        <v>0</v>
      </c>
      <c r="I740">
        <f t="shared" ref="I740:K740" si="757">SUM(B740:B4051)</f>
        <v>0</v>
      </c>
      <c r="J740">
        <f t="shared" si="757"/>
        <v>0</v>
      </c>
      <c r="K740">
        <f t="shared" si="757"/>
        <v>0</v>
      </c>
      <c r="L740">
        <f t="shared" si="727"/>
        <v>0</v>
      </c>
      <c r="N740">
        <f t="shared" si="728"/>
        <v>0</v>
      </c>
    </row>
    <row r="741" spans="2:14" x14ac:dyDescent="0.25">
      <c r="B741">
        <f>IF('01.11.2018'!F738="НД",1,0)</f>
        <v>0</v>
      </c>
      <c r="C741">
        <f>IF('01.11.2018'!F738="СНІДцентр",1,0)</f>
        <v>0</v>
      </c>
      <c r="D741">
        <f>IF('01.11.2018'!F738="ПТБ",1,0)</f>
        <v>0</v>
      </c>
      <c r="E741" t="b">
        <f>OR('01.11.2018'!F738="ПМСД",'01.11.2018'!F738="поліклініка")</f>
        <v>0</v>
      </c>
      <c r="F741">
        <f>IF('01.11.2018'!F738="Психоневрол.",1,0)</f>
        <v>0</v>
      </c>
      <c r="G741" t="b">
        <f>OR('01.11.2018'!F738="Інше",'01.11.2018'!F738="ЦРЛ",'01.11.2018'!F738="МЛ",'01.11.2018'!F738="Інфекційна")</f>
        <v>0</v>
      </c>
      <c r="I741">
        <f t="shared" ref="I741:K741" si="758">SUM(B741:B4052)</f>
        <v>0</v>
      </c>
      <c r="J741">
        <f t="shared" si="758"/>
        <v>0</v>
      </c>
      <c r="K741">
        <f t="shared" si="758"/>
        <v>0</v>
      </c>
      <c r="L741">
        <f t="shared" si="727"/>
        <v>0</v>
      </c>
      <c r="N741">
        <f t="shared" si="728"/>
        <v>0</v>
      </c>
    </row>
    <row r="742" spans="2:14" x14ac:dyDescent="0.25">
      <c r="B742">
        <f>IF('01.11.2018'!F739="НД",1,0)</f>
        <v>0</v>
      </c>
      <c r="C742">
        <f>IF('01.11.2018'!F739="СНІДцентр",1,0)</f>
        <v>0</v>
      </c>
      <c r="D742">
        <f>IF('01.11.2018'!F739="ПТБ",1,0)</f>
        <v>0</v>
      </c>
      <c r="E742" t="b">
        <f>OR('01.11.2018'!F739="ПМСД",'01.11.2018'!F739="поліклініка")</f>
        <v>0</v>
      </c>
      <c r="F742">
        <f>IF('01.11.2018'!F739="Психоневрол.",1,0)</f>
        <v>0</v>
      </c>
      <c r="G742" t="b">
        <f>OR('01.11.2018'!F739="Інше",'01.11.2018'!F739="ЦРЛ",'01.11.2018'!F739="МЛ",'01.11.2018'!F739="Інфекційна")</f>
        <v>0</v>
      </c>
      <c r="I742">
        <f t="shared" ref="I742:K742" si="759">SUM(B742:B4053)</f>
        <v>0</v>
      </c>
      <c r="J742">
        <f t="shared" si="759"/>
        <v>0</v>
      </c>
      <c r="K742">
        <f t="shared" si="759"/>
        <v>0</v>
      </c>
      <c r="L742">
        <f t="shared" si="727"/>
        <v>0</v>
      </c>
      <c r="N742">
        <f t="shared" si="728"/>
        <v>0</v>
      </c>
    </row>
    <row r="743" spans="2:14" x14ac:dyDescent="0.25">
      <c r="B743">
        <f>IF('01.11.2018'!F740="НД",1,0)</f>
        <v>0</v>
      </c>
      <c r="C743">
        <f>IF('01.11.2018'!F740="СНІДцентр",1,0)</f>
        <v>0</v>
      </c>
      <c r="D743">
        <f>IF('01.11.2018'!F740="ПТБ",1,0)</f>
        <v>0</v>
      </c>
      <c r="E743" t="b">
        <f>OR('01.11.2018'!F740="ПМСД",'01.11.2018'!F740="поліклініка")</f>
        <v>0</v>
      </c>
      <c r="F743">
        <f>IF('01.11.2018'!F740="Психоневрол.",1,0)</f>
        <v>0</v>
      </c>
      <c r="G743" t="b">
        <f>OR('01.11.2018'!F740="Інше",'01.11.2018'!F740="ЦРЛ",'01.11.2018'!F740="МЛ",'01.11.2018'!F740="Інфекційна")</f>
        <v>0</v>
      </c>
      <c r="I743">
        <f t="shared" ref="I743:K743" si="760">SUM(B743:B4054)</f>
        <v>0</v>
      </c>
      <c r="J743">
        <f t="shared" si="760"/>
        <v>0</v>
      </c>
      <c r="K743">
        <f t="shared" si="760"/>
        <v>0</v>
      </c>
      <c r="L743">
        <f t="shared" si="727"/>
        <v>0</v>
      </c>
      <c r="N743">
        <f t="shared" si="728"/>
        <v>0</v>
      </c>
    </row>
    <row r="744" spans="2:14" x14ac:dyDescent="0.25">
      <c r="B744">
        <f>IF('01.11.2018'!F741="НД",1,0)</f>
        <v>0</v>
      </c>
      <c r="C744">
        <f>IF('01.11.2018'!F741="СНІДцентр",1,0)</f>
        <v>0</v>
      </c>
      <c r="D744">
        <f>IF('01.11.2018'!F741="ПТБ",1,0)</f>
        <v>0</v>
      </c>
      <c r="E744" t="b">
        <f>OR('01.11.2018'!F741="ПМСД",'01.11.2018'!F741="поліклініка")</f>
        <v>0</v>
      </c>
      <c r="F744">
        <f>IF('01.11.2018'!F741="Психоневрол.",1,0)</f>
        <v>0</v>
      </c>
      <c r="G744" t="b">
        <f>OR('01.11.2018'!F741="Інше",'01.11.2018'!F741="ЦРЛ",'01.11.2018'!F741="МЛ",'01.11.2018'!F741="Інфекційна")</f>
        <v>0</v>
      </c>
      <c r="I744">
        <f t="shared" ref="I744:K744" si="761">SUM(B744:B4055)</f>
        <v>0</v>
      </c>
      <c r="J744">
        <f t="shared" si="761"/>
        <v>0</v>
      </c>
      <c r="K744">
        <f t="shared" si="761"/>
        <v>0</v>
      </c>
      <c r="L744">
        <f t="shared" si="727"/>
        <v>0</v>
      </c>
      <c r="N744">
        <f t="shared" si="728"/>
        <v>0</v>
      </c>
    </row>
    <row r="745" spans="2:14" x14ac:dyDescent="0.25">
      <c r="B745">
        <f>IF('01.11.2018'!F742="НД",1,0)</f>
        <v>0</v>
      </c>
      <c r="C745">
        <f>IF('01.11.2018'!F742="СНІДцентр",1,0)</f>
        <v>0</v>
      </c>
      <c r="D745">
        <f>IF('01.11.2018'!F742="ПТБ",1,0)</f>
        <v>0</v>
      </c>
      <c r="E745" t="b">
        <f>OR('01.11.2018'!F742="ПМСД",'01.11.2018'!F742="поліклініка")</f>
        <v>0</v>
      </c>
      <c r="F745">
        <f>IF('01.11.2018'!F742="Психоневрол.",1,0)</f>
        <v>0</v>
      </c>
      <c r="G745" t="b">
        <f>OR('01.11.2018'!F742="Інше",'01.11.2018'!F742="ЦРЛ",'01.11.2018'!F742="МЛ",'01.11.2018'!F742="Інфекційна")</f>
        <v>0</v>
      </c>
      <c r="I745">
        <f t="shared" ref="I745:K745" si="762">SUM(B745:B4056)</f>
        <v>0</v>
      </c>
      <c r="J745">
        <f t="shared" si="762"/>
        <v>0</v>
      </c>
      <c r="K745">
        <f t="shared" si="762"/>
        <v>0</v>
      </c>
      <c r="L745">
        <f t="shared" si="727"/>
        <v>0</v>
      </c>
      <c r="N745">
        <f t="shared" si="728"/>
        <v>0</v>
      </c>
    </row>
    <row r="746" spans="2:14" x14ac:dyDescent="0.25">
      <c r="B746">
        <f>IF('01.11.2018'!F743="НД",1,0)</f>
        <v>0</v>
      </c>
      <c r="C746">
        <f>IF('01.11.2018'!F743="СНІДцентр",1,0)</f>
        <v>0</v>
      </c>
      <c r="D746">
        <f>IF('01.11.2018'!F743="ПТБ",1,0)</f>
        <v>0</v>
      </c>
      <c r="E746" t="b">
        <f>OR('01.11.2018'!F743="ПМСД",'01.11.2018'!F743="поліклініка")</f>
        <v>0</v>
      </c>
      <c r="F746">
        <f>IF('01.11.2018'!F743="Психоневрол.",1,0)</f>
        <v>0</v>
      </c>
      <c r="G746" t="b">
        <f>OR('01.11.2018'!F743="Інше",'01.11.2018'!F743="ЦРЛ",'01.11.2018'!F743="МЛ",'01.11.2018'!F743="Інфекційна")</f>
        <v>0</v>
      </c>
      <c r="I746">
        <f t="shared" ref="I746:K746" si="763">SUM(B746:B4057)</f>
        <v>0</v>
      </c>
      <c r="J746">
        <f t="shared" si="763"/>
        <v>0</v>
      </c>
      <c r="K746">
        <f t="shared" si="763"/>
        <v>0</v>
      </c>
      <c r="L746">
        <f t="shared" si="727"/>
        <v>0</v>
      </c>
      <c r="N746">
        <f t="shared" si="728"/>
        <v>0</v>
      </c>
    </row>
    <row r="747" spans="2:14" x14ac:dyDescent="0.25">
      <c r="B747">
        <f>IF('01.11.2018'!F744="НД",1,0)</f>
        <v>0</v>
      </c>
      <c r="C747">
        <f>IF('01.11.2018'!F744="СНІДцентр",1,0)</f>
        <v>0</v>
      </c>
      <c r="D747">
        <f>IF('01.11.2018'!F744="ПТБ",1,0)</f>
        <v>0</v>
      </c>
      <c r="E747" t="b">
        <f>OR('01.11.2018'!F744="ПМСД",'01.11.2018'!F744="поліклініка")</f>
        <v>0</v>
      </c>
      <c r="F747">
        <f>IF('01.11.2018'!F744="Психоневрол.",1,0)</f>
        <v>0</v>
      </c>
      <c r="G747" t="b">
        <f>OR('01.11.2018'!F744="Інше",'01.11.2018'!F744="ЦРЛ",'01.11.2018'!F744="МЛ",'01.11.2018'!F744="Інфекційна")</f>
        <v>0</v>
      </c>
      <c r="I747">
        <f t="shared" ref="I747:K747" si="764">SUM(B747:B4058)</f>
        <v>0</v>
      </c>
      <c r="J747">
        <f t="shared" si="764"/>
        <v>0</v>
      </c>
      <c r="K747">
        <f t="shared" si="764"/>
        <v>0</v>
      </c>
      <c r="L747">
        <f t="shared" si="727"/>
        <v>0</v>
      </c>
      <c r="N747">
        <f t="shared" si="728"/>
        <v>0</v>
      </c>
    </row>
    <row r="748" spans="2:14" x14ac:dyDescent="0.25">
      <c r="B748">
        <f>IF('01.11.2018'!F745="НД",1,0)</f>
        <v>0</v>
      </c>
      <c r="C748">
        <f>IF('01.11.2018'!F745="СНІДцентр",1,0)</f>
        <v>0</v>
      </c>
      <c r="D748">
        <f>IF('01.11.2018'!F745="ПТБ",1,0)</f>
        <v>0</v>
      </c>
      <c r="E748" t="b">
        <f>OR('01.11.2018'!F745="ПМСД",'01.11.2018'!F745="поліклініка")</f>
        <v>0</v>
      </c>
      <c r="F748">
        <f>IF('01.11.2018'!F745="Психоневрол.",1,0)</f>
        <v>0</v>
      </c>
      <c r="G748" t="b">
        <f>OR('01.11.2018'!F745="Інше",'01.11.2018'!F745="ЦРЛ",'01.11.2018'!F745="МЛ",'01.11.2018'!F745="Інфекційна")</f>
        <v>0</v>
      </c>
      <c r="I748">
        <f t="shared" ref="I748:K748" si="765">SUM(B748:B4059)</f>
        <v>0</v>
      </c>
      <c r="J748">
        <f t="shared" si="765"/>
        <v>0</v>
      </c>
      <c r="K748">
        <f t="shared" si="765"/>
        <v>0</v>
      </c>
      <c r="L748">
        <f t="shared" si="727"/>
        <v>0</v>
      </c>
      <c r="N748">
        <f t="shared" si="728"/>
        <v>0</v>
      </c>
    </row>
    <row r="749" spans="2:14" x14ac:dyDescent="0.25">
      <c r="B749">
        <f>IF('01.11.2018'!F746="НД",1,0)</f>
        <v>0</v>
      </c>
      <c r="C749">
        <f>IF('01.11.2018'!F746="СНІДцентр",1,0)</f>
        <v>0</v>
      </c>
      <c r="D749">
        <f>IF('01.11.2018'!F746="ПТБ",1,0)</f>
        <v>0</v>
      </c>
      <c r="E749" t="b">
        <f>OR('01.11.2018'!F746="ПМСД",'01.11.2018'!F746="поліклініка")</f>
        <v>0</v>
      </c>
      <c r="F749">
        <f>IF('01.11.2018'!F746="Психоневрол.",1,0)</f>
        <v>0</v>
      </c>
      <c r="G749" t="b">
        <f>OR('01.11.2018'!F746="Інше",'01.11.2018'!F746="ЦРЛ",'01.11.2018'!F746="МЛ",'01.11.2018'!F746="Інфекційна")</f>
        <v>0</v>
      </c>
      <c r="I749">
        <f t="shared" ref="I749:K749" si="766">SUM(B749:B4060)</f>
        <v>0</v>
      </c>
      <c r="J749">
        <f t="shared" si="766"/>
        <v>0</v>
      </c>
      <c r="K749">
        <f t="shared" si="766"/>
        <v>0</v>
      </c>
      <c r="L749">
        <f t="shared" si="727"/>
        <v>0</v>
      </c>
      <c r="N749">
        <f t="shared" si="728"/>
        <v>0</v>
      </c>
    </row>
    <row r="750" spans="2:14" x14ac:dyDescent="0.25">
      <c r="B750">
        <f>IF('01.11.2018'!F747="НД",1,0)</f>
        <v>0</v>
      </c>
      <c r="C750">
        <f>IF('01.11.2018'!F747="СНІДцентр",1,0)</f>
        <v>0</v>
      </c>
      <c r="D750">
        <f>IF('01.11.2018'!F747="ПТБ",1,0)</f>
        <v>0</v>
      </c>
      <c r="E750" t="b">
        <f>OR('01.11.2018'!F747="ПМСД",'01.11.2018'!F747="поліклініка")</f>
        <v>0</v>
      </c>
      <c r="F750">
        <f>IF('01.11.2018'!F747="Психоневрол.",1,0)</f>
        <v>0</v>
      </c>
      <c r="G750" t="b">
        <f>OR('01.11.2018'!F747="Інше",'01.11.2018'!F747="ЦРЛ",'01.11.2018'!F747="МЛ",'01.11.2018'!F747="Інфекційна")</f>
        <v>0</v>
      </c>
      <c r="I750">
        <f t="shared" ref="I750:K750" si="767">SUM(B750:B4061)</f>
        <v>0</v>
      </c>
      <c r="J750">
        <f t="shared" si="767"/>
        <v>0</v>
      </c>
      <c r="K750">
        <f t="shared" si="767"/>
        <v>0</v>
      </c>
      <c r="L750">
        <f t="shared" si="727"/>
        <v>0</v>
      </c>
      <c r="N750">
        <f t="shared" si="728"/>
        <v>0</v>
      </c>
    </row>
    <row r="751" spans="2:14" x14ac:dyDescent="0.25">
      <c r="B751">
        <f>IF('01.11.2018'!F748="НД",1,0)</f>
        <v>0</v>
      </c>
      <c r="C751">
        <f>IF('01.11.2018'!F748="СНІДцентр",1,0)</f>
        <v>0</v>
      </c>
      <c r="D751">
        <f>IF('01.11.2018'!F748="ПТБ",1,0)</f>
        <v>0</v>
      </c>
      <c r="E751" t="b">
        <f>OR('01.11.2018'!F748="ПМСД",'01.11.2018'!F748="поліклініка")</f>
        <v>0</v>
      </c>
      <c r="F751">
        <f>IF('01.11.2018'!F748="Психоневрол.",1,0)</f>
        <v>0</v>
      </c>
      <c r="G751" t="b">
        <f>OR('01.11.2018'!F748="Інше",'01.11.2018'!F748="ЦРЛ",'01.11.2018'!F748="МЛ",'01.11.2018'!F748="Інфекційна")</f>
        <v>0</v>
      </c>
      <c r="I751">
        <f t="shared" ref="I751:K751" si="768">SUM(B751:B4062)</f>
        <v>0</v>
      </c>
      <c r="J751">
        <f t="shared" si="768"/>
        <v>0</v>
      </c>
      <c r="K751">
        <f t="shared" si="768"/>
        <v>0</v>
      </c>
      <c r="L751">
        <f t="shared" si="727"/>
        <v>0</v>
      </c>
      <c r="N751">
        <f t="shared" si="728"/>
        <v>0</v>
      </c>
    </row>
    <row r="752" spans="2:14" x14ac:dyDescent="0.25">
      <c r="B752">
        <f>IF('01.11.2018'!F749="НД",1,0)</f>
        <v>0</v>
      </c>
      <c r="C752">
        <f>IF('01.11.2018'!F749="СНІДцентр",1,0)</f>
        <v>0</v>
      </c>
      <c r="D752">
        <f>IF('01.11.2018'!F749="ПТБ",1,0)</f>
        <v>0</v>
      </c>
      <c r="E752" t="b">
        <f>OR('01.11.2018'!F749="ПМСД",'01.11.2018'!F749="поліклініка")</f>
        <v>0</v>
      </c>
      <c r="F752">
        <f>IF('01.11.2018'!F749="Психоневрол.",1,0)</f>
        <v>0</v>
      </c>
      <c r="G752" t="b">
        <f>OR('01.11.2018'!F749="Інше",'01.11.2018'!F749="ЦРЛ",'01.11.2018'!F749="МЛ",'01.11.2018'!F749="Інфекційна")</f>
        <v>0</v>
      </c>
      <c r="I752">
        <f t="shared" ref="I752:K752" si="769">SUM(B752:B4063)</f>
        <v>0</v>
      </c>
      <c r="J752">
        <f t="shared" si="769"/>
        <v>0</v>
      </c>
      <c r="K752">
        <f t="shared" si="769"/>
        <v>0</v>
      </c>
      <c r="L752">
        <f t="shared" si="727"/>
        <v>0</v>
      </c>
      <c r="N752">
        <f t="shared" si="728"/>
        <v>0</v>
      </c>
    </row>
    <row r="753" spans="2:14" x14ac:dyDescent="0.25">
      <c r="B753">
        <f>IF('01.11.2018'!F750="НД",1,0)</f>
        <v>0</v>
      </c>
      <c r="C753">
        <f>IF('01.11.2018'!F750="СНІДцентр",1,0)</f>
        <v>0</v>
      </c>
      <c r="D753">
        <f>IF('01.11.2018'!F750="ПТБ",1,0)</f>
        <v>0</v>
      </c>
      <c r="E753" t="b">
        <f>OR('01.11.2018'!F750="ПМСД",'01.11.2018'!F750="поліклініка")</f>
        <v>0</v>
      </c>
      <c r="F753">
        <f>IF('01.11.2018'!F750="Психоневрол.",1,0)</f>
        <v>0</v>
      </c>
      <c r="G753" t="b">
        <f>OR('01.11.2018'!F750="Інше",'01.11.2018'!F750="ЦРЛ",'01.11.2018'!F750="МЛ",'01.11.2018'!F750="Інфекційна")</f>
        <v>0</v>
      </c>
      <c r="I753">
        <f t="shared" ref="I753:K753" si="770">SUM(B753:B4064)</f>
        <v>0</v>
      </c>
      <c r="J753">
        <f t="shared" si="770"/>
        <v>0</v>
      </c>
      <c r="K753">
        <f t="shared" si="770"/>
        <v>0</v>
      </c>
      <c r="L753">
        <f t="shared" si="727"/>
        <v>0</v>
      </c>
      <c r="N753">
        <f t="shared" si="728"/>
        <v>0</v>
      </c>
    </row>
    <row r="754" spans="2:14" x14ac:dyDescent="0.25">
      <c r="B754">
        <f>IF('01.11.2018'!F751="НД",1,0)</f>
        <v>0</v>
      </c>
      <c r="C754">
        <f>IF('01.11.2018'!F751="СНІДцентр",1,0)</f>
        <v>0</v>
      </c>
      <c r="D754">
        <f>IF('01.11.2018'!F751="ПТБ",1,0)</f>
        <v>0</v>
      </c>
      <c r="E754" t="b">
        <f>OR('01.11.2018'!F751="ПМСД",'01.11.2018'!F751="поліклініка")</f>
        <v>0</v>
      </c>
      <c r="F754">
        <f>IF('01.11.2018'!F751="Психоневрол.",1,0)</f>
        <v>0</v>
      </c>
      <c r="G754" t="b">
        <f>OR('01.11.2018'!F751="Інше",'01.11.2018'!F751="ЦРЛ",'01.11.2018'!F751="МЛ",'01.11.2018'!F751="Інфекційна")</f>
        <v>0</v>
      </c>
      <c r="I754">
        <f t="shared" ref="I754:K754" si="771">SUM(B754:B4065)</f>
        <v>0</v>
      </c>
      <c r="J754">
        <f t="shared" si="771"/>
        <v>0</v>
      </c>
      <c r="K754">
        <f t="shared" si="771"/>
        <v>0</v>
      </c>
      <c r="L754">
        <f t="shared" si="727"/>
        <v>0</v>
      </c>
      <c r="N754">
        <f t="shared" si="728"/>
        <v>0</v>
      </c>
    </row>
    <row r="755" spans="2:14" x14ac:dyDescent="0.25">
      <c r="B755">
        <f>IF('01.11.2018'!F752="НД",1,0)</f>
        <v>0</v>
      </c>
      <c r="C755">
        <f>IF('01.11.2018'!F752="СНІДцентр",1,0)</f>
        <v>0</v>
      </c>
      <c r="D755">
        <f>IF('01.11.2018'!F752="ПТБ",1,0)</f>
        <v>0</v>
      </c>
      <c r="E755" t="b">
        <f>OR('01.11.2018'!F752="ПМСД",'01.11.2018'!F752="поліклініка")</f>
        <v>0</v>
      </c>
      <c r="F755">
        <f>IF('01.11.2018'!F752="Психоневрол.",1,0)</f>
        <v>0</v>
      </c>
      <c r="G755" t="b">
        <f>OR('01.11.2018'!F752="Інше",'01.11.2018'!F752="ЦРЛ",'01.11.2018'!F752="МЛ",'01.11.2018'!F752="Інфекційна")</f>
        <v>0</v>
      </c>
      <c r="I755">
        <f t="shared" ref="I755:K755" si="772">SUM(B755:B4066)</f>
        <v>0</v>
      </c>
      <c r="J755">
        <f t="shared" si="772"/>
        <v>0</v>
      </c>
      <c r="K755">
        <f t="shared" si="772"/>
        <v>0</v>
      </c>
      <c r="L755">
        <f t="shared" si="727"/>
        <v>0</v>
      </c>
      <c r="N755">
        <f t="shared" si="728"/>
        <v>0</v>
      </c>
    </row>
    <row r="756" spans="2:14" x14ac:dyDescent="0.25">
      <c r="B756">
        <f>IF('01.11.2018'!F753="НД",1,0)</f>
        <v>0</v>
      </c>
      <c r="C756">
        <f>IF('01.11.2018'!F753="СНІДцентр",1,0)</f>
        <v>0</v>
      </c>
      <c r="D756">
        <f>IF('01.11.2018'!F753="ПТБ",1,0)</f>
        <v>0</v>
      </c>
      <c r="E756" t="b">
        <f>OR('01.11.2018'!F753="ПМСД",'01.11.2018'!F753="поліклініка")</f>
        <v>0</v>
      </c>
      <c r="F756">
        <f>IF('01.11.2018'!F753="Психоневрол.",1,0)</f>
        <v>0</v>
      </c>
      <c r="G756" t="b">
        <f>OR('01.11.2018'!F753="Інше",'01.11.2018'!F753="ЦРЛ",'01.11.2018'!F753="МЛ",'01.11.2018'!F753="Інфекційна")</f>
        <v>0</v>
      </c>
      <c r="I756">
        <f t="shared" ref="I756:K756" si="773">SUM(B756:B4067)</f>
        <v>0</v>
      </c>
      <c r="J756">
        <f t="shared" si="773"/>
        <v>0</v>
      </c>
      <c r="K756">
        <f t="shared" si="773"/>
        <v>0</v>
      </c>
      <c r="L756">
        <f t="shared" si="727"/>
        <v>0</v>
      </c>
      <c r="N756">
        <f t="shared" si="728"/>
        <v>0</v>
      </c>
    </row>
    <row r="757" spans="2:14" x14ac:dyDescent="0.25">
      <c r="B757">
        <f>IF('01.11.2018'!F754="НД",1,0)</f>
        <v>0</v>
      </c>
      <c r="C757">
        <f>IF('01.11.2018'!F754="СНІДцентр",1,0)</f>
        <v>0</v>
      </c>
      <c r="D757">
        <f>IF('01.11.2018'!F754="ПТБ",1,0)</f>
        <v>0</v>
      </c>
      <c r="E757" t="b">
        <f>OR('01.11.2018'!F754="ПМСД",'01.11.2018'!F754="поліклініка")</f>
        <v>0</v>
      </c>
      <c r="F757">
        <f>IF('01.11.2018'!F754="Психоневрол.",1,0)</f>
        <v>0</v>
      </c>
      <c r="G757" t="b">
        <f>OR('01.11.2018'!F754="Інше",'01.11.2018'!F754="ЦРЛ",'01.11.2018'!F754="МЛ",'01.11.2018'!F754="Інфекційна")</f>
        <v>0</v>
      </c>
      <c r="I757">
        <f t="shared" ref="I757:K757" si="774">SUM(B757:B4068)</f>
        <v>0</v>
      </c>
      <c r="J757">
        <f t="shared" si="774"/>
        <v>0</v>
      </c>
      <c r="K757">
        <f t="shared" si="774"/>
        <v>0</v>
      </c>
      <c r="L757">
        <f t="shared" si="727"/>
        <v>0</v>
      </c>
      <c r="N757">
        <f t="shared" si="728"/>
        <v>0</v>
      </c>
    </row>
    <row r="758" spans="2:14" x14ac:dyDescent="0.25">
      <c r="B758">
        <f>IF('01.11.2018'!F755="НД",1,0)</f>
        <v>0</v>
      </c>
      <c r="C758">
        <f>IF('01.11.2018'!F755="СНІДцентр",1,0)</f>
        <v>0</v>
      </c>
      <c r="D758">
        <f>IF('01.11.2018'!F755="ПТБ",1,0)</f>
        <v>0</v>
      </c>
      <c r="E758" t="b">
        <f>OR('01.11.2018'!F755="ПМСД",'01.11.2018'!F755="поліклініка")</f>
        <v>0</v>
      </c>
      <c r="F758">
        <f>IF('01.11.2018'!F755="Психоневрол.",1,0)</f>
        <v>0</v>
      </c>
      <c r="G758" t="b">
        <f>OR('01.11.2018'!F755="Інше",'01.11.2018'!F755="ЦРЛ",'01.11.2018'!F755="МЛ",'01.11.2018'!F755="Інфекційна")</f>
        <v>0</v>
      </c>
      <c r="I758">
        <f t="shared" ref="I758:K758" si="775">SUM(B758:B4069)</f>
        <v>0</v>
      </c>
      <c r="J758">
        <f t="shared" si="775"/>
        <v>0</v>
      </c>
      <c r="K758">
        <f t="shared" si="775"/>
        <v>0</v>
      </c>
      <c r="L758">
        <f t="shared" si="727"/>
        <v>0</v>
      </c>
      <c r="N758">
        <f t="shared" si="728"/>
        <v>0</v>
      </c>
    </row>
    <row r="759" spans="2:14" x14ac:dyDescent="0.25">
      <c r="B759">
        <f>IF('01.11.2018'!F756="НД",1,0)</f>
        <v>0</v>
      </c>
      <c r="C759">
        <f>IF('01.11.2018'!F756="СНІДцентр",1,0)</f>
        <v>0</v>
      </c>
      <c r="D759">
        <f>IF('01.11.2018'!F756="ПТБ",1,0)</f>
        <v>0</v>
      </c>
      <c r="E759" t="b">
        <f>OR('01.11.2018'!F756="ПМСД",'01.11.2018'!F756="поліклініка")</f>
        <v>0</v>
      </c>
      <c r="F759">
        <f>IF('01.11.2018'!F756="Психоневрол.",1,0)</f>
        <v>0</v>
      </c>
      <c r="G759" t="b">
        <f>OR('01.11.2018'!F756="Інше",'01.11.2018'!F756="ЦРЛ",'01.11.2018'!F756="МЛ",'01.11.2018'!F756="Інфекційна")</f>
        <v>0</v>
      </c>
      <c r="I759">
        <f t="shared" ref="I759:K759" si="776">SUM(B759:B4070)</f>
        <v>0</v>
      </c>
      <c r="J759">
        <f t="shared" si="776"/>
        <v>0</v>
      </c>
      <c r="K759">
        <f t="shared" si="776"/>
        <v>0</v>
      </c>
      <c r="L759">
        <f t="shared" si="727"/>
        <v>0</v>
      </c>
      <c r="N759">
        <f t="shared" si="728"/>
        <v>0</v>
      </c>
    </row>
    <row r="760" spans="2:14" x14ac:dyDescent="0.25">
      <c r="B760">
        <f>IF('01.11.2018'!F757="НД",1,0)</f>
        <v>0</v>
      </c>
      <c r="C760">
        <f>IF('01.11.2018'!F757="СНІДцентр",1,0)</f>
        <v>0</v>
      </c>
      <c r="D760">
        <f>IF('01.11.2018'!F757="ПТБ",1,0)</f>
        <v>0</v>
      </c>
      <c r="E760" t="b">
        <f>OR('01.11.2018'!F757="ПМСД",'01.11.2018'!F757="поліклініка")</f>
        <v>0</v>
      </c>
      <c r="F760">
        <f>IF('01.11.2018'!F757="Психоневрол.",1,0)</f>
        <v>0</v>
      </c>
      <c r="G760" t="b">
        <f>OR('01.11.2018'!F757="Інше",'01.11.2018'!F757="ЦРЛ",'01.11.2018'!F757="МЛ",'01.11.2018'!F757="Інфекційна")</f>
        <v>0</v>
      </c>
      <c r="I760">
        <f t="shared" ref="I760:K760" si="777">SUM(B760:B4071)</f>
        <v>0</v>
      </c>
      <c r="J760">
        <f t="shared" si="777"/>
        <v>0</v>
      </c>
      <c r="K760">
        <f t="shared" si="777"/>
        <v>0</v>
      </c>
      <c r="L760">
        <f t="shared" si="727"/>
        <v>0</v>
      </c>
      <c r="N760">
        <f t="shared" si="728"/>
        <v>0</v>
      </c>
    </row>
    <row r="761" spans="2:14" x14ac:dyDescent="0.25">
      <c r="B761">
        <f>IF('01.11.2018'!F758="НД",1,0)</f>
        <v>0</v>
      </c>
      <c r="C761">
        <f>IF('01.11.2018'!F758="СНІДцентр",1,0)</f>
        <v>0</v>
      </c>
      <c r="D761">
        <f>IF('01.11.2018'!F758="ПТБ",1,0)</f>
        <v>0</v>
      </c>
      <c r="E761" t="b">
        <f>OR('01.11.2018'!F758="ПМСД",'01.11.2018'!F758="поліклініка")</f>
        <v>0</v>
      </c>
      <c r="F761">
        <f>IF('01.11.2018'!F758="Психоневрол.",1,0)</f>
        <v>0</v>
      </c>
      <c r="G761" t="b">
        <f>OR('01.11.2018'!F758="Інше",'01.11.2018'!F758="ЦРЛ",'01.11.2018'!F758="МЛ",'01.11.2018'!F758="Інфекційна")</f>
        <v>0</v>
      </c>
      <c r="I761">
        <f t="shared" ref="I761:K761" si="778">SUM(B761:B4072)</f>
        <v>0</v>
      </c>
      <c r="J761">
        <f t="shared" si="778"/>
        <v>0</v>
      </c>
      <c r="K761">
        <f t="shared" si="778"/>
        <v>0</v>
      </c>
      <c r="L761">
        <f t="shared" si="727"/>
        <v>0</v>
      </c>
      <c r="N761">
        <f t="shared" si="728"/>
        <v>0</v>
      </c>
    </row>
    <row r="762" spans="2:14" x14ac:dyDescent="0.25">
      <c r="B762">
        <f>IF('01.11.2018'!F759="НД",1,0)</f>
        <v>0</v>
      </c>
      <c r="C762">
        <f>IF('01.11.2018'!F759="СНІДцентр",1,0)</f>
        <v>0</v>
      </c>
      <c r="D762">
        <f>IF('01.11.2018'!F759="ПТБ",1,0)</f>
        <v>0</v>
      </c>
      <c r="E762" t="b">
        <f>OR('01.11.2018'!F759="ПМСД",'01.11.2018'!F759="поліклініка")</f>
        <v>0</v>
      </c>
      <c r="F762">
        <f>IF('01.11.2018'!F759="Психоневрол.",1,0)</f>
        <v>0</v>
      </c>
      <c r="G762" t="b">
        <f>OR('01.11.2018'!F759="Інше",'01.11.2018'!F759="ЦРЛ",'01.11.2018'!F759="МЛ",'01.11.2018'!F759="Інфекційна")</f>
        <v>0</v>
      </c>
      <c r="I762">
        <f t="shared" ref="I762:K762" si="779">SUM(B762:B4073)</f>
        <v>0</v>
      </c>
      <c r="J762">
        <f t="shared" si="779"/>
        <v>0</v>
      </c>
      <c r="K762">
        <f t="shared" si="779"/>
        <v>0</v>
      </c>
      <c r="L762">
        <f t="shared" si="727"/>
        <v>0</v>
      </c>
      <c r="N762">
        <f t="shared" si="728"/>
        <v>0</v>
      </c>
    </row>
    <row r="763" spans="2:14" x14ac:dyDescent="0.25">
      <c r="B763">
        <f>IF('01.11.2018'!F760="НД",1,0)</f>
        <v>0</v>
      </c>
      <c r="C763">
        <f>IF('01.11.2018'!F760="СНІДцентр",1,0)</f>
        <v>0</v>
      </c>
      <c r="D763">
        <f>IF('01.11.2018'!F760="ПТБ",1,0)</f>
        <v>0</v>
      </c>
      <c r="E763" t="b">
        <f>OR('01.11.2018'!F760="ПМСД",'01.11.2018'!F760="поліклініка")</f>
        <v>0</v>
      </c>
      <c r="F763">
        <f>IF('01.11.2018'!F760="Психоневрол.",1,0)</f>
        <v>0</v>
      </c>
      <c r="G763" t="b">
        <f>OR('01.11.2018'!F760="Інше",'01.11.2018'!F760="ЦРЛ",'01.11.2018'!F760="МЛ",'01.11.2018'!F760="Інфекційна")</f>
        <v>0</v>
      </c>
      <c r="I763">
        <f t="shared" ref="I763:K763" si="780">SUM(B763:B4074)</f>
        <v>0</v>
      </c>
      <c r="J763">
        <f t="shared" si="780"/>
        <v>0</v>
      </c>
      <c r="K763">
        <f t="shared" si="780"/>
        <v>0</v>
      </c>
      <c r="L763">
        <f t="shared" si="727"/>
        <v>0</v>
      </c>
      <c r="N763">
        <f t="shared" si="728"/>
        <v>0</v>
      </c>
    </row>
    <row r="764" spans="2:14" x14ac:dyDescent="0.25">
      <c r="B764">
        <f>IF('01.11.2018'!F761="НД",1,0)</f>
        <v>0</v>
      </c>
      <c r="C764">
        <f>IF('01.11.2018'!F761="СНІДцентр",1,0)</f>
        <v>0</v>
      </c>
      <c r="D764">
        <f>IF('01.11.2018'!F761="ПТБ",1,0)</f>
        <v>0</v>
      </c>
      <c r="E764" t="b">
        <f>OR('01.11.2018'!F761="ПМСД",'01.11.2018'!F761="поліклініка")</f>
        <v>0</v>
      </c>
      <c r="F764">
        <f>IF('01.11.2018'!F761="Психоневрол.",1,0)</f>
        <v>0</v>
      </c>
      <c r="G764" t="b">
        <f>OR('01.11.2018'!F761="Інше",'01.11.2018'!F761="ЦРЛ",'01.11.2018'!F761="МЛ",'01.11.2018'!F761="Інфекційна")</f>
        <v>0</v>
      </c>
      <c r="I764">
        <f t="shared" ref="I764:K764" si="781">SUM(B764:B4075)</f>
        <v>0</v>
      </c>
      <c r="J764">
        <f t="shared" si="781"/>
        <v>0</v>
      </c>
      <c r="K764">
        <f t="shared" si="781"/>
        <v>0</v>
      </c>
      <c r="L764">
        <f t="shared" si="727"/>
        <v>0</v>
      </c>
      <c r="N764">
        <f t="shared" si="728"/>
        <v>0</v>
      </c>
    </row>
    <row r="765" spans="2:14" x14ac:dyDescent="0.25">
      <c r="B765">
        <f>IF('01.11.2018'!F762="НД",1,0)</f>
        <v>0</v>
      </c>
      <c r="C765">
        <f>IF('01.11.2018'!F762="СНІДцентр",1,0)</f>
        <v>0</v>
      </c>
      <c r="D765">
        <f>IF('01.11.2018'!F762="ПТБ",1,0)</f>
        <v>0</v>
      </c>
      <c r="E765" t="b">
        <f>OR('01.11.2018'!F762="ПМСД",'01.11.2018'!F762="поліклініка")</f>
        <v>0</v>
      </c>
      <c r="F765">
        <f>IF('01.11.2018'!F762="Психоневрол.",1,0)</f>
        <v>0</v>
      </c>
      <c r="G765" t="b">
        <f>OR('01.11.2018'!F762="Інше",'01.11.2018'!F762="ЦРЛ",'01.11.2018'!F762="МЛ",'01.11.2018'!F762="Інфекційна")</f>
        <v>0</v>
      </c>
      <c r="I765">
        <f t="shared" ref="I765:K765" si="782">SUM(B765:B4076)</f>
        <v>0</v>
      </c>
      <c r="J765">
        <f t="shared" si="782"/>
        <v>0</v>
      </c>
      <c r="K765">
        <f t="shared" si="782"/>
        <v>0</v>
      </c>
      <c r="L765">
        <f t="shared" si="727"/>
        <v>0</v>
      </c>
      <c r="N765">
        <f t="shared" si="728"/>
        <v>0</v>
      </c>
    </row>
    <row r="766" spans="2:14" x14ac:dyDescent="0.25">
      <c r="B766">
        <f>IF('01.11.2018'!F763="НД",1,0)</f>
        <v>0</v>
      </c>
      <c r="C766">
        <f>IF('01.11.2018'!F763="СНІДцентр",1,0)</f>
        <v>0</v>
      </c>
      <c r="D766">
        <f>IF('01.11.2018'!F763="ПТБ",1,0)</f>
        <v>0</v>
      </c>
      <c r="E766" t="b">
        <f>OR('01.11.2018'!F763="ПМСД",'01.11.2018'!F763="поліклініка")</f>
        <v>0</v>
      </c>
      <c r="F766">
        <f>IF('01.11.2018'!F763="Психоневрол.",1,0)</f>
        <v>0</v>
      </c>
      <c r="G766" t="b">
        <f>OR('01.11.2018'!F763="Інше",'01.11.2018'!F763="ЦРЛ",'01.11.2018'!F763="МЛ",'01.11.2018'!F763="Інфекційна")</f>
        <v>0</v>
      </c>
      <c r="I766">
        <f t="shared" ref="I766:K766" si="783">SUM(B766:B4077)</f>
        <v>0</v>
      </c>
      <c r="J766">
        <f t="shared" si="783"/>
        <v>0</v>
      </c>
      <c r="K766">
        <f t="shared" si="783"/>
        <v>0</v>
      </c>
      <c r="L766">
        <f t="shared" si="727"/>
        <v>0</v>
      </c>
      <c r="N766">
        <f t="shared" si="728"/>
        <v>0</v>
      </c>
    </row>
    <row r="767" spans="2:14" x14ac:dyDescent="0.25">
      <c r="B767">
        <f>IF('01.11.2018'!F764="НД",1,0)</f>
        <v>0</v>
      </c>
      <c r="C767">
        <f>IF('01.11.2018'!F764="СНІДцентр",1,0)</f>
        <v>0</v>
      </c>
      <c r="D767">
        <f>IF('01.11.2018'!F764="ПТБ",1,0)</f>
        <v>0</v>
      </c>
      <c r="E767" t="b">
        <f>OR('01.11.2018'!F764="ПМСД",'01.11.2018'!F764="поліклініка")</f>
        <v>0</v>
      </c>
      <c r="F767">
        <f>IF('01.11.2018'!F764="Психоневрол.",1,0)</f>
        <v>0</v>
      </c>
      <c r="G767" t="b">
        <f>OR('01.11.2018'!F764="Інше",'01.11.2018'!F764="ЦРЛ",'01.11.2018'!F764="МЛ",'01.11.2018'!F764="Інфекційна")</f>
        <v>0</v>
      </c>
      <c r="I767">
        <f t="shared" ref="I767:K767" si="784">SUM(B767:B4078)</f>
        <v>0</v>
      </c>
      <c r="J767">
        <f t="shared" si="784"/>
        <v>0</v>
      </c>
      <c r="K767">
        <f t="shared" si="784"/>
        <v>0</v>
      </c>
      <c r="L767">
        <f t="shared" si="727"/>
        <v>0</v>
      </c>
      <c r="N767">
        <f t="shared" si="728"/>
        <v>0</v>
      </c>
    </row>
    <row r="768" spans="2:14" x14ac:dyDescent="0.25">
      <c r="B768">
        <f>IF('01.11.2018'!F765="НД",1,0)</f>
        <v>0</v>
      </c>
      <c r="C768">
        <f>IF('01.11.2018'!F765="СНІДцентр",1,0)</f>
        <v>0</v>
      </c>
      <c r="D768">
        <f>IF('01.11.2018'!F765="ПТБ",1,0)</f>
        <v>0</v>
      </c>
      <c r="E768" t="b">
        <f>OR('01.11.2018'!F765="ПМСД",'01.11.2018'!F765="поліклініка")</f>
        <v>0</v>
      </c>
      <c r="F768">
        <f>IF('01.11.2018'!F765="Психоневрол.",1,0)</f>
        <v>0</v>
      </c>
      <c r="G768" t="b">
        <f>OR('01.11.2018'!F765="Інше",'01.11.2018'!F765="ЦРЛ",'01.11.2018'!F765="МЛ",'01.11.2018'!F765="Інфекційна")</f>
        <v>0</v>
      </c>
      <c r="I768">
        <f t="shared" ref="I768:K768" si="785">SUM(B768:B4079)</f>
        <v>0</v>
      </c>
      <c r="J768">
        <f t="shared" si="785"/>
        <v>0</v>
      </c>
      <c r="K768">
        <f t="shared" si="785"/>
        <v>0</v>
      </c>
      <c r="L768">
        <f t="shared" si="727"/>
        <v>0</v>
      </c>
      <c r="N768">
        <f t="shared" si="728"/>
        <v>0</v>
      </c>
    </row>
    <row r="769" spans="2:14" x14ac:dyDescent="0.25">
      <c r="B769">
        <f>IF('01.11.2018'!F766="НД",1,0)</f>
        <v>0</v>
      </c>
      <c r="C769">
        <f>IF('01.11.2018'!F766="СНІДцентр",1,0)</f>
        <v>0</v>
      </c>
      <c r="D769">
        <f>IF('01.11.2018'!F766="ПТБ",1,0)</f>
        <v>0</v>
      </c>
      <c r="E769" t="b">
        <f>OR('01.11.2018'!F766="ПМСД",'01.11.2018'!F766="поліклініка")</f>
        <v>0</v>
      </c>
      <c r="F769">
        <f>IF('01.11.2018'!F766="Психоневрол.",1,0)</f>
        <v>0</v>
      </c>
      <c r="G769" t="b">
        <f>OR('01.11.2018'!F766="Інше",'01.11.2018'!F766="ЦРЛ",'01.11.2018'!F766="МЛ",'01.11.2018'!F766="Інфекційна")</f>
        <v>0</v>
      </c>
      <c r="I769">
        <f t="shared" ref="I769:K769" si="786">SUM(B769:B4080)</f>
        <v>0</v>
      </c>
      <c r="J769">
        <f t="shared" si="786"/>
        <v>0</v>
      </c>
      <c r="K769">
        <f t="shared" si="786"/>
        <v>0</v>
      </c>
      <c r="L769">
        <f t="shared" si="727"/>
        <v>0</v>
      </c>
      <c r="N769">
        <f t="shared" si="728"/>
        <v>0</v>
      </c>
    </row>
    <row r="770" spans="2:14" x14ac:dyDescent="0.25">
      <c r="B770">
        <f>IF('01.11.2018'!F767="НД",1,0)</f>
        <v>0</v>
      </c>
      <c r="C770">
        <f>IF('01.11.2018'!F767="СНІДцентр",1,0)</f>
        <v>0</v>
      </c>
      <c r="D770">
        <f>IF('01.11.2018'!F767="ПТБ",1,0)</f>
        <v>0</v>
      </c>
      <c r="E770" t="b">
        <f>OR('01.11.2018'!F767="ПМСД",'01.11.2018'!F767="поліклініка")</f>
        <v>0</v>
      </c>
      <c r="F770">
        <f>IF('01.11.2018'!F767="Психоневрол.",1,0)</f>
        <v>0</v>
      </c>
      <c r="G770" t="b">
        <f>OR('01.11.2018'!F767="Інше",'01.11.2018'!F767="ЦРЛ",'01.11.2018'!F767="МЛ",'01.11.2018'!F767="Інфекційна")</f>
        <v>0</v>
      </c>
      <c r="I770">
        <f t="shared" ref="I770:K770" si="787">SUM(B770:B4081)</f>
        <v>0</v>
      </c>
      <c r="J770">
        <f t="shared" si="787"/>
        <v>0</v>
      </c>
      <c r="K770">
        <f t="shared" si="787"/>
        <v>0</v>
      </c>
      <c r="L770">
        <f t="shared" si="727"/>
        <v>0</v>
      </c>
      <c r="N770">
        <f t="shared" si="728"/>
        <v>0</v>
      </c>
    </row>
    <row r="771" spans="2:14" x14ac:dyDescent="0.25">
      <c r="B771">
        <f>IF('01.11.2018'!F768="НД",1,0)</f>
        <v>0</v>
      </c>
      <c r="C771">
        <f>IF('01.11.2018'!F768="СНІДцентр",1,0)</f>
        <v>0</v>
      </c>
      <c r="D771">
        <f>IF('01.11.2018'!F768="ПТБ",1,0)</f>
        <v>0</v>
      </c>
      <c r="E771" t="b">
        <f>OR('01.11.2018'!F768="ПМСД",'01.11.2018'!F768="поліклініка")</f>
        <v>0</v>
      </c>
      <c r="F771">
        <f>IF('01.11.2018'!F768="Психоневрол.",1,0)</f>
        <v>0</v>
      </c>
      <c r="G771" t="b">
        <f>OR('01.11.2018'!F768="Інше",'01.11.2018'!F768="ЦРЛ",'01.11.2018'!F768="МЛ",'01.11.2018'!F768="Інфекційна")</f>
        <v>0</v>
      </c>
      <c r="I771">
        <f t="shared" ref="I771:K771" si="788">SUM(B771:B4082)</f>
        <v>0</v>
      </c>
      <c r="J771">
        <f t="shared" si="788"/>
        <v>0</v>
      </c>
      <c r="K771">
        <f t="shared" si="788"/>
        <v>0</v>
      </c>
      <c r="L771">
        <f t="shared" si="727"/>
        <v>0</v>
      </c>
      <c r="N771">
        <f t="shared" si="728"/>
        <v>0</v>
      </c>
    </row>
    <row r="772" spans="2:14" x14ac:dyDescent="0.25">
      <c r="B772">
        <f>IF('01.11.2018'!F769="НД",1,0)</f>
        <v>0</v>
      </c>
      <c r="C772">
        <f>IF('01.11.2018'!F769="СНІДцентр",1,0)</f>
        <v>0</v>
      </c>
      <c r="D772">
        <f>IF('01.11.2018'!F769="ПТБ",1,0)</f>
        <v>0</v>
      </c>
      <c r="E772" t="b">
        <f>OR('01.11.2018'!F769="ПМСД",'01.11.2018'!F769="поліклініка")</f>
        <v>0</v>
      </c>
      <c r="F772">
        <f>IF('01.11.2018'!F769="Психоневрол.",1,0)</f>
        <v>0</v>
      </c>
      <c r="G772" t="b">
        <f>OR('01.11.2018'!F769="Інше",'01.11.2018'!F769="ЦРЛ",'01.11.2018'!F769="МЛ",'01.11.2018'!F769="Інфекційна")</f>
        <v>0</v>
      </c>
      <c r="I772">
        <f t="shared" ref="I772:K772" si="789">SUM(B772:B4083)</f>
        <v>0</v>
      </c>
      <c r="J772">
        <f t="shared" si="789"/>
        <v>0</v>
      </c>
      <c r="K772">
        <f t="shared" si="789"/>
        <v>0</v>
      </c>
      <c r="L772">
        <f t="shared" si="727"/>
        <v>0</v>
      </c>
      <c r="N772">
        <f t="shared" si="728"/>
        <v>0</v>
      </c>
    </row>
    <row r="773" spans="2:14" x14ac:dyDescent="0.25">
      <c r="B773">
        <f>IF('01.11.2018'!F770="НД",1,0)</f>
        <v>0</v>
      </c>
      <c r="C773">
        <f>IF('01.11.2018'!F770="СНІДцентр",1,0)</f>
        <v>0</v>
      </c>
      <c r="D773">
        <f>IF('01.11.2018'!F770="ПТБ",1,0)</f>
        <v>0</v>
      </c>
      <c r="E773" t="b">
        <f>OR('01.11.2018'!F770="ПМСД",'01.11.2018'!F770="поліклініка")</f>
        <v>0</v>
      </c>
      <c r="F773">
        <f>IF('01.11.2018'!F770="Психоневрол.",1,0)</f>
        <v>0</v>
      </c>
      <c r="G773" t="b">
        <f>OR('01.11.2018'!F770="Інше",'01.11.2018'!F770="ЦРЛ",'01.11.2018'!F770="МЛ",'01.11.2018'!F770="Інфекційна")</f>
        <v>0</v>
      </c>
      <c r="I773">
        <f t="shared" ref="I773:K773" si="790">SUM(B773:B4084)</f>
        <v>0</v>
      </c>
      <c r="J773">
        <f t="shared" si="790"/>
        <v>0</v>
      </c>
      <c r="K773">
        <f t="shared" si="790"/>
        <v>0</v>
      </c>
      <c r="L773">
        <f t="shared" si="727"/>
        <v>0</v>
      </c>
      <c r="N773">
        <f t="shared" si="728"/>
        <v>0</v>
      </c>
    </row>
    <row r="774" spans="2:14" x14ac:dyDescent="0.25">
      <c r="B774">
        <f>IF('01.11.2018'!F771="НД",1,0)</f>
        <v>0</v>
      </c>
      <c r="C774">
        <f>IF('01.11.2018'!F771="СНІДцентр",1,0)</f>
        <v>0</v>
      </c>
      <c r="D774">
        <f>IF('01.11.2018'!F771="ПТБ",1,0)</f>
        <v>0</v>
      </c>
      <c r="E774" t="b">
        <f>OR('01.11.2018'!F771="ПМСД",'01.11.2018'!F771="поліклініка")</f>
        <v>0</v>
      </c>
      <c r="F774">
        <f>IF('01.11.2018'!F771="Психоневрол.",1,0)</f>
        <v>0</v>
      </c>
      <c r="G774" t="b">
        <f>OR('01.11.2018'!F771="Інше",'01.11.2018'!F771="ЦРЛ",'01.11.2018'!F771="МЛ",'01.11.2018'!F771="Інфекційна")</f>
        <v>0</v>
      </c>
      <c r="I774">
        <f t="shared" ref="I774:K774" si="791">SUM(B774:B4085)</f>
        <v>0</v>
      </c>
      <c r="J774">
        <f t="shared" si="791"/>
        <v>0</v>
      </c>
      <c r="K774">
        <f t="shared" si="791"/>
        <v>0</v>
      </c>
      <c r="L774">
        <f t="shared" si="727"/>
        <v>0</v>
      </c>
      <c r="N774">
        <f t="shared" si="728"/>
        <v>0</v>
      </c>
    </row>
    <row r="775" spans="2:14" x14ac:dyDescent="0.25">
      <c r="B775">
        <f>IF('01.11.2018'!F772="НД",1,0)</f>
        <v>0</v>
      </c>
      <c r="C775">
        <f>IF('01.11.2018'!F772="СНІДцентр",1,0)</f>
        <v>0</v>
      </c>
      <c r="D775">
        <f>IF('01.11.2018'!F772="ПТБ",1,0)</f>
        <v>0</v>
      </c>
      <c r="E775" t="b">
        <f>OR('01.11.2018'!F772="ПМСД",'01.11.2018'!F772="поліклініка")</f>
        <v>0</v>
      </c>
      <c r="F775">
        <f>IF('01.11.2018'!F772="Психоневрол.",1,0)</f>
        <v>0</v>
      </c>
      <c r="G775" t="b">
        <f>OR('01.11.2018'!F772="Інше",'01.11.2018'!F772="ЦРЛ",'01.11.2018'!F772="МЛ",'01.11.2018'!F772="Інфекційна")</f>
        <v>0</v>
      </c>
      <c r="I775">
        <f t="shared" ref="I775:K775" si="792">SUM(B775:B4086)</f>
        <v>0</v>
      </c>
      <c r="J775">
        <f t="shared" si="792"/>
        <v>0</v>
      </c>
      <c r="K775">
        <f t="shared" si="792"/>
        <v>0</v>
      </c>
      <c r="L775">
        <f t="shared" ref="L775:L838" si="793">N(E775)</f>
        <v>0</v>
      </c>
      <c r="N775">
        <f t="shared" ref="N775:N838" si="794">N(G775)</f>
        <v>0</v>
      </c>
    </row>
    <row r="776" spans="2:14" x14ac:dyDescent="0.25">
      <c r="B776">
        <f>IF('01.11.2018'!F773="НД",1,0)</f>
        <v>0</v>
      </c>
      <c r="C776">
        <f>IF('01.11.2018'!F773="СНІДцентр",1,0)</f>
        <v>0</v>
      </c>
      <c r="D776">
        <f>IF('01.11.2018'!F773="ПТБ",1,0)</f>
        <v>0</v>
      </c>
      <c r="E776" t="b">
        <f>OR('01.11.2018'!F773="ПМСД",'01.11.2018'!F773="поліклініка")</f>
        <v>0</v>
      </c>
      <c r="F776">
        <f>IF('01.11.2018'!F773="Психоневрол.",1,0)</f>
        <v>0</v>
      </c>
      <c r="G776" t="b">
        <f>OR('01.11.2018'!F773="Інше",'01.11.2018'!F773="ЦРЛ",'01.11.2018'!F773="МЛ",'01.11.2018'!F773="Інфекційна")</f>
        <v>0</v>
      </c>
      <c r="I776">
        <f t="shared" ref="I776:K776" si="795">SUM(B776:B4087)</f>
        <v>0</v>
      </c>
      <c r="J776">
        <f t="shared" si="795"/>
        <v>0</v>
      </c>
      <c r="K776">
        <f t="shared" si="795"/>
        <v>0</v>
      </c>
      <c r="L776">
        <f t="shared" si="793"/>
        <v>0</v>
      </c>
      <c r="N776">
        <f t="shared" si="794"/>
        <v>0</v>
      </c>
    </row>
    <row r="777" spans="2:14" x14ac:dyDescent="0.25">
      <c r="B777">
        <f>IF('01.11.2018'!F774="НД",1,0)</f>
        <v>0</v>
      </c>
      <c r="C777">
        <f>IF('01.11.2018'!F774="СНІДцентр",1,0)</f>
        <v>0</v>
      </c>
      <c r="D777">
        <f>IF('01.11.2018'!F774="ПТБ",1,0)</f>
        <v>0</v>
      </c>
      <c r="E777" t="b">
        <f>OR('01.11.2018'!F774="ПМСД",'01.11.2018'!F774="поліклініка")</f>
        <v>0</v>
      </c>
      <c r="F777">
        <f>IF('01.11.2018'!F774="Психоневрол.",1,0)</f>
        <v>0</v>
      </c>
      <c r="G777" t="b">
        <f>OR('01.11.2018'!F774="Інше",'01.11.2018'!F774="ЦРЛ",'01.11.2018'!F774="МЛ",'01.11.2018'!F774="Інфекційна")</f>
        <v>0</v>
      </c>
      <c r="I777">
        <f t="shared" ref="I777:K777" si="796">SUM(B777:B4088)</f>
        <v>0</v>
      </c>
      <c r="J777">
        <f t="shared" si="796"/>
        <v>0</v>
      </c>
      <c r="K777">
        <f t="shared" si="796"/>
        <v>0</v>
      </c>
      <c r="L777">
        <f t="shared" si="793"/>
        <v>0</v>
      </c>
      <c r="N777">
        <f t="shared" si="794"/>
        <v>0</v>
      </c>
    </row>
    <row r="778" spans="2:14" x14ac:dyDescent="0.25">
      <c r="B778">
        <f>IF('01.11.2018'!F775="НД",1,0)</f>
        <v>0</v>
      </c>
      <c r="C778">
        <f>IF('01.11.2018'!F775="СНІДцентр",1,0)</f>
        <v>0</v>
      </c>
      <c r="D778">
        <f>IF('01.11.2018'!F775="ПТБ",1,0)</f>
        <v>0</v>
      </c>
      <c r="E778" t="b">
        <f>OR('01.11.2018'!F775="ПМСД",'01.11.2018'!F775="поліклініка")</f>
        <v>0</v>
      </c>
      <c r="F778">
        <f>IF('01.11.2018'!F775="Психоневрол.",1,0)</f>
        <v>0</v>
      </c>
      <c r="G778" t="b">
        <f>OR('01.11.2018'!F775="Інше",'01.11.2018'!F775="ЦРЛ",'01.11.2018'!F775="МЛ",'01.11.2018'!F775="Інфекційна")</f>
        <v>0</v>
      </c>
      <c r="I778">
        <f t="shared" ref="I778:K778" si="797">SUM(B778:B4089)</f>
        <v>0</v>
      </c>
      <c r="J778">
        <f t="shared" si="797"/>
        <v>0</v>
      </c>
      <c r="K778">
        <f t="shared" si="797"/>
        <v>0</v>
      </c>
      <c r="L778">
        <f t="shared" si="793"/>
        <v>0</v>
      </c>
      <c r="N778">
        <f t="shared" si="794"/>
        <v>0</v>
      </c>
    </row>
    <row r="779" spans="2:14" x14ac:dyDescent="0.25">
      <c r="B779">
        <f>IF('01.11.2018'!F776="НД",1,0)</f>
        <v>0</v>
      </c>
      <c r="C779">
        <f>IF('01.11.2018'!F776="СНІДцентр",1,0)</f>
        <v>0</v>
      </c>
      <c r="D779">
        <f>IF('01.11.2018'!F776="ПТБ",1,0)</f>
        <v>0</v>
      </c>
      <c r="E779" t="b">
        <f>OR('01.11.2018'!F776="ПМСД",'01.11.2018'!F776="поліклініка")</f>
        <v>0</v>
      </c>
      <c r="F779">
        <f>IF('01.11.2018'!F776="Психоневрол.",1,0)</f>
        <v>0</v>
      </c>
      <c r="G779" t="b">
        <f>OR('01.11.2018'!F776="Інше",'01.11.2018'!F776="ЦРЛ",'01.11.2018'!F776="МЛ",'01.11.2018'!F776="Інфекційна")</f>
        <v>0</v>
      </c>
      <c r="I779">
        <f t="shared" ref="I779:K779" si="798">SUM(B779:B4090)</f>
        <v>0</v>
      </c>
      <c r="J779">
        <f t="shared" si="798"/>
        <v>0</v>
      </c>
      <c r="K779">
        <f t="shared" si="798"/>
        <v>0</v>
      </c>
      <c r="L779">
        <f t="shared" si="793"/>
        <v>0</v>
      </c>
      <c r="N779">
        <f t="shared" si="794"/>
        <v>0</v>
      </c>
    </row>
    <row r="780" spans="2:14" x14ac:dyDescent="0.25">
      <c r="B780">
        <f>IF('01.11.2018'!F777="НД",1,0)</f>
        <v>0</v>
      </c>
      <c r="C780">
        <f>IF('01.11.2018'!F777="СНІДцентр",1,0)</f>
        <v>0</v>
      </c>
      <c r="D780">
        <f>IF('01.11.2018'!F777="ПТБ",1,0)</f>
        <v>0</v>
      </c>
      <c r="E780" t="b">
        <f>OR('01.11.2018'!F777="ПМСД",'01.11.2018'!F777="поліклініка")</f>
        <v>0</v>
      </c>
      <c r="F780">
        <f>IF('01.11.2018'!F777="Психоневрол.",1,0)</f>
        <v>0</v>
      </c>
      <c r="G780" t="b">
        <f>OR('01.11.2018'!F777="Інше",'01.11.2018'!F777="ЦРЛ",'01.11.2018'!F777="МЛ",'01.11.2018'!F777="Інфекційна")</f>
        <v>0</v>
      </c>
      <c r="I780">
        <f t="shared" ref="I780:K780" si="799">SUM(B780:B4091)</f>
        <v>0</v>
      </c>
      <c r="J780">
        <f t="shared" si="799"/>
        <v>0</v>
      </c>
      <c r="K780">
        <f t="shared" si="799"/>
        <v>0</v>
      </c>
      <c r="L780">
        <f t="shared" si="793"/>
        <v>0</v>
      </c>
      <c r="N780">
        <f t="shared" si="794"/>
        <v>0</v>
      </c>
    </row>
    <row r="781" spans="2:14" x14ac:dyDescent="0.25">
      <c r="B781">
        <f>IF('01.11.2018'!F778="НД",1,0)</f>
        <v>0</v>
      </c>
      <c r="C781">
        <f>IF('01.11.2018'!F778="СНІДцентр",1,0)</f>
        <v>0</v>
      </c>
      <c r="D781">
        <f>IF('01.11.2018'!F778="ПТБ",1,0)</f>
        <v>0</v>
      </c>
      <c r="E781" t="b">
        <f>OR('01.11.2018'!F778="ПМСД",'01.11.2018'!F778="поліклініка")</f>
        <v>0</v>
      </c>
      <c r="F781">
        <f>IF('01.11.2018'!F778="Психоневрол.",1,0)</f>
        <v>0</v>
      </c>
      <c r="G781" t="b">
        <f>OR('01.11.2018'!F778="Інше",'01.11.2018'!F778="ЦРЛ",'01.11.2018'!F778="МЛ",'01.11.2018'!F778="Інфекційна")</f>
        <v>0</v>
      </c>
      <c r="I781">
        <f t="shared" ref="I781:K781" si="800">SUM(B781:B4092)</f>
        <v>0</v>
      </c>
      <c r="J781">
        <f t="shared" si="800"/>
        <v>0</v>
      </c>
      <c r="K781">
        <f t="shared" si="800"/>
        <v>0</v>
      </c>
      <c r="L781">
        <f t="shared" si="793"/>
        <v>0</v>
      </c>
      <c r="N781">
        <f t="shared" si="794"/>
        <v>0</v>
      </c>
    </row>
    <row r="782" spans="2:14" x14ac:dyDescent="0.25">
      <c r="B782">
        <f>IF('01.11.2018'!F779="НД",1,0)</f>
        <v>0</v>
      </c>
      <c r="C782">
        <f>IF('01.11.2018'!F779="СНІДцентр",1,0)</f>
        <v>0</v>
      </c>
      <c r="D782">
        <f>IF('01.11.2018'!F779="ПТБ",1,0)</f>
        <v>0</v>
      </c>
      <c r="E782" t="b">
        <f>OR('01.11.2018'!F779="ПМСД",'01.11.2018'!F779="поліклініка")</f>
        <v>0</v>
      </c>
      <c r="F782">
        <f>IF('01.11.2018'!F779="Психоневрол.",1,0)</f>
        <v>0</v>
      </c>
      <c r="G782" t="b">
        <f>OR('01.11.2018'!F779="Інше",'01.11.2018'!F779="ЦРЛ",'01.11.2018'!F779="МЛ",'01.11.2018'!F779="Інфекційна")</f>
        <v>0</v>
      </c>
      <c r="I782">
        <f t="shared" ref="I782:K782" si="801">SUM(B782:B4093)</f>
        <v>0</v>
      </c>
      <c r="J782">
        <f t="shared" si="801"/>
        <v>0</v>
      </c>
      <c r="K782">
        <f t="shared" si="801"/>
        <v>0</v>
      </c>
      <c r="L782">
        <f t="shared" si="793"/>
        <v>0</v>
      </c>
      <c r="N782">
        <f t="shared" si="794"/>
        <v>0</v>
      </c>
    </row>
    <row r="783" spans="2:14" x14ac:dyDescent="0.25">
      <c r="B783">
        <f>IF('01.11.2018'!F780="НД",1,0)</f>
        <v>0</v>
      </c>
      <c r="C783">
        <f>IF('01.11.2018'!F780="СНІДцентр",1,0)</f>
        <v>0</v>
      </c>
      <c r="D783">
        <f>IF('01.11.2018'!F780="ПТБ",1,0)</f>
        <v>0</v>
      </c>
      <c r="E783" t="b">
        <f>OR('01.11.2018'!F780="ПМСД",'01.11.2018'!F780="поліклініка")</f>
        <v>0</v>
      </c>
      <c r="F783">
        <f>IF('01.11.2018'!F780="Психоневрол.",1,0)</f>
        <v>0</v>
      </c>
      <c r="G783" t="b">
        <f>OR('01.11.2018'!F780="Інше",'01.11.2018'!F780="ЦРЛ",'01.11.2018'!F780="МЛ",'01.11.2018'!F780="Інфекційна")</f>
        <v>0</v>
      </c>
      <c r="I783">
        <f t="shared" ref="I783:K783" si="802">SUM(B783:B4094)</f>
        <v>0</v>
      </c>
      <c r="J783">
        <f t="shared" si="802"/>
        <v>0</v>
      </c>
      <c r="K783">
        <f t="shared" si="802"/>
        <v>0</v>
      </c>
      <c r="L783">
        <f t="shared" si="793"/>
        <v>0</v>
      </c>
      <c r="N783">
        <f t="shared" si="794"/>
        <v>0</v>
      </c>
    </row>
    <row r="784" spans="2:14" x14ac:dyDescent="0.25">
      <c r="B784">
        <f>IF('01.11.2018'!F781="НД",1,0)</f>
        <v>0</v>
      </c>
      <c r="C784">
        <f>IF('01.11.2018'!F781="СНІДцентр",1,0)</f>
        <v>0</v>
      </c>
      <c r="D784">
        <f>IF('01.11.2018'!F781="ПТБ",1,0)</f>
        <v>0</v>
      </c>
      <c r="E784" t="b">
        <f>OR('01.11.2018'!F781="ПМСД",'01.11.2018'!F781="поліклініка")</f>
        <v>0</v>
      </c>
      <c r="F784">
        <f>IF('01.11.2018'!F781="Психоневрол.",1,0)</f>
        <v>0</v>
      </c>
      <c r="G784" t="b">
        <f>OR('01.11.2018'!F781="Інше",'01.11.2018'!F781="ЦРЛ",'01.11.2018'!F781="МЛ",'01.11.2018'!F781="Інфекційна")</f>
        <v>0</v>
      </c>
      <c r="I784">
        <f t="shared" ref="I784:K784" si="803">SUM(B784:B4095)</f>
        <v>0</v>
      </c>
      <c r="J784">
        <f t="shared" si="803"/>
        <v>0</v>
      </c>
      <c r="K784">
        <f t="shared" si="803"/>
        <v>0</v>
      </c>
      <c r="L784">
        <f t="shared" si="793"/>
        <v>0</v>
      </c>
      <c r="N784">
        <f t="shared" si="794"/>
        <v>0</v>
      </c>
    </row>
    <row r="785" spans="2:14" x14ac:dyDescent="0.25">
      <c r="B785">
        <f>IF('01.11.2018'!F782="НД",1,0)</f>
        <v>0</v>
      </c>
      <c r="C785">
        <f>IF('01.11.2018'!F782="СНІДцентр",1,0)</f>
        <v>0</v>
      </c>
      <c r="D785">
        <f>IF('01.11.2018'!F782="ПТБ",1,0)</f>
        <v>0</v>
      </c>
      <c r="E785" t="b">
        <f>OR('01.11.2018'!F782="ПМСД",'01.11.2018'!F782="поліклініка")</f>
        <v>0</v>
      </c>
      <c r="F785">
        <f>IF('01.11.2018'!F782="Психоневрол.",1,0)</f>
        <v>0</v>
      </c>
      <c r="G785" t="b">
        <f>OR('01.11.2018'!F782="Інше",'01.11.2018'!F782="ЦРЛ",'01.11.2018'!F782="МЛ",'01.11.2018'!F782="Інфекційна")</f>
        <v>0</v>
      </c>
      <c r="I785">
        <f t="shared" ref="I785:K785" si="804">SUM(B785:B4096)</f>
        <v>0</v>
      </c>
      <c r="J785">
        <f t="shared" si="804"/>
        <v>0</v>
      </c>
      <c r="K785">
        <f t="shared" si="804"/>
        <v>0</v>
      </c>
      <c r="L785">
        <f t="shared" si="793"/>
        <v>0</v>
      </c>
      <c r="N785">
        <f t="shared" si="794"/>
        <v>0</v>
      </c>
    </row>
    <row r="786" spans="2:14" x14ac:dyDescent="0.25">
      <c r="B786">
        <f>IF('01.11.2018'!F783="НД",1,0)</f>
        <v>0</v>
      </c>
      <c r="C786">
        <f>IF('01.11.2018'!F783="СНІДцентр",1,0)</f>
        <v>0</v>
      </c>
      <c r="D786">
        <f>IF('01.11.2018'!F783="ПТБ",1,0)</f>
        <v>0</v>
      </c>
      <c r="E786" t="b">
        <f>OR('01.11.2018'!F783="ПМСД",'01.11.2018'!F783="поліклініка")</f>
        <v>0</v>
      </c>
      <c r="F786">
        <f>IF('01.11.2018'!F783="Психоневрол.",1,0)</f>
        <v>0</v>
      </c>
      <c r="G786" t="b">
        <f>OR('01.11.2018'!F783="Інше",'01.11.2018'!F783="ЦРЛ",'01.11.2018'!F783="МЛ",'01.11.2018'!F783="Інфекційна")</f>
        <v>0</v>
      </c>
      <c r="I786">
        <f t="shared" ref="I786:K786" si="805">SUM(B786:B4097)</f>
        <v>0</v>
      </c>
      <c r="J786">
        <f t="shared" si="805"/>
        <v>0</v>
      </c>
      <c r="K786">
        <f t="shared" si="805"/>
        <v>0</v>
      </c>
      <c r="L786">
        <f t="shared" si="793"/>
        <v>0</v>
      </c>
      <c r="N786">
        <f t="shared" si="794"/>
        <v>0</v>
      </c>
    </row>
    <row r="787" spans="2:14" x14ac:dyDescent="0.25">
      <c r="B787">
        <f>IF('01.11.2018'!F784="НД",1,0)</f>
        <v>0</v>
      </c>
      <c r="C787">
        <f>IF('01.11.2018'!F784="СНІДцентр",1,0)</f>
        <v>0</v>
      </c>
      <c r="D787">
        <f>IF('01.11.2018'!F784="ПТБ",1,0)</f>
        <v>0</v>
      </c>
      <c r="E787" t="b">
        <f>OR('01.11.2018'!F784="ПМСД",'01.11.2018'!F784="поліклініка")</f>
        <v>0</v>
      </c>
      <c r="F787">
        <f>IF('01.11.2018'!F784="Психоневрол.",1,0)</f>
        <v>0</v>
      </c>
      <c r="G787" t="b">
        <f>OR('01.11.2018'!F784="Інше",'01.11.2018'!F784="ЦРЛ",'01.11.2018'!F784="МЛ",'01.11.2018'!F784="Інфекційна")</f>
        <v>0</v>
      </c>
      <c r="I787">
        <f t="shared" ref="I787:K787" si="806">SUM(B787:B4098)</f>
        <v>0</v>
      </c>
      <c r="J787">
        <f t="shared" si="806"/>
        <v>0</v>
      </c>
      <c r="K787">
        <f t="shared" si="806"/>
        <v>0</v>
      </c>
      <c r="L787">
        <f t="shared" si="793"/>
        <v>0</v>
      </c>
      <c r="N787">
        <f t="shared" si="794"/>
        <v>0</v>
      </c>
    </row>
    <row r="788" spans="2:14" x14ac:dyDescent="0.25">
      <c r="B788">
        <f>IF('01.11.2018'!F785="НД",1,0)</f>
        <v>0</v>
      </c>
      <c r="C788">
        <f>IF('01.11.2018'!F785="СНІДцентр",1,0)</f>
        <v>0</v>
      </c>
      <c r="D788">
        <f>IF('01.11.2018'!F785="ПТБ",1,0)</f>
        <v>0</v>
      </c>
      <c r="E788" t="b">
        <f>OR('01.11.2018'!F785="ПМСД",'01.11.2018'!F785="поліклініка")</f>
        <v>0</v>
      </c>
      <c r="F788">
        <f>IF('01.11.2018'!F785="Психоневрол.",1,0)</f>
        <v>0</v>
      </c>
      <c r="G788" t="b">
        <f>OR('01.11.2018'!F785="Інше",'01.11.2018'!F785="ЦРЛ",'01.11.2018'!F785="МЛ",'01.11.2018'!F785="Інфекційна")</f>
        <v>0</v>
      </c>
      <c r="I788">
        <f t="shared" ref="I788:K788" si="807">SUM(B788:B4099)</f>
        <v>0</v>
      </c>
      <c r="J788">
        <f t="shared" si="807"/>
        <v>0</v>
      </c>
      <c r="K788">
        <f t="shared" si="807"/>
        <v>0</v>
      </c>
      <c r="L788">
        <f t="shared" si="793"/>
        <v>0</v>
      </c>
      <c r="N788">
        <f t="shared" si="794"/>
        <v>0</v>
      </c>
    </row>
    <row r="789" spans="2:14" x14ac:dyDescent="0.25">
      <c r="B789">
        <f>IF('01.11.2018'!F786="НД",1,0)</f>
        <v>0</v>
      </c>
      <c r="C789">
        <f>IF('01.11.2018'!F786="СНІДцентр",1,0)</f>
        <v>0</v>
      </c>
      <c r="D789">
        <f>IF('01.11.2018'!F786="ПТБ",1,0)</f>
        <v>0</v>
      </c>
      <c r="E789" t="b">
        <f>OR('01.11.2018'!F786="ПМСД",'01.11.2018'!F786="поліклініка")</f>
        <v>0</v>
      </c>
      <c r="F789">
        <f>IF('01.11.2018'!F786="Психоневрол.",1,0)</f>
        <v>0</v>
      </c>
      <c r="G789" t="b">
        <f>OR('01.11.2018'!F786="Інше",'01.11.2018'!F786="ЦРЛ",'01.11.2018'!F786="МЛ",'01.11.2018'!F786="Інфекційна")</f>
        <v>0</v>
      </c>
      <c r="I789">
        <f t="shared" ref="I789:K789" si="808">SUM(B789:B4100)</f>
        <v>0</v>
      </c>
      <c r="J789">
        <f t="shared" si="808"/>
        <v>0</v>
      </c>
      <c r="K789">
        <f t="shared" si="808"/>
        <v>0</v>
      </c>
      <c r="L789">
        <f t="shared" si="793"/>
        <v>0</v>
      </c>
      <c r="N789">
        <f t="shared" si="794"/>
        <v>0</v>
      </c>
    </row>
    <row r="790" spans="2:14" x14ac:dyDescent="0.25">
      <c r="B790">
        <f>IF('01.11.2018'!F787="НД",1,0)</f>
        <v>0</v>
      </c>
      <c r="C790">
        <f>IF('01.11.2018'!F787="СНІДцентр",1,0)</f>
        <v>0</v>
      </c>
      <c r="D790">
        <f>IF('01.11.2018'!F787="ПТБ",1,0)</f>
        <v>0</v>
      </c>
      <c r="E790" t="b">
        <f>OR('01.11.2018'!F787="ПМСД",'01.11.2018'!F787="поліклініка")</f>
        <v>0</v>
      </c>
      <c r="F790">
        <f>IF('01.11.2018'!F787="Психоневрол.",1,0)</f>
        <v>0</v>
      </c>
      <c r="G790" t="b">
        <f>OR('01.11.2018'!F787="Інше",'01.11.2018'!F787="ЦРЛ",'01.11.2018'!F787="МЛ",'01.11.2018'!F787="Інфекційна")</f>
        <v>0</v>
      </c>
      <c r="I790">
        <f t="shared" ref="I790:K790" si="809">SUM(B790:B4101)</f>
        <v>0</v>
      </c>
      <c r="J790">
        <f t="shared" si="809"/>
        <v>0</v>
      </c>
      <c r="K790">
        <f t="shared" si="809"/>
        <v>0</v>
      </c>
      <c r="L790">
        <f t="shared" si="793"/>
        <v>0</v>
      </c>
      <c r="N790">
        <f t="shared" si="794"/>
        <v>0</v>
      </c>
    </row>
    <row r="791" spans="2:14" x14ac:dyDescent="0.25">
      <c r="B791">
        <f>IF('01.11.2018'!F788="НД",1,0)</f>
        <v>0</v>
      </c>
      <c r="C791">
        <f>IF('01.11.2018'!F788="СНІДцентр",1,0)</f>
        <v>0</v>
      </c>
      <c r="D791">
        <f>IF('01.11.2018'!F788="ПТБ",1,0)</f>
        <v>0</v>
      </c>
      <c r="E791" t="b">
        <f>OR('01.11.2018'!F788="ПМСД",'01.11.2018'!F788="поліклініка")</f>
        <v>0</v>
      </c>
      <c r="F791">
        <f>IF('01.11.2018'!F788="Психоневрол.",1,0)</f>
        <v>0</v>
      </c>
      <c r="G791" t="b">
        <f>OR('01.11.2018'!F788="Інше",'01.11.2018'!F788="ЦРЛ",'01.11.2018'!F788="МЛ",'01.11.2018'!F788="Інфекційна")</f>
        <v>0</v>
      </c>
      <c r="I791">
        <f t="shared" ref="I791:K791" si="810">SUM(B791:B4102)</f>
        <v>0</v>
      </c>
      <c r="J791">
        <f t="shared" si="810"/>
        <v>0</v>
      </c>
      <c r="K791">
        <f t="shared" si="810"/>
        <v>0</v>
      </c>
      <c r="L791">
        <f t="shared" si="793"/>
        <v>0</v>
      </c>
      <c r="N791">
        <f t="shared" si="794"/>
        <v>0</v>
      </c>
    </row>
    <row r="792" spans="2:14" x14ac:dyDescent="0.25">
      <c r="B792">
        <f>IF('01.11.2018'!F789="НД",1,0)</f>
        <v>0</v>
      </c>
      <c r="C792">
        <f>IF('01.11.2018'!F789="СНІДцентр",1,0)</f>
        <v>0</v>
      </c>
      <c r="D792">
        <f>IF('01.11.2018'!F789="ПТБ",1,0)</f>
        <v>0</v>
      </c>
      <c r="E792" t="b">
        <f>OR('01.11.2018'!F789="ПМСД",'01.11.2018'!F789="поліклініка")</f>
        <v>0</v>
      </c>
      <c r="F792">
        <f>IF('01.11.2018'!F789="Психоневрол.",1,0)</f>
        <v>0</v>
      </c>
      <c r="G792" t="b">
        <f>OR('01.11.2018'!F789="Інше",'01.11.2018'!F789="ЦРЛ",'01.11.2018'!F789="МЛ",'01.11.2018'!F789="Інфекційна")</f>
        <v>0</v>
      </c>
      <c r="I792">
        <f t="shared" ref="I792:K792" si="811">SUM(B792:B4103)</f>
        <v>0</v>
      </c>
      <c r="J792">
        <f t="shared" si="811"/>
        <v>0</v>
      </c>
      <c r="K792">
        <f t="shared" si="811"/>
        <v>0</v>
      </c>
      <c r="L792">
        <f t="shared" si="793"/>
        <v>0</v>
      </c>
      <c r="N792">
        <f t="shared" si="794"/>
        <v>0</v>
      </c>
    </row>
    <row r="793" spans="2:14" x14ac:dyDescent="0.25">
      <c r="B793">
        <f>IF('01.11.2018'!F790="НД",1,0)</f>
        <v>0</v>
      </c>
      <c r="C793">
        <f>IF('01.11.2018'!F790="СНІДцентр",1,0)</f>
        <v>0</v>
      </c>
      <c r="D793">
        <f>IF('01.11.2018'!F790="ПТБ",1,0)</f>
        <v>0</v>
      </c>
      <c r="E793" t="b">
        <f>OR('01.11.2018'!F790="ПМСД",'01.11.2018'!F790="поліклініка")</f>
        <v>0</v>
      </c>
      <c r="F793">
        <f>IF('01.11.2018'!F790="Психоневрол.",1,0)</f>
        <v>0</v>
      </c>
      <c r="G793" t="b">
        <f>OR('01.11.2018'!F790="Інше",'01.11.2018'!F790="ЦРЛ",'01.11.2018'!F790="МЛ",'01.11.2018'!F790="Інфекційна")</f>
        <v>0</v>
      </c>
      <c r="I793">
        <f t="shared" ref="I793:K793" si="812">SUM(B793:B4104)</f>
        <v>0</v>
      </c>
      <c r="J793">
        <f t="shared" si="812"/>
        <v>0</v>
      </c>
      <c r="K793">
        <f t="shared" si="812"/>
        <v>0</v>
      </c>
      <c r="L793">
        <f t="shared" si="793"/>
        <v>0</v>
      </c>
      <c r="N793">
        <f t="shared" si="794"/>
        <v>0</v>
      </c>
    </row>
    <row r="794" spans="2:14" x14ac:dyDescent="0.25">
      <c r="B794">
        <f>IF('01.11.2018'!F791="НД",1,0)</f>
        <v>0</v>
      </c>
      <c r="C794">
        <f>IF('01.11.2018'!F791="СНІДцентр",1,0)</f>
        <v>0</v>
      </c>
      <c r="D794">
        <f>IF('01.11.2018'!F791="ПТБ",1,0)</f>
        <v>0</v>
      </c>
      <c r="E794" t="b">
        <f>OR('01.11.2018'!F791="ПМСД",'01.11.2018'!F791="поліклініка")</f>
        <v>0</v>
      </c>
      <c r="F794">
        <f>IF('01.11.2018'!F791="Психоневрол.",1,0)</f>
        <v>0</v>
      </c>
      <c r="G794" t="b">
        <f>OR('01.11.2018'!F791="Інше",'01.11.2018'!F791="ЦРЛ",'01.11.2018'!F791="МЛ",'01.11.2018'!F791="Інфекційна")</f>
        <v>0</v>
      </c>
      <c r="I794">
        <f t="shared" ref="I794:K794" si="813">SUM(B794:B4105)</f>
        <v>0</v>
      </c>
      <c r="J794">
        <f t="shared" si="813"/>
        <v>0</v>
      </c>
      <c r="K794">
        <f t="shared" si="813"/>
        <v>0</v>
      </c>
      <c r="L794">
        <f t="shared" si="793"/>
        <v>0</v>
      </c>
      <c r="N794">
        <f t="shared" si="794"/>
        <v>0</v>
      </c>
    </row>
    <row r="795" spans="2:14" x14ac:dyDescent="0.25">
      <c r="B795">
        <f>IF('01.11.2018'!F792="НД",1,0)</f>
        <v>0</v>
      </c>
      <c r="C795">
        <f>IF('01.11.2018'!F792="СНІДцентр",1,0)</f>
        <v>0</v>
      </c>
      <c r="D795">
        <f>IF('01.11.2018'!F792="ПТБ",1,0)</f>
        <v>0</v>
      </c>
      <c r="E795" t="b">
        <f>OR('01.11.2018'!F792="ПМСД",'01.11.2018'!F792="поліклініка")</f>
        <v>0</v>
      </c>
      <c r="F795">
        <f>IF('01.11.2018'!F792="Психоневрол.",1,0)</f>
        <v>0</v>
      </c>
      <c r="G795" t="b">
        <f>OR('01.11.2018'!F792="Інше",'01.11.2018'!F792="ЦРЛ",'01.11.2018'!F792="МЛ",'01.11.2018'!F792="Інфекційна")</f>
        <v>0</v>
      </c>
      <c r="I795">
        <f t="shared" ref="I795:K795" si="814">SUM(B795:B4106)</f>
        <v>0</v>
      </c>
      <c r="J795">
        <f t="shared" si="814"/>
        <v>0</v>
      </c>
      <c r="K795">
        <f t="shared" si="814"/>
        <v>0</v>
      </c>
      <c r="L795">
        <f t="shared" si="793"/>
        <v>0</v>
      </c>
      <c r="N795">
        <f t="shared" si="794"/>
        <v>0</v>
      </c>
    </row>
    <row r="796" spans="2:14" x14ac:dyDescent="0.25">
      <c r="B796">
        <f>IF('01.11.2018'!F793="НД",1,0)</f>
        <v>0</v>
      </c>
      <c r="C796">
        <f>IF('01.11.2018'!F793="СНІДцентр",1,0)</f>
        <v>0</v>
      </c>
      <c r="D796">
        <f>IF('01.11.2018'!F793="ПТБ",1,0)</f>
        <v>0</v>
      </c>
      <c r="E796" t="b">
        <f>OR('01.11.2018'!F793="ПМСД",'01.11.2018'!F793="поліклініка")</f>
        <v>0</v>
      </c>
      <c r="F796">
        <f>IF('01.11.2018'!F793="Психоневрол.",1,0)</f>
        <v>0</v>
      </c>
      <c r="G796" t="b">
        <f>OR('01.11.2018'!F793="Інше",'01.11.2018'!F793="ЦРЛ",'01.11.2018'!F793="МЛ",'01.11.2018'!F793="Інфекційна")</f>
        <v>0</v>
      </c>
      <c r="I796">
        <f t="shared" ref="I796:K796" si="815">SUM(B796:B4107)</f>
        <v>0</v>
      </c>
      <c r="J796">
        <f t="shared" si="815"/>
        <v>0</v>
      </c>
      <c r="K796">
        <f t="shared" si="815"/>
        <v>0</v>
      </c>
      <c r="L796">
        <f t="shared" si="793"/>
        <v>0</v>
      </c>
      <c r="N796">
        <f t="shared" si="794"/>
        <v>0</v>
      </c>
    </row>
    <row r="797" spans="2:14" x14ac:dyDescent="0.25">
      <c r="B797">
        <f>IF('01.11.2018'!F794="НД",1,0)</f>
        <v>0</v>
      </c>
      <c r="C797">
        <f>IF('01.11.2018'!F794="СНІДцентр",1,0)</f>
        <v>0</v>
      </c>
      <c r="D797">
        <f>IF('01.11.2018'!F794="ПТБ",1,0)</f>
        <v>0</v>
      </c>
      <c r="E797" t="b">
        <f>OR('01.11.2018'!F794="ПМСД",'01.11.2018'!F794="поліклініка")</f>
        <v>0</v>
      </c>
      <c r="F797">
        <f>IF('01.11.2018'!F794="Психоневрол.",1,0)</f>
        <v>0</v>
      </c>
      <c r="G797" t="b">
        <f>OR('01.11.2018'!F794="Інше",'01.11.2018'!F794="ЦРЛ",'01.11.2018'!F794="МЛ",'01.11.2018'!F794="Інфекційна")</f>
        <v>0</v>
      </c>
      <c r="I797">
        <f t="shared" ref="I797:K797" si="816">SUM(B797:B4108)</f>
        <v>0</v>
      </c>
      <c r="J797">
        <f t="shared" si="816"/>
        <v>0</v>
      </c>
      <c r="K797">
        <f t="shared" si="816"/>
        <v>0</v>
      </c>
      <c r="L797">
        <f t="shared" si="793"/>
        <v>0</v>
      </c>
      <c r="N797">
        <f t="shared" si="794"/>
        <v>0</v>
      </c>
    </row>
    <row r="798" spans="2:14" x14ac:dyDescent="0.25">
      <c r="B798">
        <f>IF('01.11.2018'!F795="НД",1,0)</f>
        <v>0</v>
      </c>
      <c r="C798">
        <f>IF('01.11.2018'!F795="СНІДцентр",1,0)</f>
        <v>0</v>
      </c>
      <c r="D798">
        <f>IF('01.11.2018'!F795="ПТБ",1,0)</f>
        <v>0</v>
      </c>
      <c r="E798" t="b">
        <f>OR('01.11.2018'!F795="ПМСД",'01.11.2018'!F795="поліклініка")</f>
        <v>0</v>
      </c>
      <c r="F798">
        <f>IF('01.11.2018'!F795="Психоневрол.",1,0)</f>
        <v>0</v>
      </c>
      <c r="G798" t="b">
        <f>OR('01.11.2018'!F795="Інше",'01.11.2018'!F795="ЦРЛ",'01.11.2018'!F795="МЛ",'01.11.2018'!F795="Інфекційна")</f>
        <v>0</v>
      </c>
      <c r="I798">
        <f t="shared" ref="I798:K798" si="817">SUM(B798:B4109)</f>
        <v>0</v>
      </c>
      <c r="J798">
        <f t="shared" si="817"/>
        <v>0</v>
      </c>
      <c r="K798">
        <f t="shared" si="817"/>
        <v>0</v>
      </c>
      <c r="L798">
        <f t="shared" si="793"/>
        <v>0</v>
      </c>
      <c r="N798">
        <f t="shared" si="794"/>
        <v>0</v>
      </c>
    </row>
    <row r="799" spans="2:14" x14ac:dyDescent="0.25">
      <c r="B799">
        <f>IF('01.11.2018'!F796="НД",1,0)</f>
        <v>0</v>
      </c>
      <c r="C799">
        <f>IF('01.11.2018'!F796="СНІДцентр",1,0)</f>
        <v>0</v>
      </c>
      <c r="D799">
        <f>IF('01.11.2018'!F796="ПТБ",1,0)</f>
        <v>0</v>
      </c>
      <c r="E799" t="b">
        <f>OR('01.11.2018'!F796="ПМСД",'01.11.2018'!F796="поліклініка")</f>
        <v>0</v>
      </c>
      <c r="F799">
        <f>IF('01.11.2018'!F796="Психоневрол.",1,0)</f>
        <v>0</v>
      </c>
      <c r="G799" t="b">
        <f>OR('01.11.2018'!F796="Інше",'01.11.2018'!F796="ЦРЛ",'01.11.2018'!F796="МЛ",'01.11.2018'!F796="Інфекційна")</f>
        <v>0</v>
      </c>
      <c r="I799">
        <f t="shared" ref="I799:K799" si="818">SUM(B799:B4110)</f>
        <v>0</v>
      </c>
      <c r="J799">
        <f t="shared" si="818"/>
        <v>0</v>
      </c>
      <c r="K799">
        <f t="shared" si="818"/>
        <v>0</v>
      </c>
      <c r="L799">
        <f t="shared" si="793"/>
        <v>0</v>
      </c>
      <c r="N799">
        <f t="shared" si="794"/>
        <v>0</v>
      </c>
    </row>
    <row r="800" spans="2:14" x14ac:dyDescent="0.25">
      <c r="B800">
        <f>IF('01.11.2018'!F797="НД",1,0)</f>
        <v>0</v>
      </c>
      <c r="C800">
        <f>IF('01.11.2018'!F797="СНІДцентр",1,0)</f>
        <v>0</v>
      </c>
      <c r="D800">
        <f>IF('01.11.2018'!F797="ПТБ",1,0)</f>
        <v>0</v>
      </c>
      <c r="E800" t="b">
        <f>OR('01.11.2018'!F797="ПМСД",'01.11.2018'!F797="поліклініка")</f>
        <v>0</v>
      </c>
      <c r="F800">
        <f>IF('01.11.2018'!F797="Психоневрол.",1,0)</f>
        <v>0</v>
      </c>
      <c r="G800" t="b">
        <f>OR('01.11.2018'!F797="Інше",'01.11.2018'!F797="ЦРЛ",'01.11.2018'!F797="МЛ",'01.11.2018'!F797="Інфекційна")</f>
        <v>0</v>
      </c>
      <c r="I800">
        <f t="shared" ref="I800:K800" si="819">SUM(B800:B4111)</f>
        <v>0</v>
      </c>
      <c r="J800">
        <f t="shared" si="819"/>
        <v>0</v>
      </c>
      <c r="K800">
        <f t="shared" si="819"/>
        <v>0</v>
      </c>
      <c r="L800">
        <f t="shared" si="793"/>
        <v>0</v>
      </c>
      <c r="N800">
        <f t="shared" si="794"/>
        <v>0</v>
      </c>
    </row>
    <row r="801" spans="2:14" x14ac:dyDescent="0.25">
      <c r="B801">
        <f>IF('01.11.2018'!F798="НД",1,0)</f>
        <v>0</v>
      </c>
      <c r="C801">
        <f>IF('01.11.2018'!F798="СНІДцентр",1,0)</f>
        <v>0</v>
      </c>
      <c r="D801">
        <f>IF('01.11.2018'!F798="ПТБ",1,0)</f>
        <v>0</v>
      </c>
      <c r="E801" t="b">
        <f>OR('01.11.2018'!F798="ПМСД",'01.11.2018'!F798="поліклініка")</f>
        <v>0</v>
      </c>
      <c r="F801">
        <f>IF('01.11.2018'!F798="Психоневрол.",1,0)</f>
        <v>0</v>
      </c>
      <c r="G801" t="b">
        <f>OR('01.11.2018'!F798="Інше",'01.11.2018'!F798="ЦРЛ",'01.11.2018'!F798="МЛ",'01.11.2018'!F798="Інфекційна")</f>
        <v>0</v>
      </c>
      <c r="I801">
        <f t="shared" ref="I801:K801" si="820">SUM(B801:B4112)</f>
        <v>0</v>
      </c>
      <c r="J801">
        <f t="shared" si="820"/>
        <v>0</v>
      </c>
      <c r="K801">
        <f t="shared" si="820"/>
        <v>0</v>
      </c>
      <c r="L801">
        <f t="shared" si="793"/>
        <v>0</v>
      </c>
      <c r="N801">
        <f t="shared" si="794"/>
        <v>0</v>
      </c>
    </row>
    <row r="802" spans="2:14" x14ac:dyDescent="0.25">
      <c r="B802">
        <f>IF('01.11.2018'!F799="НД",1,0)</f>
        <v>0</v>
      </c>
      <c r="C802">
        <f>IF('01.11.2018'!F799="СНІДцентр",1,0)</f>
        <v>0</v>
      </c>
      <c r="D802">
        <f>IF('01.11.2018'!F799="ПТБ",1,0)</f>
        <v>0</v>
      </c>
      <c r="E802" t="b">
        <f>OR('01.11.2018'!F799="ПМСД",'01.11.2018'!F799="поліклініка")</f>
        <v>0</v>
      </c>
      <c r="F802">
        <f>IF('01.11.2018'!F799="Психоневрол.",1,0)</f>
        <v>0</v>
      </c>
      <c r="G802" t="b">
        <f>OR('01.11.2018'!F799="Інше",'01.11.2018'!F799="ЦРЛ",'01.11.2018'!F799="МЛ",'01.11.2018'!F799="Інфекційна")</f>
        <v>0</v>
      </c>
      <c r="I802">
        <f t="shared" ref="I802:K802" si="821">SUM(B802:B4113)</f>
        <v>0</v>
      </c>
      <c r="J802">
        <f t="shared" si="821"/>
        <v>0</v>
      </c>
      <c r="K802">
        <f t="shared" si="821"/>
        <v>0</v>
      </c>
      <c r="L802">
        <f t="shared" si="793"/>
        <v>0</v>
      </c>
      <c r="N802">
        <f t="shared" si="794"/>
        <v>0</v>
      </c>
    </row>
    <row r="803" spans="2:14" x14ac:dyDescent="0.25">
      <c r="B803">
        <f>IF('01.11.2018'!F800="НД",1,0)</f>
        <v>0</v>
      </c>
      <c r="C803">
        <f>IF('01.11.2018'!F800="СНІДцентр",1,0)</f>
        <v>0</v>
      </c>
      <c r="D803">
        <f>IF('01.11.2018'!F800="ПТБ",1,0)</f>
        <v>0</v>
      </c>
      <c r="E803" t="b">
        <f>OR('01.11.2018'!F800="ПМСД",'01.11.2018'!F800="поліклініка")</f>
        <v>0</v>
      </c>
      <c r="F803">
        <f>IF('01.11.2018'!F800="Психоневрол.",1,0)</f>
        <v>0</v>
      </c>
      <c r="G803" t="b">
        <f>OR('01.11.2018'!F800="Інше",'01.11.2018'!F800="ЦРЛ",'01.11.2018'!F800="МЛ",'01.11.2018'!F800="Інфекційна")</f>
        <v>0</v>
      </c>
      <c r="I803">
        <f t="shared" ref="I803:K803" si="822">SUM(B803:B4114)</f>
        <v>0</v>
      </c>
      <c r="J803">
        <f t="shared" si="822"/>
        <v>0</v>
      </c>
      <c r="K803">
        <f t="shared" si="822"/>
        <v>0</v>
      </c>
      <c r="L803">
        <f t="shared" si="793"/>
        <v>0</v>
      </c>
      <c r="N803">
        <f t="shared" si="794"/>
        <v>0</v>
      </c>
    </row>
    <row r="804" spans="2:14" x14ac:dyDescent="0.25">
      <c r="B804">
        <f>IF('01.11.2018'!F801="НД",1,0)</f>
        <v>0</v>
      </c>
      <c r="C804">
        <f>IF('01.11.2018'!F801="СНІДцентр",1,0)</f>
        <v>0</v>
      </c>
      <c r="D804">
        <f>IF('01.11.2018'!F801="ПТБ",1,0)</f>
        <v>0</v>
      </c>
      <c r="E804" t="b">
        <f>OR('01.11.2018'!F801="ПМСД",'01.11.2018'!F801="поліклініка")</f>
        <v>0</v>
      </c>
      <c r="F804">
        <f>IF('01.11.2018'!F801="Психоневрол.",1,0)</f>
        <v>0</v>
      </c>
      <c r="G804" t="b">
        <f>OR('01.11.2018'!F801="Інше",'01.11.2018'!F801="ЦРЛ",'01.11.2018'!F801="МЛ",'01.11.2018'!F801="Інфекційна")</f>
        <v>0</v>
      </c>
      <c r="I804">
        <f t="shared" ref="I804:K804" si="823">SUM(B804:B4115)</f>
        <v>0</v>
      </c>
      <c r="J804">
        <f t="shared" si="823"/>
        <v>0</v>
      </c>
      <c r="K804">
        <f t="shared" si="823"/>
        <v>0</v>
      </c>
      <c r="L804">
        <f t="shared" si="793"/>
        <v>0</v>
      </c>
      <c r="N804">
        <f t="shared" si="794"/>
        <v>0</v>
      </c>
    </row>
    <row r="805" spans="2:14" x14ac:dyDescent="0.25">
      <c r="B805">
        <f>IF('01.11.2018'!F802="НД",1,0)</f>
        <v>0</v>
      </c>
      <c r="C805">
        <f>IF('01.11.2018'!F802="СНІДцентр",1,0)</f>
        <v>0</v>
      </c>
      <c r="D805">
        <f>IF('01.11.2018'!F802="ПТБ",1,0)</f>
        <v>0</v>
      </c>
      <c r="E805" t="b">
        <f>OR('01.11.2018'!F802="ПМСД",'01.11.2018'!F802="поліклініка")</f>
        <v>0</v>
      </c>
      <c r="F805">
        <f>IF('01.11.2018'!F802="Психоневрол.",1,0)</f>
        <v>0</v>
      </c>
      <c r="G805" t="b">
        <f>OR('01.11.2018'!F802="Інше",'01.11.2018'!F802="ЦРЛ",'01.11.2018'!F802="МЛ",'01.11.2018'!F802="Інфекційна")</f>
        <v>0</v>
      </c>
      <c r="I805">
        <f t="shared" ref="I805:K805" si="824">SUM(B805:B4116)</f>
        <v>0</v>
      </c>
      <c r="J805">
        <f t="shared" si="824"/>
        <v>0</v>
      </c>
      <c r="K805">
        <f t="shared" si="824"/>
        <v>0</v>
      </c>
      <c r="L805">
        <f t="shared" si="793"/>
        <v>0</v>
      </c>
      <c r="N805">
        <f t="shared" si="794"/>
        <v>0</v>
      </c>
    </row>
    <row r="806" spans="2:14" x14ac:dyDescent="0.25">
      <c r="B806">
        <f>IF('01.11.2018'!F803="НД",1,0)</f>
        <v>0</v>
      </c>
      <c r="C806">
        <f>IF('01.11.2018'!F803="СНІДцентр",1,0)</f>
        <v>0</v>
      </c>
      <c r="D806">
        <f>IF('01.11.2018'!F803="ПТБ",1,0)</f>
        <v>0</v>
      </c>
      <c r="E806" t="b">
        <f>OR('01.11.2018'!F803="ПМСД",'01.11.2018'!F803="поліклініка")</f>
        <v>0</v>
      </c>
      <c r="F806">
        <f>IF('01.11.2018'!F803="Психоневрол.",1,0)</f>
        <v>0</v>
      </c>
      <c r="G806" t="b">
        <f>OR('01.11.2018'!F803="Інше",'01.11.2018'!F803="ЦРЛ",'01.11.2018'!F803="МЛ",'01.11.2018'!F803="Інфекційна")</f>
        <v>0</v>
      </c>
      <c r="I806">
        <f t="shared" ref="I806:K806" si="825">SUM(B806:B4117)</f>
        <v>0</v>
      </c>
      <c r="J806">
        <f t="shared" si="825"/>
        <v>0</v>
      </c>
      <c r="K806">
        <f t="shared" si="825"/>
        <v>0</v>
      </c>
      <c r="L806">
        <f t="shared" si="793"/>
        <v>0</v>
      </c>
      <c r="N806">
        <f t="shared" si="794"/>
        <v>0</v>
      </c>
    </row>
    <row r="807" spans="2:14" x14ac:dyDescent="0.25">
      <c r="B807">
        <f>IF('01.11.2018'!F804="НД",1,0)</f>
        <v>0</v>
      </c>
      <c r="C807">
        <f>IF('01.11.2018'!F804="СНІДцентр",1,0)</f>
        <v>0</v>
      </c>
      <c r="D807">
        <f>IF('01.11.2018'!F804="ПТБ",1,0)</f>
        <v>0</v>
      </c>
      <c r="E807" t="b">
        <f>OR('01.11.2018'!F804="ПМСД",'01.11.2018'!F804="поліклініка")</f>
        <v>0</v>
      </c>
      <c r="F807">
        <f>IF('01.11.2018'!F804="Психоневрол.",1,0)</f>
        <v>0</v>
      </c>
      <c r="G807" t="b">
        <f>OR('01.11.2018'!F804="Інше",'01.11.2018'!F804="ЦРЛ",'01.11.2018'!F804="МЛ",'01.11.2018'!F804="Інфекційна")</f>
        <v>0</v>
      </c>
      <c r="I807">
        <f t="shared" ref="I807:K807" si="826">SUM(B807:B4118)</f>
        <v>0</v>
      </c>
      <c r="J807">
        <f t="shared" si="826"/>
        <v>0</v>
      </c>
      <c r="K807">
        <f t="shared" si="826"/>
        <v>0</v>
      </c>
      <c r="L807">
        <f t="shared" si="793"/>
        <v>0</v>
      </c>
      <c r="N807">
        <f t="shared" si="794"/>
        <v>0</v>
      </c>
    </row>
    <row r="808" spans="2:14" x14ac:dyDescent="0.25">
      <c r="B808">
        <f>IF('01.11.2018'!F805="НД",1,0)</f>
        <v>0</v>
      </c>
      <c r="C808">
        <f>IF('01.11.2018'!F805="СНІДцентр",1,0)</f>
        <v>0</v>
      </c>
      <c r="D808">
        <f>IF('01.11.2018'!F805="ПТБ",1,0)</f>
        <v>0</v>
      </c>
      <c r="E808" t="b">
        <f>OR('01.11.2018'!F805="ПМСД",'01.11.2018'!F805="поліклініка")</f>
        <v>0</v>
      </c>
      <c r="F808">
        <f>IF('01.11.2018'!F805="Психоневрол.",1,0)</f>
        <v>0</v>
      </c>
      <c r="G808" t="b">
        <f>OR('01.11.2018'!F805="Інше",'01.11.2018'!F805="ЦРЛ",'01.11.2018'!F805="МЛ",'01.11.2018'!F805="Інфекційна")</f>
        <v>0</v>
      </c>
      <c r="I808">
        <f t="shared" ref="I808:K808" si="827">SUM(B808:B4119)</f>
        <v>0</v>
      </c>
      <c r="J808">
        <f t="shared" si="827"/>
        <v>0</v>
      </c>
      <c r="K808">
        <f t="shared" si="827"/>
        <v>0</v>
      </c>
      <c r="L808">
        <f t="shared" si="793"/>
        <v>0</v>
      </c>
      <c r="N808">
        <f t="shared" si="794"/>
        <v>0</v>
      </c>
    </row>
    <row r="809" spans="2:14" x14ac:dyDescent="0.25">
      <c r="B809">
        <f>IF('01.11.2018'!F806="НД",1,0)</f>
        <v>0</v>
      </c>
      <c r="C809">
        <f>IF('01.11.2018'!F806="СНІДцентр",1,0)</f>
        <v>0</v>
      </c>
      <c r="D809">
        <f>IF('01.11.2018'!F806="ПТБ",1,0)</f>
        <v>0</v>
      </c>
      <c r="E809" t="b">
        <f>OR('01.11.2018'!F806="ПМСД",'01.11.2018'!F806="поліклініка")</f>
        <v>0</v>
      </c>
      <c r="F809">
        <f>IF('01.11.2018'!F806="Психоневрол.",1,0)</f>
        <v>0</v>
      </c>
      <c r="G809" t="b">
        <f>OR('01.11.2018'!F806="Інше",'01.11.2018'!F806="ЦРЛ",'01.11.2018'!F806="МЛ",'01.11.2018'!F806="Інфекційна")</f>
        <v>0</v>
      </c>
      <c r="I809">
        <f t="shared" ref="I809:K809" si="828">SUM(B809:B4120)</f>
        <v>0</v>
      </c>
      <c r="J809">
        <f t="shared" si="828"/>
        <v>0</v>
      </c>
      <c r="K809">
        <f t="shared" si="828"/>
        <v>0</v>
      </c>
      <c r="L809">
        <f t="shared" si="793"/>
        <v>0</v>
      </c>
      <c r="N809">
        <f t="shared" si="794"/>
        <v>0</v>
      </c>
    </row>
    <row r="810" spans="2:14" x14ac:dyDescent="0.25">
      <c r="B810">
        <f>IF('01.11.2018'!F807="НД",1,0)</f>
        <v>0</v>
      </c>
      <c r="C810">
        <f>IF('01.11.2018'!F807="СНІДцентр",1,0)</f>
        <v>0</v>
      </c>
      <c r="D810">
        <f>IF('01.11.2018'!F807="ПТБ",1,0)</f>
        <v>0</v>
      </c>
      <c r="E810" t="b">
        <f>OR('01.11.2018'!F807="ПМСД",'01.11.2018'!F807="поліклініка")</f>
        <v>0</v>
      </c>
      <c r="F810">
        <f>IF('01.11.2018'!F807="Психоневрол.",1,0)</f>
        <v>0</v>
      </c>
      <c r="G810" t="b">
        <f>OR('01.11.2018'!F807="Інше",'01.11.2018'!F807="ЦРЛ",'01.11.2018'!F807="МЛ",'01.11.2018'!F807="Інфекційна")</f>
        <v>0</v>
      </c>
      <c r="I810">
        <f t="shared" ref="I810:K810" si="829">SUM(B810:B4121)</f>
        <v>0</v>
      </c>
      <c r="J810">
        <f t="shared" si="829"/>
        <v>0</v>
      </c>
      <c r="K810">
        <f t="shared" si="829"/>
        <v>0</v>
      </c>
      <c r="L810">
        <f t="shared" si="793"/>
        <v>0</v>
      </c>
      <c r="N810">
        <f t="shared" si="794"/>
        <v>0</v>
      </c>
    </row>
    <row r="811" spans="2:14" x14ac:dyDescent="0.25">
      <c r="B811">
        <f>IF('01.11.2018'!F808="НД",1,0)</f>
        <v>0</v>
      </c>
      <c r="C811">
        <f>IF('01.11.2018'!F808="СНІДцентр",1,0)</f>
        <v>0</v>
      </c>
      <c r="D811">
        <f>IF('01.11.2018'!F808="ПТБ",1,0)</f>
        <v>0</v>
      </c>
      <c r="E811" t="b">
        <f>OR('01.11.2018'!F808="ПМСД",'01.11.2018'!F808="поліклініка")</f>
        <v>0</v>
      </c>
      <c r="F811">
        <f>IF('01.11.2018'!F808="Психоневрол.",1,0)</f>
        <v>0</v>
      </c>
      <c r="G811" t="b">
        <f>OR('01.11.2018'!F808="Інше",'01.11.2018'!F808="ЦРЛ",'01.11.2018'!F808="МЛ",'01.11.2018'!F808="Інфекційна")</f>
        <v>0</v>
      </c>
      <c r="I811">
        <f t="shared" ref="I811:K811" si="830">SUM(B811:B4122)</f>
        <v>0</v>
      </c>
      <c r="J811">
        <f t="shared" si="830"/>
        <v>0</v>
      </c>
      <c r="K811">
        <f t="shared" si="830"/>
        <v>0</v>
      </c>
      <c r="L811">
        <f t="shared" si="793"/>
        <v>0</v>
      </c>
      <c r="N811">
        <f t="shared" si="794"/>
        <v>0</v>
      </c>
    </row>
    <row r="812" spans="2:14" x14ac:dyDescent="0.25">
      <c r="B812">
        <f>IF('01.11.2018'!F809="НД",1,0)</f>
        <v>0</v>
      </c>
      <c r="C812">
        <f>IF('01.11.2018'!F809="СНІДцентр",1,0)</f>
        <v>0</v>
      </c>
      <c r="D812">
        <f>IF('01.11.2018'!F809="ПТБ",1,0)</f>
        <v>0</v>
      </c>
      <c r="E812" t="b">
        <f>OR('01.11.2018'!F809="ПМСД",'01.11.2018'!F809="поліклініка")</f>
        <v>0</v>
      </c>
      <c r="F812">
        <f>IF('01.11.2018'!F809="Психоневрол.",1,0)</f>
        <v>0</v>
      </c>
      <c r="G812" t="b">
        <f>OR('01.11.2018'!F809="Інше",'01.11.2018'!F809="ЦРЛ",'01.11.2018'!F809="МЛ",'01.11.2018'!F809="Інфекційна")</f>
        <v>0</v>
      </c>
      <c r="I812">
        <f t="shared" ref="I812:K812" si="831">SUM(B812:B4123)</f>
        <v>0</v>
      </c>
      <c r="J812">
        <f t="shared" si="831"/>
        <v>0</v>
      </c>
      <c r="K812">
        <f t="shared" si="831"/>
        <v>0</v>
      </c>
      <c r="L812">
        <f t="shared" si="793"/>
        <v>0</v>
      </c>
      <c r="N812">
        <f t="shared" si="794"/>
        <v>0</v>
      </c>
    </row>
    <row r="813" spans="2:14" x14ac:dyDescent="0.25">
      <c r="B813">
        <f>IF('01.11.2018'!F810="НД",1,0)</f>
        <v>0</v>
      </c>
      <c r="C813">
        <f>IF('01.11.2018'!F810="СНІДцентр",1,0)</f>
        <v>0</v>
      </c>
      <c r="D813">
        <f>IF('01.11.2018'!F810="ПТБ",1,0)</f>
        <v>0</v>
      </c>
      <c r="E813" t="b">
        <f>OR('01.11.2018'!F810="ПМСД",'01.11.2018'!F810="поліклініка")</f>
        <v>0</v>
      </c>
      <c r="F813">
        <f>IF('01.11.2018'!F810="Психоневрол.",1,0)</f>
        <v>0</v>
      </c>
      <c r="G813" t="b">
        <f>OR('01.11.2018'!F810="Інше",'01.11.2018'!F810="ЦРЛ",'01.11.2018'!F810="МЛ",'01.11.2018'!F810="Інфекційна")</f>
        <v>0</v>
      </c>
      <c r="I813">
        <f t="shared" ref="I813:K813" si="832">SUM(B813:B4124)</f>
        <v>0</v>
      </c>
      <c r="J813">
        <f t="shared" si="832"/>
        <v>0</v>
      </c>
      <c r="K813">
        <f t="shared" si="832"/>
        <v>0</v>
      </c>
      <c r="L813">
        <f t="shared" si="793"/>
        <v>0</v>
      </c>
      <c r="N813">
        <f t="shared" si="794"/>
        <v>0</v>
      </c>
    </row>
    <row r="814" spans="2:14" x14ac:dyDescent="0.25">
      <c r="B814">
        <f>IF('01.11.2018'!F811="НД",1,0)</f>
        <v>0</v>
      </c>
      <c r="C814">
        <f>IF('01.11.2018'!F811="СНІДцентр",1,0)</f>
        <v>0</v>
      </c>
      <c r="D814">
        <f>IF('01.11.2018'!F811="ПТБ",1,0)</f>
        <v>0</v>
      </c>
      <c r="E814" t="b">
        <f>OR('01.11.2018'!F811="ПМСД",'01.11.2018'!F811="поліклініка")</f>
        <v>0</v>
      </c>
      <c r="F814">
        <f>IF('01.11.2018'!F811="Психоневрол.",1,0)</f>
        <v>0</v>
      </c>
      <c r="G814" t="b">
        <f>OR('01.11.2018'!F811="Інше",'01.11.2018'!F811="ЦРЛ",'01.11.2018'!F811="МЛ",'01.11.2018'!F811="Інфекційна")</f>
        <v>0</v>
      </c>
      <c r="I814">
        <f t="shared" ref="I814:K814" si="833">SUM(B814:B4125)</f>
        <v>0</v>
      </c>
      <c r="J814">
        <f t="shared" si="833"/>
        <v>0</v>
      </c>
      <c r="K814">
        <f t="shared" si="833"/>
        <v>0</v>
      </c>
      <c r="L814">
        <f t="shared" si="793"/>
        <v>0</v>
      </c>
      <c r="N814">
        <f t="shared" si="794"/>
        <v>0</v>
      </c>
    </row>
    <row r="815" spans="2:14" x14ac:dyDescent="0.25">
      <c r="B815">
        <f>IF('01.11.2018'!F812="НД",1,0)</f>
        <v>0</v>
      </c>
      <c r="C815">
        <f>IF('01.11.2018'!F812="СНІДцентр",1,0)</f>
        <v>0</v>
      </c>
      <c r="D815">
        <f>IF('01.11.2018'!F812="ПТБ",1,0)</f>
        <v>0</v>
      </c>
      <c r="E815" t="b">
        <f>OR('01.11.2018'!F812="ПМСД",'01.11.2018'!F812="поліклініка")</f>
        <v>0</v>
      </c>
      <c r="F815">
        <f>IF('01.11.2018'!F812="Психоневрол.",1,0)</f>
        <v>0</v>
      </c>
      <c r="G815" t="b">
        <f>OR('01.11.2018'!F812="Інше",'01.11.2018'!F812="ЦРЛ",'01.11.2018'!F812="МЛ",'01.11.2018'!F812="Інфекційна")</f>
        <v>0</v>
      </c>
      <c r="I815">
        <f t="shared" ref="I815:K815" si="834">SUM(B815:B4126)</f>
        <v>0</v>
      </c>
      <c r="J815">
        <f t="shared" si="834"/>
        <v>0</v>
      </c>
      <c r="K815">
        <f t="shared" si="834"/>
        <v>0</v>
      </c>
      <c r="L815">
        <f t="shared" si="793"/>
        <v>0</v>
      </c>
      <c r="N815">
        <f t="shared" si="794"/>
        <v>0</v>
      </c>
    </row>
    <row r="816" spans="2:14" x14ac:dyDescent="0.25">
      <c r="B816">
        <f>IF('01.11.2018'!F813="НД",1,0)</f>
        <v>0</v>
      </c>
      <c r="C816">
        <f>IF('01.11.2018'!F813="СНІДцентр",1,0)</f>
        <v>0</v>
      </c>
      <c r="D816">
        <f>IF('01.11.2018'!F813="ПТБ",1,0)</f>
        <v>0</v>
      </c>
      <c r="E816" t="b">
        <f>OR('01.11.2018'!F813="ПМСД",'01.11.2018'!F813="поліклініка")</f>
        <v>0</v>
      </c>
      <c r="F816">
        <f>IF('01.11.2018'!F813="Психоневрол.",1,0)</f>
        <v>0</v>
      </c>
      <c r="G816" t="b">
        <f>OR('01.11.2018'!F813="Інше",'01.11.2018'!F813="ЦРЛ",'01.11.2018'!F813="МЛ",'01.11.2018'!F813="Інфекційна")</f>
        <v>0</v>
      </c>
      <c r="I816">
        <f t="shared" ref="I816:K816" si="835">SUM(B816:B4127)</f>
        <v>0</v>
      </c>
      <c r="J816">
        <f t="shared" si="835"/>
        <v>0</v>
      </c>
      <c r="K816">
        <f t="shared" si="835"/>
        <v>0</v>
      </c>
      <c r="L816">
        <f t="shared" si="793"/>
        <v>0</v>
      </c>
      <c r="N816">
        <f t="shared" si="794"/>
        <v>0</v>
      </c>
    </row>
    <row r="817" spans="2:14" x14ac:dyDescent="0.25">
      <c r="B817">
        <f>IF('01.11.2018'!F814="НД",1,0)</f>
        <v>0</v>
      </c>
      <c r="C817">
        <f>IF('01.11.2018'!F814="СНІДцентр",1,0)</f>
        <v>0</v>
      </c>
      <c r="D817">
        <f>IF('01.11.2018'!F814="ПТБ",1,0)</f>
        <v>0</v>
      </c>
      <c r="E817" t="b">
        <f>OR('01.11.2018'!F814="ПМСД",'01.11.2018'!F814="поліклініка")</f>
        <v>0</v>
      </c>
      <c r="F817">
        <f>IF('01.11.2018'!F814="Психоневрол.",1,0)</f>
        <v>0</v>
      </c>
      <c r="G817" t="b">
        <f>OR('01.11.2018'!F814="Інше",'01.11.2018'!F814="ЦРЛ",'01.11.2018'!F814="МЛ",'01.11.2018'!F814="Інфекційна")</f>
        <v>0</v>
      </c>
      <c r="I817">
        <f t="shared" ref="I817:K817" si="836">SUM(B817:B4128)</f>
        <v>0</v>
      </c>
      <c r="J817">
        <f t="shared" si="836"/>
        <v>0</v>
      </c>
      <c r="K817">
        <f t="shared" si="836"/>
        <v>0</v>
      </c>
      <c r="L817">
        <f t="shared" si="793"/>
        <v>0</v>
      </c>
      <c r="N817">
        <f t="shared" si="794"/>
        <v>0</v>
      </c>
    </row>
    <row r="818" spans="2:14" x14ac:dyDescent="0.25">
      <c r="B818">
        <f>IF('01.11.2018'!F815="НД",1,0)</f>
        <v>0</v>
      </c>
      <c r="C818">
        <f>IF('01.11.2018'!F815="СНІДцентр",1,0)</f>
        <v>0</v>
      </c>
      <c r="D818">
        <f>IF('01.11.2018'!F815="ПТБ",1,0)</f>
        <v>0</v>
      </c>
      <c r="E818" t="b">
        <f>OR('01.11.2018'!F815="ПМСД",'01.11.2018'!F815="поліклініка")</f>
        <v>0</v>
      </c>
      <c r="F818">
        <f>IF('01.11.2018'!F815="Психоневрол.",1,0)</f>
        <v>0</v>
      </c>
      <c r="G818" t="b">
        <f>OR('01.11.2018'!F815="Інше",'01.11.2018'!F815="ЦРЛ",'01.11.2018'!F815="МЛ",'01.11.2018'!F815="Інфекційна")</f>
        <v>0</v>
      </c>
      <c r="I818">
        <f t="shared" ref="I818:K818" si="837">SUM(B818:B4129)</f>
        <v>0</v>
      </c>
      <c r="J818">
        <f t="shared" si="837"/>
        <v>0</v>
      </c>
      <c r="K818">
        <f t="shared" si="837"/>
        <v>0</v>
      </c>
      <c r="L818">
        <f t="shared" si="793"/>
        <v>0</v>
      </c>
      <c r="N818">
        <f t="shared" si="794"/>
        <v>0</v>
      </c>
    </row>
    <row r="819" spans="2:14" x14ac:dyDescent="0.25">
      <c r="B819">
        <f>IF('01.11.2018'!F816="НД",1,0)</f>
        <v>0</v>
      </c>
      <c r="C819">
        <f>IF('01.11.2018'!F816="СНІДцентр",1,0)</f>
        <v>0</v>
      </c>
      <c r="D819">
        <f>IF('01.11.2018'!F816="ПТБ",1,0)</f>
        <v>0</v>
      </c>
      <c r="E819" t="b">
        <f>OR('01.11.2018'!F816="ПМСД",'01.11.2018'!F816="поліклініка")</f>
        <v>0</v>
      </c>
      <c r="F819">
        <f>IF('01.11.2018'!F816="Психоневрол.",1,0)</f>
        <v>0</v>
      </c>
      <c r="G819" t="b">
        <f>OR('01.11.2018'!F816="Інше",'01.11.2018'!F816="ЦРЛ",'01.11.2018'!F816="МЛ",'01.11.2018'!F816="Інфекційна")</f>
        <v>0</v>
      </c>
      <c r="I819">
        <f t="shared" ref="I819:K819" si="838">SUM(B819:B4130)</f>
        <v>0</v>
      </c>
      <c r="J819">
        <f t="shared" si="838"/>
        <v>0</v>
      </c>
      <c r="K819">
        <f t="shared" si="838"/>
        <v>0</v>
      </c>
      <c r="L819">
        <f t="shared" si="793"/>
        <v>0</v>
      </c>
      <c r="N819">
        <f t="shared" si="794"/>
        <v>0</v>
      </c>
    </row>
    <row r="820" spans="2:14" x14ac:dyDescent="0.25">
      <c r="B820">
        <f>IF('01.11.2018'!F817="НД",1,0)</f>
        <v>0</v>
      </c>
      <c r="C820">
        <f>IF('01.11.2018'!F817="СНІДцентр",1,0)</f>
        <v>0</v>
      </c>
      <c r="D820">
        <f>IF('01.11.2018'!F817="ПТБ",1,0)</f>
        <v>0</v>
      </c>
      <c r="E820" t="b">
        <f>OR('01.11.2018'!F817="ПМСД",'01.11.2018'!F817="поліклініка")</f>
        <v>0</v>
      </c>
      <c r="F820">
        <f>IF('01.11.2018'!F817="Психоневрол.",1,0)</f>
        <v>0</v>
      </c>
      <c r="G820" t="b">
        <f>OR('01.11.2018'!F817="Інше",'01.11.2018'!F817="ЦРЛ",'01.11.2018'!F817="МЛ",'01.11.2018'!F817="Інфекційна")</f>
        <v>0</v>
      </c>
      <c r="I820">
        <f t="shared" ref="I820:K820" si="839">SUM(B820:B4131)</f>
        <v>0</v>
      </c>
      <c r="J820">
        <f t="shared" si="839"/>
        <v>0</v>
      </c>
      <c r="K820">
        <f t="shared" si="839"/>
        <v>0</v>
      </c>
      <c r="L820">
        <f t="shared" si="793"/>
        <v>0</v>
      </c>
      <c r="N820">
        <f t="shared" si="794"/>
        <v>0</v>
      </c>
    </row>
    <row r="821" spans="2:14" x14ac:dyDescent="0.25">
      <c r="B821">
        <f>IF('01.11.2018'!F818="НД",1,0)</f>
        <v>0</v>
      </c>
      <c r="C821">
        <f>IF('01.11.2018'!F818="СНІДцентр",1,0)</f>
        <v>0</v>
      </c>
      <c r="D821">
        <f>IF('01.11.2018'!F818="ПТБ",1,0)</f>
        <v>0</v>
      </c>
      <c r="E821" t="b">
        <f>OR('01.11.2018'!F818="ПМСД",'01.11.2018'!F818="поліклініка")</f>
        <v>0</v>
      </c>
      <c r="F821">
        <f>IF('01.11.2018'!F818="Психоневрол.",1,0)</f>
        <v>0</v>
      </c>
      <c r="G821" t="b">
        <f>OR('01.11.2018'!F818="Інше",'01.11.2018'!F818="ЦРЛ",'01.11.2018'!F818="МЛ",'01.11.2018'!F818="Інфекційна")</f>
        <v>0</v>
      </c>
      <c r="I821">
        <f t="shared" ref="I821:K821" si="840">SUM(B821:B4132)</f>
        <v>0</v>
      </c>
      <c r="J821">
        <f t="shared" si="840"/>
        <v>0</v>
      </c>
      <c r="K821">
        <f t="shared" si="840"/>
        <v>0</v>
      </c>
      <c r="L821">
        <f t="shared" si="793"/>
        <v>0</v>
      </c>
      <c r="N821">
        <f t="shared" si="794"/>
        <v>0</v>
      </c>
    </row>
    <row r="822" spans="2:14" x14ac:dyDescent="0.25">
      <c r="B822">
        <f>IF('01.11.2018'!F819="НД",1,0)</f>
        <v>0</v>
      </c>
      <c r="C822">
        <f>IF('01.11.2018'!F819="СНІДцентр",1,0)</f>
        <v>0</v>
      </c>
      <c r="D822">
        <f>IF('01.11.2018'!F819="ПТБ",1,0)</f>
        <v>0</v>
      </c>
      <c r="E822" t="b">
        <f>OR('01.11.2018'!F819="ПМСД",'01.11.2018'!F819="поліклініка")</f>
        <v>0</v>
      </c>
      <c r="F822">
        <f>IF('01.11.2018'!F819="Психоневрол.",1,0)</f>
        <v>0</v>
      </c>
      <c r="G822" t="b">
        <f>OR('01.11.2018'!F819="Інше",'01.11.2018'!F819="ЦРЛ",'01.11.2018'!F819="МЛ",'01.11.2018'!F819="Інфекційна")</f>
        <v>0</v>
      </c>
      <c r="I822">
        <f t="shared" ref="I822:K822" si="841">SUM(B822:B4133)</f>
        <v>0</v>
      </c>
      <c r="J822">
        <f t="shared" si="841"/>
        <v>0</v>
      </c>
      <c r="K822">
        <f t="shared" si="841"/>
        <v>0</v>
      </c>
      <c r="L822">
        <f t="shared" si="793"/>
        <v>0</v>
      </c>
      <c r="N822">
        <f t="shared" si="794"/>
        <v>0</v>
      </c>
    </row>
    <row r="823" spans="2:14" x14ac:dyDescent="0.25">
      <c r="B823">
        <f>IF('01.11.2018'!F820="НД",1,0)</f>
        <v>0</v>
      </c>
      <c r="C823">
        <f>IF('01.11.2018'!F820="СНІДцентр",1,0)</f>
        <v>0</v>
      </c>
      <c r="D823">
        <f>IF('01.11.2018'!F820="ПТБ",1,0)</f>
        <v>0</v>
      </c>
      <c r="E823" t="b">
        <f>OR('01.11.2018'!F820="ПМСД",'01.11.2018'!F820="поліклініка")</f>
        <v>0</v>
      </c>
      <c r="F823">
        <f>IF('01.11.2018'!F820="Психоневрол.",1,0)</f>
        <v>0</v>
      </c>
      <c r="G823" t="b">
        <f>OR('01.11.2018'!F820="Інше",'01.11.2018'!F820="ЦРЛ",'01.11.2018'!F820="МЛ",'01.11.2018'!F820="Інфекційна")</f>
        <v>0</v>
      </c>
      <c r="I823">
        <f t="shared" ref="I823:K823" si="842">SUM(B823:B4134)</f>
        <v>0</v>
      </c>
      <c r="J823">
        <f t="shared" si="842"/>
        <v>0</v>
      </c>
      <c r="K823">
        <f t="shared" si="842"/>
        <v>0</v>
      </c>
      <c r="L823">
        <f t="shared" si="793"/>
        <v>0</v>
      </c>
      <c r="N823">
        <f t="shared" si="794"/>
        <v>0</v>
      </c>
    </row>
    <row r="824" spans="2:14" x14ac:dyDescent="0.25">
      <c r="B824">
        <f>IF('01.11.2018'!F821="НД",1,0)</f>
        <v>0</v>
      </c>
      <c r="C824">
        <f>IF('01.11.2018'!F821="СНІДцентр",1,0)</f>
        <v>0</v>
      </c>
      <c r="D824">
        <f>IF('01.11.2018'!F821="ПТБ",1,0)</f>
        <v>0</v>
      </c>
      <c r="E824" t="b">
        <f>OR('01.11.2018'!F821="ПМСД",'01.11.2018'!F821="поліклініка")</f>
        <v>0</v>
      </c>
      <c r="F824">
        <f>IF('01.11.2018'!F821="Психоневрол.",1,0)</f>
        <v>0</v>
      </c>
      <c r="G824" t="b">
        <f>OR('01.11.2018'!F821="Інше",'01.11.2018'!F821="ЦРЛ",'01.11.2018'!F821="МЛ",'01.11.2018'!F821="Інфекційна")</f>
        <v>0</v>
      </c>
      <c r="I824">
        <f t="shared" ref="I824:K824" si="843">SUM(B824:B4135)</f>
        <v>0</v>
      </c>
      <c r="J824">
        <f t="shared" si="843"/>
        <v>0</v>
      </c>
      <c r="K824">
        <f t="shared" si="843"/>
        <v>0</v>
      </c>
      <c r="L824">
        <f t="shared" si="793"/>
        <v>0</v>
      </c>
      <c r="N824">
        <f t="shared" si="794"/>
        <v>0</v>
      </c>
    </row>
    <row r="825" spans="2:14" x14ac:dyDescent="0.25">
      <c r="B825">
        <f>IF('01.11.2018'!F822="НД",1,0)</f>
        <v>0</v>
      </c>
      <c r="C825">
        <f>IF('01.11.2018'!F822="СНІДцентр",1,0)</f>
        <v>0</v>
      </c>
      <c r="D825">
        <f>IF('01.11.2018'!F822="ПТБ",1,0)</f>
        <v>0</v>
      </c>
      <c r="E825" t="b">
        <f>OR('01.11.2018'!F822="ПМСД",'01.11.2018'!F822="поліклініка")</f>
        <v>0</v>
      </c>
      <c r="F825">
        <f>IF('01.11.2018'!F822="Психоневрол.",1,0)</f>
        <v>0</v>
      </c>
      <c r="G825" t="b">
        <f>OR('01.11.2018'!F822="Інше",'01.11.2018'!F822="ЦРЛ",'01.11.2018'!F822="МЛ",'01.11.2018'!F822="Інфекційна")</f>
        <v>0</v>
      </c>
      <c r="I825">
        <f t="shared" ref="I825:K825" si="844">SUM(B825:B4136)</f>
        <v>0</v>
      </c>
      <c r="J825">
        <f t="shared" si="844"/>
        <v>0</v>
      </c>
      <c r="K825">
        <f t="shared" si="844"/>
        <v>0</v>
      </c>
      <c r="L825">
        <f t="shared" si="793"/>
        <v>0</v>
      </c>
      <c r="N825">
        <f t="shared" si="794"/>
        <v>0</v>
      </c>
    </row>
    <row r="826" spans="2:14" x14ac:dyDescent="0.25">
      <c r="B826">
        <f>IF('01.11.2018'!F823="НД",1,0)</f>
        <v>0</v>
      </c>
      <c r="C826">
        <f>IF('01.11.2018'!F823="СНІДцентр",1,0)</f>
        <v>0</v>
      </c>
      <c r="D826">
        <f>IF('01.11.2018'!F823="ПТБ",1,0)</f>
        <v>0</v>
      </c>
      <c r="E826" t="b">
        <f>OR('01.11.2018'!F823="ПМСД",'01.11.2018'!F823="поліклініка")</f>
        <v>0</v>
      </c>
      <c r="F826">
        <f>IF('01.11.2018'!F823="Психоневрол.",1,0)</f>
        <v>0</v>
      </c>
      <c r="G826" t="b">
        <f>OR('01.11.2018'!F823="Інше",'01.11.2018'!F823="ЦРЛ",'01.11.2018'!F823="МЛ",'01.11.2018'!F823="Інфекційна")</f>
        <v>0</v>
      </c>
      <c r="I826">
        <f t="shared" ref="I826:K826" si="845">SUM(B826:B4137)</f>
        <v>0</v>
      </c>
      <c r="J826">
        <f t="shared" si="845"/>
        <v>0</v>
      </c>
      <c r="K826">
        <f t="shared" si="845"/>
        <v>0</v>
      </c>
      <c r="L826">
        <f t="shared" si="793"/>
        <v>0</v>
      </c>
      <c r="N826">
        <f t="shared" si="794"/>
        <v>0</v>
      </c>
    </row>
    <row r="827" spans="2:14" x14ac:dyDescent="0.25">
      <c r="B827">
        <f>IF('01.11.2018'!F824="НД",1,0)</f>
        <v>0</v>
      </c>
      <c r="C827">
        <f>IF('01.11.2018'!F824="СНІДцентр",1,0)</f>
        <v>0</v>
      </c>
      <c r="D827">
        <f>IF('01.11.2018'!F824="ПТБ",1,0)</f>
        <v>0</v>
      </c>
      <c r="E827" t="b">
        <f>OR('01.11.2018'!F824="ПМСД",'01.11.2018'!F824="поліклініка")</f>
        <v>0</v>
      </c>
      <c r="F827">
        <f>IF('01.11.2018'!F824="Психоневрол.",1,0)</f>
        <v>0</v>
      </c>
      <c r="G827" t="b">
        <f>OR('01.11.2018'!F824="Інше",'01.11.2018'!F824="ЦРЛ",'01.11.2018'!F824="МЛ",'01.11.2018'!F824="Інфекційна")</f>
        <v>0</v>
      </c>
      <c r="I827">
        <f t="shared" ref="I827:K827" si="846">SUM(B827:B4138)</f>
        <v>0</v>
      </c>
      <c r="J827">
        <f t="shared" si="846"/>
        <v>0</v>
      </c>
      <c r="K827">
        <f t="shared" si="846"/>
        <v>0</v>
      </c>
      <c r="L827">
        <f t="shared" si="793"/>
        <v>0</v>
      </c>
      <c r="N827">
        <f t="shared" si="794"/>
        <v>0</v>
      </c>
    </row>
    <row r="828" spans="2:14" x14ac:dyDescent="0.25">
      <c r="B828">
        <f>IF('01.11.2018'!F825="НД",1,0)</f>
        <v>0</v>
      </c>
      <c r="C828">
        <f>IF('01.11.2018'!F825="СНІДцентр",1,0)</f>
        <v>0</v>
      </c>
      <c r="D828">
        <f>IF('01.11.2018'!F825="ПТБ",1,0)</f>
        <v>0</v>
      </c>
      <c r="E828" t="b">
        <f>OR('01.11.2018'!F825="ПМСД",'01.11.2018'!F825="поліклініка")</f>
        <v>0</v>
      </c>
      <c r="F828">
        <f>IF('01.11.2018'!F825="Психоневрол.",1,0)</f>
        <v>0</v>
      </c>
      <c r="G828" t="b">
        <f>OR('01.11.2018'!F825="Інше",'01.11.2018'!F825="ЦРЛ",'01.11.2018'!F825="МЛ",'01.11.2018'!F825="Інфекційна")</f>
        <v>0</v>
      </c>
      <c r="I828">
        <f t="shared" ref="I828:K828" si="847">SUM(B828:B4139)</f>
        <v>0</v>
      </c>
      <c r="J828">
        <f t="shared" si="847"/>
        <v>0</v>
      </c>
      <c r="K828">
        <f t="shared" si="847"/>
        <v>0</v>
      </c>
      <c r="L828">
        <f t="shared" si="793"/>
        <v>0</v>
      </c>
      <c r="N828">
        <f t="shared" si="794"/>
        <v>0</v>
      </c>
    </row>
    <row r="829" spans="2:14" x14ac:dyDescent="0.25">
      <c r="B829">
        <f>IF('01.11.2018'!F826="НД",1,0)</f>
        <v>0</v>
      </c>
      <c r="C829">
        <f>IF('01.11.2018'!F826="СНІДцентр",1,0)</f>
        <v>0</v>
      </c>
      <c r="D829">
        <f>IF('01.11.2018'!F826="ПТБ",1,0)</f>
        <v>0</v>
      </c>
      <c r="E829" t="b">
        <f>OR('01.11.2018'!F826="ПМСД",'01.11.2018'!F826="поліклініка")</f>
        <v>0</v>
      </c>
      <c r="F829">
        <f>IF('01.11.2018'!F826="Психоневрол.",1,0)</f>
        <v>0</v>
      </c>
      <c r="G829" t="b">
        <f>OR('01.11.2018'!F826="Інше",'01.11.2018'!F826="ЦРЛ",'01.11.2018'!F826="МЛ",'01.11.2018'!F826="Інфекційна")</f>
        <v>0</v>
      </c>
      <c r="I829">
        <f t="shared" ref="I829:K829" si="848">SUM(B829:B4140)</f>
        <v>0</v>
      </c>
      <c r="J829">
        <f t="shared" si="848"/>
        <v>0</v>
      </c>
      <c r="K829">
        <f t="shared" si="848"/>
        <v>0</v>
      </c>
      <c r="L829">
        <f t="shared" si="793"/>
        <v>0</v>
      </c>
      <c r="N829">
        <f t="shared" si="794"/>
        <v>0</v>
      </c>
    </row>
    <row r="830" spans="2:14" x14ac:dyDescent="0.25">
      <c r="B830">
        <f>IF('01.11.2018'!F827="НД",1,0)</f>
        <v>0</v>
      </c>
      <c r="C830">
        <f>IF('01.11.2018'!F827="СНІДцентр",1,0)</f>
        <v>0</v>
      </c>
      <c r="D830">
        <f>IF('01.11.2018'!F827="ПТБ",1,0)</f>
        <v>0</v>
      </c>
      <c r="E830" t="b">
        <f>OR('01.11.2018'!F827="ПМСД",'01.11.2018'!F827="поліклініка")</f>
        <v>0</v>
      </c>
      <c r="F830">
        <f>IF('01.11.2018'!F827="Психоневрол.",1,0)</f>
        <v>0</v>
      </c>
      <c r="G830" t="b">
        <f>OR('01.11.2018'!F827="Інше",'01.11.2018'!F827="ЦРЛ",'01.11.2018'!F827="МЛ",'01.11.2018'!F827="Інфекційна")</f>
        <v>0</v>
      </c>
      <c r="I830">
        <f t="shared" ref="I830:K830" si="849">SUM(B830:B4141)</f>
        <v>0</v>
      </c>
      <c r="J830">
        <f t="shared" si="849"/>
        <v>0</v>
      </c>
      <c r="K830">
        <f t="shared" si="849"/>
        <v>0</v>
      </c>
      <c r="L830">
        <f t="shared" si="793"/>
        <v>0</v>
      </c>
      <c r="N830">
        <f t="shared" si="794"/>
        <v>0</v>
      </c>
    </row>
    <row r="831" spans="2:14" x14ac:dyDescent="0.25">
      <c r="B831">
        <f>IF('01.11.2018'!F828="НД",1,0)</f>
        <v>0</v>
      </c>
      <c r="C831">
        <f>IF('01.11.2018'!F828="СНІДцентр",1,0)</f>
        <v>0</v>
      </c>
      <c r="D831">
        <f>IF('01.11.2018'!F828="ПТБ",1,0)</f>
        <v>0</v>
      </c>
      <c r="E831" t="b">
        <f>OR('01.11.2018'!F828="ПМСД",'01.11.2018'!F828="поліклініка")</f>
        <v>0</v>
      </c>
      <c r="F831">
        <f>IF('01.11.2018'!F828="Психоневрол.",1,0)</f>
        <v>0</v>
      </c>
      <c r="G831" t="b">
        <f>OR('01.11.2018'!F828="Інше",'01.11.2018'!F828="ЦРЛ",'01.11.2018'!F828="МЛ",'01.11.2018'!F828="Інфекційна")</f>
        <v>0</v>
      </c>
      <c r="I831">
        <f t="shared" ref="I831:K831" si="850">SUM(B831:B4142)</f>
        <v>0</v>
      </c>
      <c r="J831">
        <f t="shared" si="850"/>
        <v>0</v>
      </c>
      <c r="K831">
        <f t="shared" si="850"/>
        <v>0</v>
      </c>
      <c r="L831">
        <f t="shared" si="793"/>
        <v>0</v>
      </c>
      <c r="N831">
        <f t="shared" si="794"/>
        <v>0</v>
      </c>
    </row>
    <row r="832" spans="2:14" x14ac:dyDescent="0.25">
      <c r="B832">
        <f>IF('01.11.2018'!F829="НД",1,0)</f>
        <v>0</v>
      </c>
      <c r="C832">
        <f>IF('01.11.2018'!F829="СНІДцентр",1,0)</f>
        <v>0</v>
      </c>
      <c r="D832">
        <f>IF('01.11.2018'!F829="ПТБ",1,0)</f>
        <v>0</v>
      </c>
      <c r="E832" t="b">
        <f>OR('01.11.2018'!F829="ПМСД",'01.11.2018'!F829="поліклініка")</f>
        <v>0</v>
      </c>
      <c r="F832">
        <f>IF('01.11.2018'!F829="Психоневрол.",1,0)</f>
        <v>0</v>
      </c>
      <c r="G832" t="b">
        <f>OR('01.11.2018'!F829="Інше",'01.11.2018'!F829="ЦРЛ",'01.11.2018'!F829="МЛ",'01.11.2018'!F829="Інфекційна")</f>
        <v>0</v>
      </c>
      <c r="I832">
        <f t="shared" ref="I832:K832" si="851">SUM(B832:B4143)</f>
        <v>0</v>
      </c>
      <c r="J832">
        <f t="shared" si="851"/>
        <v>0</v>
      </c>
      <c r="K832">
        <f t="shared" si="851"/>
        <v>0</v>
      </c>
      <c r="L832">
        <f t="shared" si="793"/>
        <v>0</v>
      </c>
      <c r="N832">
        <f t="shared" si="794"/>
        <v>0</v>
      </c>
    </row>
    <row r="833" spans="2:14" x14ac:dyDescent="0.25">
      <c r="B833">
        <f>IF('01.11.2018'!F830="НД",1,0)</f>
        <v>0</v>
      </c>
      <c r="C833">
        <f>IF('01.11.2018'!F830="СНІДцентр",1,0)</f>
        <v>0</v>
      </c>
      <c r="D833">
        <f>IF('01.11.2018'!F830="ПТБ",1,0)</f>
        <v>0</v>
      </c>
      <c r="E833" t="b">
        <f>OR('01.11.2018'!F830="ПМСД",'01.11.2018'!F830="поліклініка")</f>
        <v>0</v>
      </c>
      <c r="F833">
        <f>IF('01.11.2018'!F830="Психоневрол.",1,0)</f>
        <v>0</v>
      </c>
      <c r="G833" t="b">
        <f>OR('01.11.2018'!F830="Інше",'01.11.2018'!F830="ЦРЛ",'01.11.2018'!F830="МЛ",'01.11.2018'!F830="Інфекційна")</f>
        <v>0</v>
      </c>
      <c r="I833">
        <f t="shared" ref="I833:K833" si="852">SUM(B833:B4144)</f>
        <v>0</v>
      </c>
      <c r="J833">
        <f t="shared" si="852"/>
        <v>0</v>
      </c>
      <c r="K833">
        <f t="shared" si="852"/>
        <v>0</v>
      </c>
      <c r="L833">
        <f t="shared" si="793"/>
        <v>0</v>
      </c>
      <c r="N833">
        <f t="shared" si="794"/>
        <v>0</v>
      </c>
    </row>
    <row r="834" spans="2:14" x14ac:dyDescent="0.25">
      <c r="B834">
        <f>IF('01.11.2018'!F831="НД",1,0)</f>
        <v>0</v>
      </c>
      <c r="C834">
        <f>IF('01.11.2018'!F831="СНІДцентр",1,0)</f>
        <v>0</v>
      </c>
      <c r="D834">
        <f>IF('01.11.2018'!F831="ПТБ",1,0)</f>
        <v>0</v>
      </c>
      <c r="E834" t="b">
        <f>OR('01.11.2018'!F831="ПМСД",'01.11.2018'!F831="поліклініка")</f>
        <v>0</v>
      </c>
      <c r="F834">
        <f>IF('01.11.2018'!F831="Психоневрол.",1,0)</f>
        <v>0</v>
      </c>
      <c r="G834" t="b">
        <f>OR('01.11.2018'!F831="Інше",'01.11.2018'!F831="ЦРЛ",'01.11.2018'!F831="МЛ",'01.11.2018'!F831="Інфекційна")</f>
        <v>0</v>
      </c>
      <c r="I834">
        <f t="shared" ref="I834:K834" si="853">SUM(B834:B4145)</f>
        <v>0</v>
      </c>
      <c r="J834">
        <f t="shared" si="853"/>
        <v>0</v>
      </c>
      <c r="K834">
        <f t="shared" si="853"/>
        <v>0</v>
      </c>
      <c r="L834">
        <f t="shared" si="793"/>
        <v>0</v>
      </c>
      <c r="N834">
        <f t="shared" si="794"/>
        <v>0</v>
      </c>
    </row>
    <row r="835" spans="2:14" x14ac:dyDescent="0.25">
      <c r="B835">
        <f>IF('01.11.2018'!F832="НД",1,0)</f>
        <v>0</v>
      </c>
      <c r="C835">
        <f>IF('01.11.2018'!F832="СНІДцентр",1,0)</f>
        <v>0</v>
      </c>
      <c r="D835">
        <f>IF('01.11.2018'!F832="ПТБ",1,0)</f>
        <v>0</v>
      </c>
      <c r="E835" t="b">
        <f>OR('01.11.2018'!F832="ПМСД",'01.11.2018'!F832="поліклініка")</f>
        <v>0</v>
      </c>
      <c r="F835">
        <f>IF('01.11.2018'!F832="Психоневрол.",1,0)</f>
        <v>0</v>
      </c>
      <c r="G835" t="b">
        <f>OR('01.11.2018'!F832="Інше",'01.11.2018'!F832="ЦРЛ",'01.11.2018'!F832="МЛ",'01.11.2018'!F832="Інфекційна")</f>
        <v>0</v>
      </c>
      <c r="I835">
        <f t="shared" ref="I835:K835" si="854">SUM(B835:B4146)</f>
        <v>0</v>
      </c>
      <c r="J835">
        <f t="shared" si="854"/>
        <v>0</v>
      </c>
      <c r="K835">
        <f t="shared" si="854"/>
        <v>0</v>
      </c>
      <c r="L835">
        <f t="shared" si="793"/>
        <v>0</v>
      </c>
      <c r="N835">
        <f t="shared" si="794"/>
        <v>0</v>
      </c>
    </row>
    <row r="836" spans="2:14" x14ac:dyDescent="0.25">
      <c r="B836">
        <f>IF('01.11.2018'!F833="НД",1,0)</f>
        <v>0</v>
      </c>
      <c r="C836">
        <f>IF('01.11.2018'!F833="СНІДцентр",1,0)</f>
        <v>0</v>
      </c>
      <c r="D836">
        <f>IF('01.11.2018'!F833="ПТБ",1,0)</f>
        <v>0</v>
      </c>
      <c r="E836" t="b">
        <f>OR('01.11.2018'!F833="ПМСД",'01.11.2018'!F833="поліклініка")</f>
        <v>0</v>
      </c>
      <c r="F836">
        <f>IF('01.11.2018'!F833="Психоневрол.",1,0)</f>
        <v>0</v>
      </c>
      <c r="G836" t="b">
        <f>OR('01.11.2018'!F833="Інше",'01.11.2018'!F833="ЦРЛ",'01.11.2018'!F833="МЛ",'01.11.2018'!F833="Інфекційна")</f>
        <v>0</v>
      </c>
      <c r="I836">
        <f t="shared" ref="I836:K836" si="855">SUM(B836:B4147)</f>
        <v>0</v>
      </c>
      <c r="J836">
        <f t="shared" si="855"/>
        <v>0</v>
      </c>
      <c r="K836">
        <f t="shared" si="855"/>
        <v>0</v>
      </c>
      <c r="L836">
        <f t="shared" si="793"/>
        <v>0</v>
      </c>
      <c r="N836">
        <f t="shared" si="794"/>
        <v>0</v>
      </c>
    </row>
    <row r="837" spans="2:14" x14ac:dyDescent="0.25">
      <c r="B837">
        <f>IF('01.11.2018'!F834="НД",1,0)</f>
        <v>0</v>
      </c>
      <c r="C837">
        <f>IF('01.11.2018'!F834="СНІДцентр",1,0)</f>
        <v>0</v>
      </c>
      <c r="D837">
        <f>IF('01.11.2018'!F834="ПТБ",1,0)</f>
        <v>0</v>
      </c>
      <c r="E837" t="b">
        <f>OR('01.11.2018'!F834="ПМСД",'01.11.2018'!F834="поліклініка")</f>
        <v>0</v>
      </c>
      <c r="F837">
        <f>IF('01.11.2018'!F834="Психоневрол.",1,0)</f>
        <v>0</v>
      </c>
      <c r="G837" t="b">
        <f>OR('01.11.2018'!F834="Інше",'01.11.2018'!F834="ЦРЛ",'01.11.2018'!F834="МЛ",'01.11.2018'!F834="Інфекційна")</f>
        <v>0</v>
      </c>
      <c r="I837">
        <f t="shared" ref="I837:K837" si="856">SUM(B837:B4148)</f>
        <v>0</v>
      </c>
      <c r="J837">
        <f t="shared" si="856"/>
        <v>0</v>
      </c>
      <c r="K837">
        <f t="shared" si="856"/>
        <v>0</v>
      </c>
      <c r="L837">
        <f t="shared" si="793"/>
        <v>0</v>
      </c>
      <c r="N837">
        <f t="shared" si="794"/>
        <v>0</v>
      </c>
    </row>
    <row r="838" spans="2:14" x14ac:dyDescent="0.25">
      <c r="B838">
        <f>IF('01.11.2018'!F835="НД",1,0)</f>
        <v>0</v>
      </c>
      <c r="C838">
        <f>IF('01.11.2018'!F835="СНІДцентр",1,0)</f>
        <v>0</v>
      </c>
      <c r="D838">
        <f>IF('01.11.2018'!F835="ПТБ",1,0)</f>
        <v>0</v>
      </c>
      <c r="E838" t="b">
        <f>OR('01.11.2018'!F835="ПМСД",'01.11.2018'!F835="поліклініка")</f>
        <v>0</v>
      </c>
      <c r="F838">
        <f>IF('01.11.2018'!F835="Психоневрол.",1,0)</f>
        <v>0</v>
      </c>
      <c r="G838" t="b">
        <f>OR('01.11.2018'!F835="Інше",'01.11.2018'!F835="ЦРЛ",'01.11.2018'!F835="МЛ",'01.11.2018'!F835="Інфекційна")</f>
        <v>0</v>
      </c>
      <c r="I838">
        <f t="shared" ref="I838:K838" si="857">SUM(B838:B4149)</f>
        <v>0</v>
      </c>
      <c r="J838">
        <f t="shared" si="857"/>
        <v>0</v>
      </c>
      <c r="K838">
        <f t="shared" si="857"/>
        <v>0</v>
      </c>
      <c r="L838">
        <f t="shared" si="793"/>
        <v>0</v>
      </c>
      <c r="N838">
        <f t="shared" si="794"/>
        <v>0</v>
      </c>
    </row>
    <row r="839" spans="2:14" x14ac:dyDescent="0.25">
      <c r="B839">
        <f>IF('01.11.2018'!F836="НД",1,0)</f>
        <v>0</v>
      </c>
      <c r="C839">
        <f>IF('01.11.2018'!F836="СНІДцентр",1,0)</f>
        <v>0</v>
      </c>
      <c r="D839">
        <f>IF('01.11.2018'!F836="ПТБ",1,0)</f>
        <v>0</v>
      </c>
      <c r="E839" t="b">
        <f>OR('01.11.2018'!F836="ПМСД",'01.11.2018'!F836="поліклініка")</f>
        <v>0</v>
      </c>
      <c r="F839">
        <f>IF('01.11.2018'!F836="Психоневрол.",1,0)</f>
        <v>0</v>
      </c>
      <c r="G839" t="b">
        <f>OR('01.11.2018'!F836="Інше",'01.11.2018'!F836="ЦРЛ",'01.11.2018'!F836="МЛ",'01.11.2018'!F836="Інфекційна")</f>
        <v>0</v>
      </c>
      <c r="I839">
        <f t="shared" ref="I839:K839" si="858">SUM(B839:B4150)</f>
        <v>0</v>
      </c>
      <c r="J839">
        <f t="shared" si="858"/>
        <v>0</v>
      </c>
      <c r="K839">
        <f t="shared" si="858"/>
        <v>0</v>
      </c>
      <c r="L839">
        <f t="shared" ref="L839:L902" si="859">N(E839)</f>
        <v>0</v>
      </c>
      <c r="N839">
        <f t="shared" ref="N839:N902" si="860">N(G839)</f>
        <v>0</v>
      </c>
    </row>
    <row r="840" spans="2:14" x14ac:dyDescent="0.25">
      <c r="B840">
        <f>IF('01.11.2018'!F837="НД",1,0)</f>
        <v>0</v>
      </c>
      <c r="C840">
        <f>IF('01.11.2018'!F837="СНІДцентр",1,0)</f>
        <v>0</v>
      </c>
      <c r="D840">
        <f>IF('01.11.2018'!F837="ПТБ",1,0)</f>
        <v>0</v>
      </c>
      <c r="E840" t="b">
        <f>OR('01.11.2018'!F837="ПМСД",'01.11.2018'!F837="поліклініка")</f>
        <v>0</v>
      </c>
      <c r="F840">
        <f>IF('01.11.2018'!F837="Психоневрол.",1,0)</f>
        <v>0</v>
      </c>
      <c r="G840" t="b">
        <f>OR('01.11.2018'!F837="Інше",'01.11.2018'!F837="ЦРЛ",'01.11.2018'!F837="МЛ",'01.11.2018'!F837="Інфекційна")</f>
        <v>0</v>
      </c>
      <c r="I840">
        <f t="shared" ref="I840:K840" si="861">SUM(B840:B4151)</f>
        <v>0</v>
      </c>
      <c r="J840">
        <f t="shared" si="861"/>
        <v>0</v>
      </c>
      <c r="K840">
        <f t="shared" si="861"/>
        <v>0</v>
      </c>
      <c r="L840">
        <f t="shared" si="859"/>
        <v>0</v>
      </c>
      <c r="N840">
        <f t="shared" si="860"/>
        <v>0</v>
      </c>
    </row>
    <row r="841" spans="2:14" x14ac:dyDescent="0.25">
      <c r="B841">
        <f>IF('01.11.2018'!F838="НД",1,0)</f>
        <v>0</v>
      </c>
      <c r="C841">
        <f>IF('01.11.2018'!F838="СНІДцентр",1,0)</f>
        <v>0</v>
      </c>
      <c r="D841">
        <f>IF('01.11.2018'!F838="ПТБ",1,0)</f>
        <v>0</v>
      </c>
      <c r="E841" t="b">
        <f>OR('01.11.2018'!F838="ПМСД",'01.11.2018'!F838="поліклініка")</f>
        <v>0</v>
      </c>
      <c r="F841">
        <f>IF('01.11.2018'!F838="Психоневрол.",1,0)</f>
        <v>0</v>
      </c>
      <c r="G841" t="b">
        <f>OR('01.11.2018'!F838="Інше",'01.11.2018'!F838="ЦРЛ",'01.11.2018'!F838="МЛ",'01.11.2018'!F838="Інфекційна")</f>
        <v>0</v>
      </c>
      <c r="I841">
        <f t="shared" ref="I841:K841" si="862">SUM(B841:B4152)</f>
        <v>0</v>
      </c>
      <c r="J841">
        <f t="shared" si="862"/>
        <v>0</v>
      </c>
      <c r="K841">
        <f t="shared" si="862"/>
        <v>0</v>
      </c>
      <c r="L841">
        <f t="shared" si="859"/>
        <v>0</v>
      </c>
      <c r="N841">
        <f t="shared" si="860"/>
        <v>0</v>
      </c>
    </row>
    <row r="842" spans="2:14" x14ac:dyDescent="0.25">
      <c r="B842">
        <f>IF('01.11.2018'!F839="НД",1,0)</f>
        <v>0</v>
      </c>
      <c r="C842">
        <f>IF('01.11.2018'!F839="СНІДцентр",1,0)</f>
        <v>0</v>
      </c>
      <c r="D842">
        <f>IF('01.11.2018'!F839="ПТБ",1,0)</f>
        <v>0</v>
      </c>
      <c r="E842" t="b">
        <f>OR('01.11.2018'!F839="ПМСД",'01.11.2018'!F839="поліклініка")</f>
        <v>0</v>
      </c>
      <c r="F842">
        <f>IF('01.11.2018'!F839="Психоневрол.",1,0)</f>
        <v>0</v>
      </c>
      <c r="G842" t="b">
        <f>OR('01.11.2018'!F839="Інше",'01.11.2018'!F839="ЦРЛ",'01.11.2018'!F839="МЛ",'01.11.2018'!F839="Інфекційна")</f>
        <v>0</v>
      </c>
      <c r="I842">
        <f t="shared" ref="I842:K842" si="863">SUM(B842:B4153)</f>
        <v>0</v>
      </c>
      <c r="J842">
        <f t="shared" si="863"/>
        <v>0</v>
      </c>
      <c r="K842">
        <f t="shared" si="863"/>
        <v>0</v>
      </c>
      <c r="L842">
        <f t="shared" si="859"/>
        <v>0</v>
      </c>
      <c r="N842">
        <f t="shared" si="860"/>
        <v>0</v>
      </c>
    </row>
    <row r="843" spans="2:14" x14ac:dyDescent="0.25">
      <c r="B843">
        <f>IF('01.11.2018'!F840="НД",1,0)</f>
        <v>0</v>
      </c>
      <c r="C843">
        <f>IF('01.11.2018'!F840="СНІДцентр",1,0)</f>
        <v>0</v>
      </c>
      <c r="D843">
        <f>IF('01.11.2018'!F840="ПТБ",1,0)</f>
        <v>0</v>
      </c>
      <c r="E843" t="b">
        <f>OR('01.11.2018'!F840="ПМСД",'01.11.2018'!F840="поліклініка")</f>
        <v>0</v>
      </c>
      <c r="F843">
        <f>IF('01.11.2018'!F840="Психоневрол.",1,0)</f>
        <v>0</v>
      </c>
      <c r="G843" t="b">
        <f>OR('01.11.2018'!F840="Інше",'01.11.2018'!F840="ЦРЛ",'01.11.2018'!F840="МЛ",'01.11.2018'!F840="Інфекційна")</f>
        <v>0</v>
      </c>
      <c r="I843">
        <f t="shared" ref="I843:K843" si="864">SUM(B843:B4154)</f>
        <v>0</v>
      </c>
      <c r="J843">
        <f t="shared" si="864"/>
        <v>0</v>
      </c>
      <c r="K843">
        <f t="shared" si="864"/>
        <v>0</v>
      </c>
      <c r="L843">
        <f t="shared" si="859"/>
        <v>0</v>
      </c>
      <c r="N843">
        <f t="shared" si="860"/>
        <v>0</v>
      </c>
    </row>
    <row r="844" spans="2:14" x14ac:dyDescent="0.25">
      <c r="B844">
        <f>IF('01.11.2018'!F841="НД",1,0)</f>
        <v>0</v>
      </c>
      <c r="C844">
        <f>IF('01.11.2018'!F841="СНІДцентр",1,0)</f>
        <v>0</v>
      </c>
      <c r="D844">
        <f>IF('01.11.2018'!F841="ПТБ",1,0)</f>
        <v>0</v>
      </c>
      <c r="E844" t="b">
        <f>OR('01.11.2018'!F841="ПМСД",'01.11.2018'!F841="поліклініка")</f>
        <v>0</v>
      </c>
      <c r="F844">
        <f>IF('01.11.2018'!F841="Психоневрол.",1,0)</f>
        <v>0</v>
      </c>
      <c r="G844" t="b">
        <f>OR('01.11.2018'!F841="Інше",'01.11.2018'!F841="ЦРЛ",'01.11.2018'!F841="МЛ",'01.11.2018'!F841="Інфекційна")</f>
        <v>0</v>
      </c>
      <c r="I844">
        <f t="shared" ref="I844:K844" si="865">SUM(B844:B4155)</f>
        <v>0</v>
      </c>
      <c r="J844">
        <f t="shared" si="865"/>
        <v>0</v>
      </c>
      <c r="K844">
        <f t="shared" si="865"/>
        <v>0</v>
      </c>
      <c r="L844">
        <f t="shared" si="859"/>
        <v>0</v>
      </c>
      <c r="N844">
        <f t="shared" si="860"/>
        <v>0</v>
      </c>
    </row>
    <row r="845" spans="2:14" x14ac:dyDescent="0.25">
      <c r="B845">
        <f>IF('01.11.2018'!F842="НД",1,0)</f>
        <v>0</v>
      </c>
      <c r="C845">
        <f>IF('01.11.2018'!F842="СНІДцентр",1,0)</f>
        <v>0</v>
      </c>
      <c r="D845">
        <f>IF('01.11.2018'!F842="ПТБ",1,0)</f>
        <v>0</v>
      </c>
      <c r="E845" t="b">
        <f>OR('01.11.2018'!F842="ПМСД",'01.11.2018'!F842="поліклініка")</f>
        <v>0</v>
      </c>
      <c r="F845">
        <f>IF('01.11.2018'!F842="Психоневрол.",1,0)</f>
        <v>0</v>
      </c>
      <c r="G845" t="b">
        <f>OR('01.11.2018'!F842="Інше",'01.11.2018'!F842="ЦРЛ",'01.11.2018'!F842="МЛ",'01.11.2018'!F842="Інфекційна")</f>
        <v>0</v>
      </c>
      <c r="I845">
        <f t="shared" ref="I845:K845" si="866">SUM(B845:B4156)</f>
        <v>0</v>
      </c>
      <c r="J845">
        <f t="shared" si="866"/>
        <v>0</v>
      </c>
      <c r="K845">
        <f t="shared" si="866"/>
        <v>0</v>
      </c>
      <c r="L845">
        <f t="shared" si="859"/>
        <v>0</v>
      </c>
      <c r="N845">
        <f t="shared" si="860"/>
        <v>0</v>
      </c>
    </row>
    <row r="846" spans="2:14" x14ac:dyDescent="0.25">
      <c r="B846">
        <f>IF('01.11.2018'!F843="НД",1,0)</f>
        <v>0</v>
      </c>
      <c r="C846">
        <f>IF('01.11.2018'!F843="СНІДцентр",1,0)</f>
        <v>0</v>
      </c>
      <c r="D846">
        <f>IF('01.11.2018'!F843="ПТБ",1,0)</f>
        <v>0</v>
      </c>
      <c r="E846" t="b">
        <f>OR('01.11.2018'!F843="ПМСД",'01.11.2018'!F843="поліклініка")</f>
        <v>0</v>
      </c>
      <c r="F846">
        <f>IF('01.11.2018'!F843="Психоневрол.",1,0)</f>
        <v>0</v>
      </c>
      <c r="G846" t="b">
        <f>OR('01.11.2018'!F843="Інше",'01.11.2018'!F843="ЦРЛ",'01.11.2018'!F843="МЛ",'01.11.2018'!F843="Інфекційна")</f>
        <v>0</v>
      </c>
      <c r="I846">
        <f t="shared" ref="I846:K846" si="867">SUM(B846:B4157)</f>
        <v>0</v>
      </c>
      <c r="J846">
        <f t="shared" si="867"/>
        <v>0</v>
      </c>
      <c r="K846">
        <f t="shared" si="867"/>
        <v>0</v>
      </c>
      <c r="L846">
        <f t="shared" si="859"/>
        <v>0</v>
      </c>
      <c r="N846">
        <f t="shared" si="860"/>
        <v>0</v>
      </c>
    </row>
    <row r="847" spans="2:14" x14ac:dyDescent="0.25">
      <c r="B847">
        <f>IF('01.11.2018'!F844="НД",1,0)</f>
        <v>0</v>
      </c>
      <c r="C847">
        <f>IF('01.11.2018'!F844="СНІДцентр",1,0)</f>
        <v>0</v>
      </c>
      <c r="D847">
        <f>IF('01.11.2018'!F844="ПТБ",1,0)</f>
        <v>0</v>
      </c>
      <c r="E847" t="b">
        <f>OR('01.11.2018'!F844="ПМСД",'01.11.2018'!F844="поліклініка")</f>
        <v>0</v>
      </c>
      <c r="F847">
        <f>IF('01.11.2018'!F844="Психоневрол.",1,0)</f>
        <v>0</v>
      </c>
      <c r="G847" t="b">
        <f>OR('01.11.2018'!F844="Інше",'01.11.2018'!F844="ЦРЛ",'01.11.2018'!F844="МЛ",'01.11.2018'!F844="Інфекційна")</f>
        <v>0</v>
      </c>
      <c r="I847">
        <f t="shared" ref="I847:K847" si="868">SUM(B847:B4158)</f>
        <v>0</v>
      </c>
      <c r="J847">
        <f t="shared" si="868"/>
        <v>0</v>
      </c>
      <c r="K847">
        <f t="shared" si="868"/>
        <v>0</v>
      </c>
      <c r="L847">
        <f t="shared" si="859"/>
        <v>0</v>
      </c>
      <c r="N847">
        <f t="shared" si="860"/>
        <v>0</v>
      </c>
    </row>
    <row r="848" spans="2:14" x14ac:dyDescent="0.25">
      <c r="B848">
        <f>IF('01.11.2018'!F845="НД",1,0)</f>
        <v>0</v>
      </c>
      <c r="C848">
        <f>IF('01.11.2018'!F845="СНІДцентр",1,0)</f>
        <v>0</v>
      </c>
      <c r="D848">
        <f>IF('01.11.2018'!F845="ПТБ",1,0)</f>
        <v>0</v>
      </c>
      <c r="E848" t="b">
        <f>OR('01.11.2018'!F845="ПМСД",'01.11.2018'!F845="поліклініка")</f>
        <v>0</v>
      </c>
      <c r="F848">
        <f>IF('01.11.2018'!F845="Психоневрол.",1,0)</f>
        <v>0</v>
      </c>
      <c r="G848" t="b">
        <f>OR('01.11.2018'!F845="Інше",'01.11.2018'!F845="ЦРЛ",'01.11.2018'!F845="МЛ",'01.11.2018'!F845="Інфекційна")</f>
        <v>0</v>
      </c>
      <c r="I848">
        <f t="shared" ref="I848:K848" si="869">SUM(B848:B4159)</f>
        <v>0</v>
      </c>
      <c r="J848">
        <f t="shared" si="869"/>
        <v>0</v>
      </c>
      <c r="K848">
        <f t="shared" si="869"/>
        <v>0</v>
      </c>
      <c r="L848">
        <f t="shared" si="859"/>
        <v>0</v>
      </c>
      <c r="N848">
        <f t="shared" si="860"/>
        <v>0</v>
      </c>
    </row>
    <row r="849" spans="2:14" x14ac:dyDescent="0.25">
      <c r="B849">
        <f>IF('01.11.2018'!F846="НД",1,0)</f>
        <v>0</v>
      </c>
      <c r="C849">
        <f>IF('01.11.2018'!F846="СНІДцентр",1,0)</f>
        <v>0</v>
      </c>
      <c r="D849">
        <f>IF('01.11.2018'!F846="ПТБ",1,0)</f>
        <v>0</v>
      </c>
      <c r="E849" t="b">
        <f>OR('01.11.2018'!F846="ПМСД",'01.11.2018'!F846="поліклініка")</f>
        <v>0</v>
      </c>
      <c r="F849">
        <f>IF('01.11.2018'!F846="Психоневрол.",1,0)</f>
        <v>0</v>
      </c>
      <c r="G849" t="b">
        <f>OR('01.11.2018'!F846="Інше",'01.11.2018'!F846="ЦРЛ",'01.11.2018'!F846="МЛ",'01.11.2018'!F846="Інфекційна")</f>
        <v>0</v>
      </c>
      <c r="I849">
        <f t="shared" ref="I849:K849" si="870">SUM(B849:B4160)</f>
        <v>0</v>
      </c>
      <c r="J849">
        <f t="shared" si="870"/>
        <v>0</v>
      </c>
      <c r="K849">
        <f t="shared" si="870"/>
        <v>0</v>
      </c>
      <c r="L849">
        <f t="shared" si="859"/>
        <v>0</v>
      </c>
      <c r="N849">
        <f t="shared" si="860"/>
        <v>0</v>
      </c>
    </row>
    <row r="850" spans="2:14" x14ac:dyDescent="0.25">
      <c r="B850">
        <f>IF('01.11.2018'!F847="НД",1,0)</f>
        <v>0</v>
      </c>
      <c r="C850">
        <f>IF('01.11.2018'!F847="СНІДцентр",1,0)</f>
        <v>0</v>
      </c>
      <c r="D850">
        <f>IF('01.11.2018'!F847="ПТБ",1,0)</f>
        <v>0</v>
      </c>
      <c r="E850" t="b">
        <f>OR('01.11.2018'!F847="ПМСД",'01.11.2018'!F847="поліклініка")</f>
        <v>0</v>
      </c>
      <c r="F850">
        <f>IF('01.11.2018'!F847="Психоневрол.",1,0)</f>
        <v>0</v>
      </c>
      <c r="G850" t="b">
        <f>OR('01.11.2018'!F847="Інше",'01.11.2018'!F847="ЦРЛ",'01.11.2018'!F847="МЛ",'01.11.2018'!F847="Інфекційна")</f>
        <v>0</v>
      </c>
      <c r="I850">
        <f t="shared" ref="I850:K850" si="871">SUM(B850:B4161)</f>
        <v>0</v>
      </c>
      <c r="J850">
        <f t="shared" si="871"/>
        <v>0</v>
      </c>
      <c r="K850">
        <f t="shared" si="871"/>
        <v>0</v>
      </c>
      <c r="L850">
        <f t="shared" si="859"/>
        <v>0</v>
      </c>
      <c r="N850">
        <f t="shared" si="860"/>
        <v>0</v>
      </c>
    </row>
    <row r="851" spans="2:14" x14ac:dyDescent="0.25">
      <c r="B851">
        <f>IF('01.11.2018'!F848="НД",1,0)</f>
        <v>0</v>
      </c>
      <c r="C851">
        <f>IF('01.11.2018'!F848="СНІДцентр",1,0)</f>
        <v>0</v>
      </c>
      <c r="D851">
        <f>IF('01.11.2018'!F848="ПТБ",1,0)</f>
        <v>0</v>
      </c>
      <c r="E851" t="b">
        <f>OR('01.11.2018'!F848="ПМСД",'01.11.2018'!F848="поліклініка")</f>
        <v>0</v>
      </c>
      <c r="F851">
        <f>IF('01.11.2018'!F848="Психоневрол.",1,0)</f>
        <v>0</v>
      </c>
      <c r="G851" t="b">
        <f>OR('01.11.2018'!F848="Інше",'01.11.2018'!F848="ЦРЛ",'01.11.2018'!F848="МЛ",'01.11.2018'!F848="Інфекційна")</f>
        <v>0</v>
      </c>
      <c r="I851">
        <f t="shared" ref="I851:K851" si="872">SUM(B851:B4162)</f>
        <v>0</v>
      </c>
      <c r="J851">
        <f t="shared" si="872"/>
        <v>0</v>
      </c>
      <c r="K851">
        <f t="shared" si="872"/>
        <v>0</v>
      </c>
      <c r="L851">
        <f t="shared" si="859"/>
        <v>0</v>
      </c>
      <c r="N851">
        <f t="shared" si="860"/>
        <v>0</v>
      </c>
    </row>
    <row r="852" spans="2:14" x14ac:dyDescent="0.25">
      <c r="B852">
        <f>IF('01.11.2018'!F849="НД",1,0)</f>
        <v>0</v>
      </c>
      <c r="C852">
        <f>IF('01.11.2018'!F849="СНІДцентр",1,0)</f>
        <v>0</v>
      </c>
      <c r="D852">
        <f>IF('01.11.2018'!F849="ПТБ",1,0)</f>
        <v>0</v>
      </c>
      <c r="E852" t="b">
        <f>OR('01.11.2018'!F849="ПМСД",'01.11.2018'!F849="поліклініка")</f>
        <v>0</v>
      </c>
      <c r="F852">
        <f>IF('01.11.2018'!F849="Психоневрол.",1,0)</f>
        <v>0</v>
      </c>
      <c r="G852" t="b">
        <f>OR('01.11.2018'!F849="Інше",'01.11.2018'!F849="ЦРЛ",'01.11.2018'!F849="МЛ",'01.11.2018'!F849="Інфекційна")</f>
        <v>0</v>
      </c>
      <c r="I852">
        <f t="shared" ref="I852:K852" si="873">SUM(B852:B4163)</f>
        <v>0</v>
      </c>
      <c r="J852">
        <f t="shared" si="873"/>
        <v>0</v>
      </c>
      <c r="K852">
        <f t="shared" si="873"/>
        <v>0</v>
      </c>
      <c r="L852">
        <f t="shared" si="859"/>
        <v>0</v>
      </c>
      <c r="N852">
        <f t="shared" si="860"/>
        <v>0</v>
      </c>
    </row>
    <row r="853" spans="2:14" x14ac:dyDescent="0.25">
      <c r="B853">
        <f>IF('01.11.2018'!F850="НД",1,0)</f>
        <v>0</v>
      </c>
      <c r="C853">
        <f>IF('01.11.2018'!F850="СНІДцентр",1,0)</f>
        <v>0</v>
      </c>
      <c r="D853">
        <f>IF('01.11.2018'!F850="ПТБ",1,0)</f>
        <v>0</v>
      </c>
      <c r="E853" t="b">
        <f>OR('01.11.2018'!F850="ПМСД",'01.11.2018'!F850="поліклініка")</f>
        <v>0</v>
      </c>
      <c r="F853">
        <f>IF('01.11.2018'!F850="Психоневрол.",1,0)</f>
        <v>0</v>
      </c>
      <c r="G853" t="b">
        <f>OR('01.11.2018'!F850="Інше",'01.11.2018'!F850="ЦРЛ",'01.11.2018'!F850="МЛ",'01.11.2018'!F850="Інфекційна")</f>
        <v>0</v>
      </c>
      <c r="I853">
        <f t="shared" ref="I853:K853" si="874">SUM(B853:B4164)</f>
        <v>0</v>
      </c>
      <c r="J853">
        <f t="shared" si="874"/>
        <v>0</v>
      </c>
      <c r="K853">
        <f t="shared" si="874"/>
        <v>0</v>
      </c>
      <c r="L853">
        <f t="shared" si="859"/>
        <v>0</v>
      </c>
      <c r="N853">
        <f t="shared" si="860"/>
        <v>0</v>
      </c>
    </row>
    <row r="854" spans="2:14" x14ac:dyDescent="0.25">
      <c r="B854">
        <f>IF('01.11.2018'!F851="НД",1,0)</f>
        <v>0</v>
      </c>
      <c r="C854">
        <f>IF('01.11.2018'!F851="СНІДцентр",1,0)</f>
        <v>0</v>
      </c>
      <c r="D854">
        <f>IF('01.11.2018'!F851="ПТБ",1,0)</f>
        <v>0</v>
      </c>
      <c r="E854" t="b">
        <f>OR('01.11.2018'!F851="ПМСД",'01.11.2018'!F851="поліклініка")</f>
        <v>0</v>
      </c>
      <c r="F854">
        <f>IF('01.11.2018'!F851="Психоневрол.",1,0)</f>
        <v>0</v>
      </c>
      <c r="G854" t="b">
        <f>OR('01.11.2018'!F851="Інше",'01.11.2018'!F851="ЦРЛ",'01.11.2018'!F851="МЛ",'01.11.2018'!F851="Інфекційна")</f>
        <v>0</v>
      </c>
      <c r="I854">
        <f t="shared" ref="I854:K854" si="875">SUM(B854:B4165)</f>
        <v>0</v>
      </c>
      <c r="J854">
        <f t="shared" si="875"/>
        <v>0</v>
      </c>
      <c r="K854">
        <f t="shared" si="875"/>
        <v>0</v>
      </c>
      <c r="L854">
        <f t="shared" si="859"/>
        <v>0</v>
      </c>
      <c r="N854">
        <f t="shared" si="860"/>
        <v>0</v>
      </c>
    </row>
    <row r="855" spans="2:14" x14ac:dyDescent="0.25">
      <c r="B855">
        <f>IF('01.11.2018'!F852="НД",1,0)</f>
        <v>0</v>
      </c>
      <c r="C855">
        <f>IF('01.11.2018'!F852="СНІДцентр",1,0)</f>
        <v>0</v>
      </c>
      <c r="D855">
        <f>IF('01.11.2018'!F852="ПТБ",1,0)</f>
        <v>0</v>
      </c>
      <c r="E855" t="b">
        <f>OR('01.11.2018'!F852="ПМСД",'01.11.2018'!F852="поліклініка")</f>
        <v>0</v>
      </c>
      <c r="F855">
        <f>IF('01.11.2018'!F852="Психоневрол.",1,0)</f>
        <v>0</v>
      </c>
      <c r="G855" t="b">
        <f>OR('01.11.2018'!F852="Інше",'01.11.2018'!F852="ЦРЛ",'01.11.2018'!F852="МЛ",'01.11.2018'!F852="Інфекційна")</f>
        <v>0</v>
      </c>
      <c r="I855">
        <f t="shared" ref="I855:K855" si="876">SUM(B855:B4166)</f>
        <v>0</v>
      </c>
      <c r="J855">
        <f t="shared" si="876"/>
        <v>0</v>
      </c>
      <c r="K855">
        <f t="shared" si="876"/>
        <v>0</v>
      </c>
      <c r="L855">
        <f t="shared" si="859"/>
        <v>0</v>
      </c>
      <c r="N855">
        <f t="shared" si="860"/>
        <v>0</v>
      </c>
    </row>
    <row r="856" spans="2:14" x14ac:dyDescent="0.25">
      <c r="B856">
        <f>IF('01.11.2018'!F853="НД",1,0)</f>
        <v>0</v>
      </c>
      <c r="C856">
        <f>IF('01.11.2018'!F853="СНІДцентр",1,0)</f>
        <v>0</v>
      </c>
      <c r="D856">
        <f>IF('01.11.2018'!F853="ПТБ",1,0)</f>
        <v>0</v>
      </c>
      <c r="E856" t="b">
        <f>OR('01.11.2018'!F853="ПМСД",'01.11.2018'!F853="поліклініка")</f>
        <v>0</v>
      </c>
      <c r="F856">
        <f>IF('01.11.2018'!F853="Психоневрол.",1,0)</f>
        <v>0</v>
      </c>
      <c r="G856" t="b">
        <f>OR('01.11.2018'!F853="Інше",'01.11.2018'!F853="ЦРЛ",'01.11.2018'!F853="МЛ",'01.11.2018'!F853="Інфекційна")</f>
        <v>0</v>
      </c>
      <c r="I856">
        <f t="shared" ref="I856:K856" si="877">SUM(B856:B4167)</f>
        <v>0</v>
      </c>
      <c r="J856">
        <f t="shared" si="877"/>
        <v>0</v>
      </c>
      <c r="K856">
        <f t="shared" si="877"/>
        <v>0</v>
      </c>
      <c r="L856">
        <f t="shared" si="859"/>
        <v>0</v>
      </c>
      <c r="N856">
        <f t="shared" si="860"/>
        <v>0</v>
      </c>
    </row>
    <row r="857" spans="2:14" x14ac:dyDescent="0.25">
      <c r="B857">
        <f>IF('01.11.2018'!F854="НД",1,0)</f>
        <v>0</v>
      </c>
      <c r="C857">
        <f>IF('01.11.2018'!F854="СНІДцентр",1,0)</f>
        <v>0</v>
      </c>
      <c r="D857">
        <f>IF('01.11.2018'!F854="ПТБ",1,0)</f>
        <v>0</v>
      </c>
      <c r="E857" t="b">
        <f>OR('01.11.2018'!F854="ПМСД",'01.11.2018'!F854="поліклініка")</f>
        <v>0</v>
      </c>
      <c r="F857">
        <f>IF('01.11.2018'!F854="Психоневрол.",1,0)</f>
        <v>0</v>
      </c>
      <c r="G857" t="b">
        <f>OR('01.11.2018'!F854="Інше",'01.11.2018'!F854="ЦРЛ",'01.11.2018'!F854="МЛ",'01.11.2018'!F854="Інфекційна")</f>
        <v>0</v>
      </c>
      <c r="I857">
        <f t="shared" ref="I857:K857" si="878">SUM(B857:B4168)</f>
        <v>0</v>
      </c>
      <c r="J857">
        <f t="shared" si="878"/>
        <v>0</v>
      </c>
      <c r="K857">
        <f t="shared" si="878"/>
        <v>0</v>
      </c>
      <c r="L857">
        <f t="shared" si="859"/>
        <v>0</v>
      </c>
      <c r="N857">
        <f t="shared" si="860"/>
        <v>0</v>
      </c>
    </row>
    <row r="858" spans="2:14" x14ac:dyDescent="0.25">
      <c r="B858">
        <f>IF('01.11.2018'!F855="НД",1,0)</f>
        <v>0</v>
      </c>
      <c r="C858">
        <f>IF('01.11.2018'!F855="СНІДцентр",1,0)</f>
        <v>0</v>
      </c>
      <c r="D858">
        <f>IF('01.11.2018'!F855="ПТБ",1,0)</f>
        <v>0</v>
      </c>
      <c r="E858" t="b">
        <f>OR('01.11.2018'!F855="ПМСД",'01.11.2018'!F855="поліклініка")</f>
        <v>0</v>
      </c>
      <c r="F858">
        <f>IF('01.11.2018'!F855="Психоневрол.",1,0)</f>
        <v>0</v>
      </c>
      <c r="G858" t="b">
        <f>OR('01.11.2018'!F855="Інше",'01.11.2018'!F855="ЦРЛ",'01.11.2018'!F855="МЛ",'01.11.2018'!F855="Інфекційна")</f>
        <v>0</v>
      </c>
      <c r="I858">
        <f t="shared" ref="I858:K858" si="879">SUM(B858:B4169)</f>
        <v>0</v>
      </c>
      <c r="J858">
        <f t="shared" si="879"/>
        <v>0</v>
      </c>
      <c r="K858">
        <f t="shared" si="879"/>
        <v>0</v>
      </c>
      <c r="L858">
        <f t="shared" si="859"/>
        <v>0</v>
      </c>
      <c r="N858">
        <f t="shared" si="860"/>
        <v>0</v>
      </c>
    </row>
    <row r="859" spans="2:14" x14ac:dyDescent="0.25">
      <c r="B859">
        <f>IF('01.11.2018'!F856="НД",1,0)</f>
        <v>0</v>
      </c>
      <c r="C859">
        <f>IF('01.11.2018'!F856="СНІДцентр",1,0)</f>
        <v>0</v>
      </c>
      <c r="D859">
        <f>IF('01.11.2018'!F856="ПТБ",1,0)</f>
        <v>0</v>
      </c>
      <c r="E859" t="b">
        <f>OR('01.11.2018'!F856="ПМСД",'01.11.2018'!F856="поліклініка")</f>
        <v>0</v>
      </c>
      <c r="F859">
        <f>IF('01.11.2018'!F856="Психоневрол.",1,0)</f>
        <v>0</v>
      </c>
      <c r="G859" t="b">
        <f>OR('01.11.2018'!F856="Інше",'01.11.2018'!F856="ЦРЛ",'01.11.2018'!F856="МЛ",'01.11.2018'!F856="Інфекційна")</f>
        <v>0</v>
      </c>
      <c r="I859">
        <f t="shared" ref="I859:K859" si="880">SUM(B859:B4170)</f>
        <v>0</v>
      </c>
      <c r="J859">
        <f t="shared" si="880"/>
        <v>0</v>
      </c>
      <c r="K859">
        <f t="shared" si="880"/>
        <v>0</v>
      </c>
      <c r="L859">
        <f t="shared" si="859"/>
        <v>0</v>
      </c>
      <c r="N859">
        <f t="shared" si="860"/>
        <v>0</v>
      </c>
    </row>
    <row r="860" spans="2:14" x14ac:dyDescent="0.25">
      <c r="B860">
        <f>IF('01.11.2018'!F857="НД",1,0)</f>
        <v>0</v>
      </c>
      <c r="C860">
        <f>IF('01.11.2018'!F857="СНІДцентр",1,0)</f>
        <v>0</v>
      </c>
      <c r="D860">
        <f>IF('01.11.2018'!F857="ПТБ",1,0)</f>
        <v>0</v>
      </c>
      <c r="E860" t="b">
        <f>OR('01.11.2018'!F857="ПМСД",'01.11.2018'!F857="поліклініка")</f>
        <v>0</v>
      </c>
      <c r="F860">
        <f>IF('01.11.2018'!F857="Психоневрол.",1,0)</f>
        <v>0</v>
      </c>
      <c r="G860" t="b">
        <f>OR('01.11.2018'!F857="Інше",'01.11.2018'!F857="ЦРЛ",'01.11.2018'!F857="МЛ",'01.11.2018'!F857="Інфекційна")</f>
        <v>0</v>
      </c>
      <c r="I860">
        <f t="shared" ref="I860:K860" si="881">SUM(B860:B4171)</f>
        <v>0</v>
      </c>
      <c r="J860">
        <f t="shared" si="881"/>
        <v>0</v>
      </c>
      <c r="K860">
        <f t="shared" si="881"/>
        <v>0</v>
      </c>
      <c r="L860">
        <f t="shared" si="859"/>
        <v>0</v>
      </c>
      <c r="N860">
        <f t="shared" si="860"/>
        <v>0</v>
      </c>
    </row>
    <row r="861" spans="2:14" x14ac:dyDescent="0.25">
      <c r="B861">
        <f>IF('01.11.2018'!F858="НД",1,0)</f>
        <v>0</v>
      </c>
      <c r="C861">
        <f>IF('01.11.2018'!F858="СНІДцентр",1,0)</f>
        <v>0</v>
      </c>
      <c r="D861">
        <f>IF('01.11.2018'!F858="ПТБ",1,0)</f>
        <v>0</v>
      </c>
      <c r="E861" t="b">
        <f>OR('01.11.2018'!F858="ПМСД",'01.11.2018'!F858="поліклініка")</f>
        <v>0</v>
      </c>
      <c r="F861">
        <f>IF('01.11.2018'!F858="Психоневрол.",1,0)</f>
        <v>0</v>
      </c>
      <c r="G861" t="b">
        <f>OR('01.11.2018'!F858="Інше",'01.11.2018'!F858="ЦРЛ",'01.11.2018'!F858="МЛ",'01.11.2018'!F858="Інфекційна")</f>
        <v>0</v>
      </c>
      <c r="I861">
        <f t="shared" ref="I861:K861" si="882">SUM(B861:B4172)</f>
        <v>0</v>
      </c>
      <c r="J861">
        <f t="shared" si="882"/>
        <v>0</v>
      </c>
      <c r="K861">
        <f t="shared" si="882"/>
        <v>0</v>
      </c>
      <c r="L861">
        <f t="shared" si="859"/>
        <v>0</v>
      </c>
      <c r="N861">
        <f t="shared" si="860"/>
        <v>0</v>
      </c>
    </row>
    <row r="862" spans="2:14" x14ac:dyDescent="0.25">
      <c r="B862">
        <f>IF('01.11.2018'!F859="НД",1,0)</f>
        <v>0</v>
      </c>
      <c r="C862">
        <f>IF('01.11.2018'!F859="СНІДцентр",1,0)</f>
        <v>0</v>
      </c>
      <c r="D862">
        <f>IF('01.11.2018'!F859="ПТБ",1,0)</f>
        <v>0</v>
      </c>
      <c r="E862" t="b">
        <f>OR('01.11.2018'!F859="ПМСД",'01.11.2018'!F859="поліклініка")</f>
        <v>0</v>
      </c>
      <c r="F862">
        <f>IF('01.11.2018'!F859="Психоневрол.",1,0)</f>
        <v>0</v>
      </c>
      <c r="G862" t="b">
        <f>OR('01.11.2018'!F859="Інше",'01.11.2018'!F859="ЦРЛ",'01.11.2018'!F859="МЛ",'01.11.2018'!F859="Інфекційна")</f>
        <v>0</v>
      </c>
      <c r="I862">
        <f t="shared" ref="I862:K862" si="883">SUM(B862:B4173)</f>
        <v>0</v>
      </c>
      <c r="J862">
        <f t="shared" si="883"/>
        <v>0</v>
      </c>
      <c r="K862">
        <f t="shared" si="883"/>
        <v>0</v>
      </c>
      <c r="L862">
        <f t="shared" si="859"/>
        <v>0</v>
      </c>
      <c r="N862">
        <f t="shared" si="860"/>
        <v>0</v>
      </c>
    </row>
    <row r="863" spans="2:14" x14ac:dyDescent="0.25">
      <c r="B863">
        <f>IF('01.11.2018'!F860="НД",1,0)</f>
        <v>0</v>
      </c>
      <c r="C863">
        <f>IF('01.11.2018'!F860="СНІДцентр",1,0)</f>
        <v>0</v>
      </c>
      <c r="D863">
        <f>IF('01.11.2018'!F860="ПТБ",1,0)</f>
        <v>0</v>
      </c>
      <c r="E863" t="b">
        <f>OR('01.11.2018'!F860="ПМСД",'01.11.2018'!F860="поліклініка")</f>
        <v>0</v>
      </c>
      <c r="F863">
        <f>IF('01.11.2018'!F860="Психоневрол.",1,0)</f>
        <v>0</v>
      </c>
      <c r="G863" t="b">
        <f>OR('01.11.2018'!F860="Інше",'01.11.2018'!F860="ЦРЛ",'01.11.2018'!F860="МЛ",'01.11.2018'!F860="Інфекційна")</f>
        <v>0</v>
      </c>
      <c r="I863">
        <f t="shared" ref="I863:K863" si="884">SUM(B863:B4174)</f>
        <v>0</v>
      </c>
      <c r="J863">
        <f t="shared" si="884"/>
        <v>0</v>
      </c>
      <c r="K863">
        <f t="shared" si="884"/>
        <v>0</v>
      </c>
      <c r="L863">
        <f t="shared" si="859"/>
        <v>0</v>
      </c>
      <c r="N863">
        <f t="shared" si="860"/>
        <v>0</v>
      </c>
    </row>
    <row r="864" spans="2:14" x14ac:dyDescent="0.25">
      <c r="B864">
        <f>IF('01.11.2018'!F861="НД",1,0)</f>
        <v>0</v>
      </c>
      <c r="C864">
        <f>IF('01.11.2018'!F861="СНІДцентр",1,0)</f>
        <v>0</v>
      </c>
      <c r="D864">
        <f>IF('01.11.2018'!F861="ПТБ",1,0)</f>
        <v>0</v>
      </c>
      <c r="E864" t="b">
        <f>OR('01.11.2018'!F861="ПМСД",'01.11.2018'!F861="поліклініка")</f>
        <v>0</v>
      </c>
      <c r="F864">
        <f>IF('01.11.2018'!F861="Психоневрол.",1,0)</f>
        <v>0</v>
      </c>
      <c r="G864" t="b">
        <f>OR('01.11.2018'!F861="Інше",'01.11.2018'!F861="ЦРЛ",'01.11.2018'!F861="МЛ",'01.11.2018'!F861="Інфекційна")</f>
        <v>0</v>
      </c>
      <c r="I864">
        <f t="shared" ref="I864:K864" si="885">SUM(B864:B4175)</f>
        <v>0</v>
      </c>
      <c r="J864">
        <f t="shared" si="885"/>
        <v>0</v>
      </c>
      <c r="K864">
        <f t="shared" si="885"/>
        <v>0</v>
      </c>
      <c r="L864">
        <f t="shared" si="859"/>
        <v>0</v>
      </c>
      <c r="N864">
        <f t="shared" si="860"/>
        <v>0</v>
      </c>
    </row>
    <row r="865" spans="2:14" x14ac:dyDescent="0.25">
      <c r="B865">
        <f>IF('01.11.2018'!F862="НД",1,0)</f>
        <v>0</v>
      </c>
      <c r="C865">
        <f>IF('01.11.2018'!F862="СНІДцентр",1,0)</f>
        <v>0</v>
      </c>
      <c r="D865">
        <f>IF('01.11.2018'!F862="ПТБ",1,0)</f>
        <v>0</v>
      </c>
      <c r="E865" t="b">
        <f>OR('01.11.2018'!F862="ПМСД",'01.11.2018'!F862="поліклініка")</f>
        <v>0</v>
      </c>
      <c r="F865">
        <f>IF('01.11.2018'!F862="Психоневрол.",1,0)</f>
        <v>0</v>
      </c>
      <c r="G865" t="b">
        <f>OR('01.11.2018'!F862="Інше",'01.11.2018'!F862="ЦРЛ",'01.11.2018'!F862="МЛ",'01.11.2018'!F862="Інфекційна")</f>
        <v>0</v>
      </c>
      <c r="I865">
        <f t="shared" ref="I865:K865" si="886">SUM(B865:B4176)</f>
        <v>0</v>
      </c>
      <c r="J865">
        <f t="shared" si="886"/>
        <v>0</v>
      </c>
      <c r="K865">
        <f t="shared" si="886"/>
        <v>0</v>
      </c>
      <c r="L865">
        <f t="shared" si="859"/>
        <v>0</v>
      </c>
      <c r="N865">
        <f t="shared" si="860"/>
        <v>0</v>
      </c>
    </row>
    <row r="866" spans="2:14" x14ac:dyDescent="0.25">
      <c r="B866">
        <f>IF('01.11.2018'!F863="НД",1,0)</f>
        <v>0</v>
      </c>
      <c r="C866">
        <f>IF('01.11.2018'!F863="СНІДцентр",1,0)</f>
        <v>0</v>
      </c>
      <c r="D866">
        <f>IF('01.11.2018'!F863="ПТБ",1,0)</f>
        <v>0</v>
      </c>
      <c r="E866" t="b">
        <f>OR('01.11.2018'!F863="ПМСД",'01.11.2018'!F863="поліклініка")</f>
        <v>0</v>
      </c>
      <c r="F866">
        <f>IF('01.11.2018'!F863="Психоневрол.",1,0)</f>
        <v>0</v>
      </c>
      <c r="G866" t="b">
        <f>OR('01.11.2018'!F863="Інше",'01.11.2018'!F863="ЦРЛ",'01.11.2018'!F863="МЛ",'01.11.2018'!F863="Інфекційна")</f>
        <v>0</v>
      </c>
      <c r="I866">
        <f t="shared" ref="I866:K866" si="887">SUM(B866:B4177)</f>
        <v>0</v>
      </c>
      <c r="J866">
        <f t="shared" si="887"/>
        <v>0</v>
      </c>
      <c r="K866">
        <f t="shared" si="887"/>
        <v>0</v>
      </c>
      <c r="L866">
        <f t="shared" si="859"/>
        <v>0</v>
      </c>
      <c r="N866">
        <f t="shared" si="860"/>
        <v>0</v>
      </c>
    </row>
    <row r="867" spans="2:14" x14ac:dyDescent="0.25">
      <c r="B867">
        <f>IF('01.11.2018'!F864="НД",1,0)</f>
        <v>0</v>
      </c>
      <c r="C867">
        <f>IF('01.11.2018'!F864="СНІДцентр",1,0)</f>
        <v>0</v>
      </c>
      <c r="D867">
        <f>IF('01.11.2018'!F864="ПТБ",1,0)</f>
        <v>0</v>
      </c>
      <c r="E867" t="b">
        <f>OR('01.11.2018'!F864="ПМСД",'01.11.2018'!F864="поліклініка")</f>
        <v>0</v>
      </c>
      <c r="F867">
        <f>IF('01.11.2018'!F864="Психоневрол.",1,0)</f>
        <v>0</v>
      </c>
      <c r="G867" t="b">
        <f>OR('01.11.2018'!F864="Інше",'01.11.2018'!F864="ЦРЛ",'01.11.2018'!F864="МЛ",'01.11.2018'!F864="Інфекційна")</f>
        <v>0</v>
      </c>
      <c r="I867">
        <f t="shared" ref="I867:K867" si="888">SUM(B867:B4178)</f>
        <v>0</v>
      </c>
      <c r="J867">
        <f t="shared" si="888"/>
        <v>0</v>
      </c>
      <c r="K867">
        <f t="shared" si="888"/>
        <v>0</v>
      </c>
      <c r="L867">
        <f t="shared" si="859"/>
        <v>0</v>
      </c>
      <c r="N867">
        <f t="shared" si="860"/>
        <v>0</v>
      </c>
    </row>
    <row r="868" spans="2:14" x14ac:dyDescent="0.25">
      <c r="B868">
        <f>IF('01.11.2018'!F865="НД",1,0)</f>
        <v>0</v>
      </c>
      <c r="C868">
        <f>IF('01.11.2018'!F865="СНІДцентр",1,0)</f>
        <v>0</v>
      </c>
      <c r="D868">
        <f>IF('01.11.2018'!F865="ПТБ",1,0)</f>
        <v>0</v>
      </c>
      <c r="E868" t="b">
        <f>OR('01.11.2018'!F865="ПМСД",'01.11.2018'!F865="поліклініка")</f>
        <v>0</v>
      </c>
      <c r="F868">
        <f>IF('01.11.2018'!F865="Психоневрол.",1,0)</f>
        <v>0</v>
      </c>
      <c r="G868" t="b">
        <f>OR('01.11.2018'!F865="Інше",'01.11.2018'!F865="ЦРЛ",'01.11.2018'!F865="МЛ",'01.11.2018'!F865="Інфекційна")</f>
        <v>0</v>
      </c>
      <c r="I868">
        <f t="shared" ref="I868:K868" si="889">SUM(B868:B4179)</f>
        <v>0</v>
      </c>
      <c r="J868">
        <f t="shared" si="889"/>
        <v>0</v>
      </c>
      <c r="K868">
        <f t="shared" si="889"/>
        <v>0</v>
      </c>
      <c r="L868">
        <f t="shared" si="859"/>
        <v>0</v>
      </c>
      <c r="N868">
        <f t="shared" si="860"/>
        <v>0</v>
      </c>
    </row>
    <row r="869" spans="2:14" x14ac:dyDescent="0.25">
      <c r="B869">
        <f>IF('01.11.2018'!F866="НД",1,0)</f>
        <v>0</v>
      </c>
      <c r="C869">
        <f>IF('01.11.2018'!F866="СНІДцентр",1,0)</f>
        <v>0</v>
      </c>
      <c r="D869">
        <f>IF('01.11.2018'!F866="ПТБ",1,0)</f>
        <v>0</v>
      </c>
      <c r="E869" t="b">
        <f>OR('01.11.2018'!F866="ПМСД",'01.11.2018'!F866="поліклініка")</f>
        <v>0</v>
      </c>
      <c r="F869">
        <f>IF('01.11.2018'!F866="Психоневрол.",1,0)</f>
        <v>0</v>
      </c>
      <c r="G869" t="b">
        <f>OR('01.11.2018'!F866="Інше",'01.11.2018'!F866="ЦРЛ",'01.11.2018'!F866="МЛ",'01.11.2018'!F866="Інфекційна")</f>
        <v>0</v>
      </c>
      <c r="I869">
        <f t="shared" ref="I869:K869" si="890">SUM(B869:B4180)</f>
        <v>0</v>
      </c>
      <c r="J869">
        <f t="shared" si="890"/>
        <v>0</v>
      </c>
      <c r="K869">
        <f t="shared" si="890"/>
        <v>0</v>
      </c>
      <c r="L869">
        <f t="shared" si="859"/>
        <v>0</v>
      </c>
      <c r="N869">
        <f t="shared" si="860"/>
        <v>0</v>
      </c>
    </row>
    <row r="870" spans="2:14" x14ac:dyDescent="0.25">
      <c r="B870">
        <f>IF('01.11.2018'!F867="НД",1,0)</f>
        <v>0</v>
      </c>
      <c r="C870">
        <f>IF('01.11.2018'!F867="СНІДцентр",1,0)</f>
        <v>0</v>
      </c>
      <c r="D870">
        <f>IF('01.11.2018'!F867="ПТБ",1,0)</f>
        <v>0</v>
      </c>
      <c r="E870" t="b">
        <f>OR('01.11.2018'!F867="ПМСД",'01.11.2018'!F867="поліклініка")</f>
        <v>0</v>
      </c>
      <c r="F870">
        <f>IF('01.11.2018'!F867="Психоневрол.",1,0)</f>
        <v>0</v>
      </c>
      <c r="G870" t="b">
        <f>OR('01.11.2018'!F867="Інше",'01.11.2018'!F867="ЦРЛ",'01.11.2018'!F867="МЛ",'01.11.2018'!F867="Інфекційна")</f>
        <v>0</v>
      </c>
      <c r="I870">
        <f t="shared" ref="I870:K870" si="891">SUM(B870:B4181)</f>
        <v>0</v>
      </c>
      <c r="J870">
        <f t="shared" si="891"/>
        <v>0</v>
      </c>
      <c r="K870">
        <f t="shared" si="891"/>
        <v>0</v>
      </c>
      <c r="L870">
        <f t="shared" si="859"/>
        <v>0</v>
      </c>
      <c r="N870">
        <f t="shared" si="860"/>
        <v>0</v>
      </c>
    </row>
    <row r="871" spans="2:14" x14ac:dyDescent="0.25">
      <c r="B871">
        <f>IF('01.11.2018'!F868="НД",1,0)</f>
        <v>0</v>
      </c>
      <c r="C871">
        <f>IF('01.11.2018'!F868="СНІДцентр",1,0)</f>
        <v>0</v>
      </c>
      <c r="D871">
        <f>IF('01.11.2018'!F868="ПТБ",1,0)</f>
        <v>0</v>
      </c>
      <c r="E871" t="b">
        <f>OR('01.11.2018'!F868="ПМСД",'01.11.2018'!F868="поліклініка")</f>
        <v>0</v>
      </c>
      <c r="F871">
        <f>IF('01.11.2018'!F868="Психоневрол.",1,0)</f>
        <v>0</v>
      </c>
      <c r="G871" t="b">
        <f>OR('01.11.2018'!F868="Інше",'01.11.2018'!F868="ЦРЛ",'01.11.2018'!F868="МЛ",'01.11.2018'!F868="Інфекційна")</f>
        <v>0</v>
      </c>
      <c r="I871">
        <f t="shared" ref="I871:K871" si="892">SUM(B871:B4182)</f>
        <v>0</v>
      </c>
      <c r="J871">
        <f t="shared" si="892"/>
        <v>0</v>
      </c>
      <c r="K871">
        <f t="shared" si="892"/>
        <v>0</v>
      </c>
      <c r="L871">
        <f t="shared" si="859"/>
        <v>0</v>
      </c>
      <c r="N871">
        <f t="shared" si="860"/>
        <v>0</v>
      </c>
    </row>
    <row r="872" spans="2:14" x14ac:dyDescent="0.25">
      <c r="B872">
        <f>IF('01.11.2018'!F869="НД",1,0)</f>
        <v>0</v>
      </c>
      <c r="C872">
        <f>IF('01.11.2018'!F869="СНІДцентр",1,0)</f>
        <v>0</v>
      </c>
      <c r="D872">
        <f>IF('01.11.2018'!F869="ПТБ",1,0)</f>
        <v>0</v>
      </c>
      <c r="E872" t="b">
        <f>OR('01.11.2018'!F869="ПМСД",'01.11.2018'!F869="поліклініка")</f>
        <v>0</v>
      </c>
      <c r="F872">
        <f>IF('01.11.2018'!F869="Психоневрол.",1,0)</f>
        <v>0</v>
      </c>
      <c r="G872" t="b">
        <f>OR('01.11.2018'!F869="Інше",'01.11.2018'!F869="ЦРЛ",'01.11.2018'!F869="МЛ",'01.11.2018'!F869="Інфекційна")</f>
        <v>0</v>
      </c>
      <c r="I872">
        <f t="shared" ref="I872:K872" si="893">SUM(B872:B4183)</f>
        <v>0</v>
      </c>
      <c r="J872">
        <f t="shared" si="893"/>
        <v>0</v>
      </c>
      <c r="K872">
        <f t="shared" si="893"/>
        <v>0</v>
      </c>
      <c r="L872">
        <f t="shared" si="859"/>
        <v>0</v>
      </c>
      <c r="N872">
        <f t="shared" si="860"/>
        <v>0</v>
      </c>
    </row>
    <row r="873" spans="2:14" x14ac:dyDescent="0.25">
      <c r="B873">
        <f>IF('01.11.2018'!F870="НД",1,0)</f>
        <v>0</v>
      </c>
      <c r="C873">
        <f>IF('01.11.2018'!F870="СНІДцентр",1,0)</f>
        <v>0</v>
      </c>
      <c r="D873">
        <f>IF('01.11.2018'!F870="ПТБ",1,0)</f>
        <v>0</v>
      </c>
      <c r="E873" t="b">
        <f>OR('01.11.2018'!F870="ПМСД",'01.11.2018'!F870="поліклініка")</f>
        <v>0</v>
      </c>
      <c r="F873">
        <f>IF('01.11.2018'!F870="Психоневрол.",1,0)</f>
        <v>0</v>
      </c>
      <c r="G873" t="b">
        <f>OR('01.11.2018'!F870="Інше",'01.11.2018'!F870="ЦРЛ",'01.11.2018'!F870="МЛ",'01.11.2018'!F870="Інфекційна")</f>
        <v>0</v>
      </c>
      <c r="I873">
        <f t="shared" ref="I873:K873" si="894">SUM(B873:B4184)</f>
        <v>0</v>
      </c>
      <c r="J873">
        <f t="shared" si="894"/>
        <v>0</v>
      </c>
      <c r="K873">
        <f t="shared" si="894"/>
        <v>0</v>
      </c>
      <c r="L873">
        <f t="shared" si="859"/>
        <v>0</v>
      </c>
      <c r="N873">
        <f t="shared" si="860"/>
        <v>0</v>
      </c>
    </row>
    <row r="874" spans="2:14" x14ac:dyDescent="0.25">
      <c r="B874">
        <f>IF('01.11.2018'!F871="НД",1,0)</f>
        <v>0</v>
      </c>
      <c r="C874">
        <f>IF('01.11.2018'!F871="СНІДцентр",1,0)</f>
        <v>0</v>
      </c>
      <c r="D874">
        <f>IF('01.11.2018'!F871="ПТБ",1,0)</f>
        <v>0</v>
      </c>
      <c r="E874" t="b">
        <f>OR('01.11.2018'!F871="ПМСД",'01.11.2018'!F871="поліклініка")</f>
        <v>0</v>
      </c>
      <c r="F874">
        <f>IF('01.11.2018'!F871="Психоневрол.",1,0)</f>
        <v>0</v>
      </c>
      <c r="G874" t="b">
        <f>OR('01.11.2018'!F871="Інше",'01.11.2018'!F871="ЦРЛ",'01.11.2018'!F871="МЛ",'01.11.2018'!F871="Інфекційна")</f>
        <v>0</v>
      </c>
      <c r="I874">
        <f t="shared" ref="I874:K874" si="895">SUM(B874:B4185)</f>
        <v>0</v>
      </c>
      <c r="J874">
        <f t="shared" si="895"/>
        <v>0</v>
      </c>
      <c r="K874">
        <f t="shared" si="895"/>
        <v>0</v>
      </c>
      <c r="L874">
        <f t="shared" si="859"/>
        <v>0</v>
      </c>
      <c r="N874">
        <f t="shared" si="860"/>
        <v>0</v>
      </c>
    </row>
    <row r="875" spans="2:14" x14ac:dyDescent="0.25">
      <c r="B875">
        <f>IF('01.11.2018'!F872="НД",1,0)</f>
        <v>0</v>
      </c>
      <c r="C875">
        <f>IF('01.11.2018'!F872="СНІДцентр",1,0)</f>
        <v>0</v>
      </c>
      <c r="D875">
        <f>IF('01.11.2018'!F872="ПТБ",1,0)</f>
        <v>0</v>
      </c>
      <c r="E875" t="b">
        <f>OR('01.11.2018'!F872="ПМСД",'01.11.2018'!F872="поліклініка")</f>
        <v>0</v>
      </c>
      <c r="F875">
        <f>IF('01.11.2018'!F872="Психоневрол.",1,0)</f>
        <v>0</v>
      </c>
      <c r="G875" t="b">
        <f>OR('01.11.2018'!F872="Інше",'01.11.2018'!F872="ЦРЛ",'01.11.2018'!F872="МЛ",'01.11.2018'!F872="Інфекційна")</f>
        <v>0</v>
      </c>
      <c r="I875">
        <f t="shared" ref="I875:K875" si="896">SUM(B875:B4186)</f>
        <v>0</v>
      </c>
      <c r="J875">
        <f t="shared" si="896"/>
        <v>0</v>
      </c>
      <c r="K875">
        <f t="shared" si="896"/>
        <v>0</v>
      </c>
      <c r="L875">
        <f t="shared" si="859"/>
        <v>0</v>
      </c>
      <c r="N875">
        <f t="shared" si="860"/>
        <v>0</v>
      </c>
    </row>
    <row r="876" spans="2:14" x14ac:dyDescent="0.25">
      <c r="B876">
        <f>IF('01.11.2018'!F873="НД",1,0)</f>
        <v>0</v>
      </c>
      <c r="C876">
        <f>IF('01.11.2018'!F873="СНІДцентр",1,0)</f>
        <v>0</v>
      </c>
      <c r="D876">
        <f>IF('01.11.2018'!F873="ПТБ",1,0)</f>
        <v>0</v>
      </c>
      <c r="E876" t="b">
        <f>OR('01.11.2018'!F873="ПМСД",'01.11.2018'!F873="поліклініка")</f>
        <v>0</v>
      </c>
      <c r="F876">
        <f>IF('01.11.2018'!F873="Психоневрол.",1,0)</f>
        <v>0</v>
      </c>
      <c r="G876" t="b">
        <f>OR('01.11.2018'!F873="Інше",'01.11.2018'!F873="ЦРЛ",'01.11.2018'!F873="МЛ",'01.11.2018'!F873="Інфекційна")</f>
        <v>0</v>
      </c>
      <c r="I876">
        <f t="shared" ref="I876:K876" si="897">SUM(B876:B4187)</f>
        <v>0</v>
      </c>
      <c r="J876">
        <f t="shared" si="897"/>
        <v>0</v>
      </c>
      <c r="K876">
        <f t="shared" si="897"/>
        <v>0</v>
      </c>
      <c r="L876">
        <f t="shared" si="859"/>
        <v>0</v>
      </c>
      <c r="N876">
        <f t="shared" si="860"/>
        <v>0</v>
      </c>
    </row>
    <row r="877" spans="2:14" x14ac:dyDescent="0.25">
      <c r="B877">
        <f>IF('01.11.2018'!F874="НД",1,0)</f>
        <v>0</v>
      </c>
      <c r="C877">
        <f>IF('01.11.2018'!F874="СНІДцентр",1,0)</f>
        <v>0</v>
      </c>
      <c r="D877">
        <f>IF('01.11.2018'!F874="ПТБ",1,0)</f>
        <v>0</v>
      </c>
      <c r="E877" t="b">
        <f>OR('01.11.2018'!F874="ПМСД",'01.11.2018'!F874="поліклініка")</f>
        <v>0</v>
      </c>
      <c r="F877">
        <f>IF('01.11.2018'!F874="Психоневрол.",1,0)</f>
        <v>0</v>
      </c>
      <c r="G877" t="b">
        <f>OR('01.11.2018'!F874="Інше",'01.11.2018'!F874="ЦРЛ",'01.11.2018'!F874="МЛ",'01.11.2018'!F874="Інфекційна")</f>
        <v>0</v>
      </c>
      <c r="I877">
        <f t="shared" ref="I877:K877" si="898">SUM(B877:B4188)</f>
        <v>0</v>
      </c>
      <c r="J877">
        <f t="shared" si="898"/>
        <v>0</v>
      </c>
      <c r="K877">
        <f t="shared" si="898"/>
        <v>0</v>
      </c>
      <c r="L877">
        <f t="shared" si="859"/>
        <v>0</v>
      </c>
      <c r="N877">
        <f t="shared" si="860"/>
        <v>0</v>
      </c>
    </row>
    <row r="878" spans="2:14" x14ac:dyDescent="0.25">
      <c r="B878">
        <f>IF('01.11.2018'!F875="НД",1,0)</f>
        <v>0</v>
      </c>
      <c r="C878">
        <f>IF('01.11.2018'!F875="СНІДцентр",1,0)</f>
        <v>0</v>
      </c>
      <c r="D878">
        <f>IF('01.11.2018'!F875="ПТБ",1,0)</f>
        <v>0</v>
      </c>
      <c r="E878" t="b">
        <f>OR('01.11.2018'!F875="ПМСД",'01.11.2018'!F875="поліклініка")</f>
        <v>0</v>
      </c>
      <c r="F878">
        <f>IF('01.11.2018'!F875="Психоневрол.",1,0)</f>
        <v>0</v>
      </c>
      <c r="G878" t="b">
        <f>OR('01.11.2018'!F875="Інше",'01.11.2018'!F875="ЦРЛ",'01.11.2018'!F875="МЛ",'01.11.2018'!F875="Інфекційна")</f>
        <v>0</v>
      </c>
      <c r="I878">
        <f t="shared" ref="I878:K878" si="899">SUM(B878:B4189)</f>
        <v>0</v>
      </c>
      <c r="J878">
        <f t="shared" si="899"/>
        <v>0</v>
      </c>
      <c r="K878">
        <f t="shared" si="899"/>
        <v>0</v>
      </c>
      <c r="L878">
        <f t="shared" si="859"/>
        <v>0</v>
      </c>
      <c r="N878">
        <f t="shared" si="860"/>
        <v>0</v>
      </c>
    </row>
    <row r="879" spans="2:14" x14ac:dyDescent="0.25">
      <c r="B879">
        <f>IF('01.11.2018'!F876="НД",1,0)</f>
        <v>0</v>
      </c>
      <c r="C879">
        <f>IF('01.11.2018'!F876="СНІДцентр",1,0)</f>
        <v>0</v>
      </c>
      <c r="D879">
        <f>IF('01.11.2018'!F876="ПТБ",1,0)</f>
        <v>0</v>
      </c>
      <c r="E879" t="b">
        <f>OR('01.11.2018'!F876="ПМСД",'01.11.2018'!F876="поліклініка")</f>
        <v>0</v>
      </c>
      <c r="F879">
        <f>IF('01.11.2018'!F876="Психоневрол.",1,0)</f>
        <v>0</v>
      </c>
      <c r="G879" t="b">
        <f>OR('01.11.2018'!F876="Інше",'01.11.2018'!F876="ЦРЛ",'01.11.2018'!F876="МЛ",'01.11.2018'!F876="Інфекційна")</f>
        <v>0</v>
      </c>
      <c r="I879">
        <f t="shared" ref="I879:K879" si="900">SUM(B879:B4190)</f>
        <v>0</v>
      </c>
      <c r="J879">
        <f t="shared" si="900"/>
        <v>0</v>
      </c>
      <c r="K879">
        <f t="shared" si="900"/>
        <v>0</v>
      </c>
      <c r="L879">
        <f t="shared" si="859"/>
        <v>0</v>
      </c>
      <c r="N879">
        <f t="shared" si="860"/>
        <v>0</v>
      </c>
    </row>
    <row r="880" spans="2:14" x14ac:dyDescent="0.25">
      <c r="B880">
        <f>IF('01.11.2018'!F877="НД",1,0)</f>
        <v>0</v>
      </c>
      <c r="C880">
        <f>IF('01.11.2018'!F877="СНІДцентр",1,0)</f>
        <v>0</v>
      </c>
      <c r="D880">
        <f>IF('01.11.2018'!F877="ПТБ",1,0)</f>
        <v>0</v>
      </c>
      <c r="E880" t="b">
        <f>OR('01.11.2018'!F877="ПМСД",'01.11.2018'!F877="поліклініка")</f>
        <v>0</v>
      </c>
      <c r="F880">
        <f>IF('01.11.2018'!F877="Психоневрол.",1,0)</f>
        <v>0</v>
      </c>
      <c r="G880" t="b">
        <f>OR('01.11.2018'!F877="Інше",'01.11.2018'!F877="ЦРЛ",'01.11.2018'!F877="МЛ",'01.11.2018'!F877="Інфекційна")</f>
        <v>0</v>
      </c>
      <c r="I880">
        <f t="shared" ref="I880:K880" si="901">SUM(B880:B4191)</f>
        <v>0</v>
      </c>
      <c r="J880">
        <f t="shared" si="901"/>
        <v>0</v>
      </c>
      <c r="K880">
        <f t="shared" si="901"/>
        <v>0</v>
      </c>
      <c r="L880">
        <f t="shared" si="859"/>
        <v>0</v>
      </c>
      <c r="N880">
        <f t="shared" si="860"/>
        <v>0</v>
      </c>
    </row>
    <row r="881" spans="2:14" x14ac:dyDescent="0.25">
      <c r="B881">
        <f>IF('01.11.2018'!F878="НД",1,0)</f>
        <v>0</v>
      </c>
      <c r="C881">
        <f>IF('01.11.2018'!F878="СНІДцентр",1,0)</f>
        <v>0</v>
      </c>
      <c r="D881">
        <f>IF('01.11.2018'!F878="ПТБ",1,0)</f>
        <v>0</v>
      </c>
      <c r="E881" t="b">
        <f>OR('01.11.2018'!F878="ПМСД",'01.11.2018'!F878="поліклініка")</f>
        <v>0</v>
      </c>
      <c r="F881">
        <f>IF('01.11.2018'!F878="Психоневрол.",1,0)</f>
        <v>0</v>
      </c>
      <c r="G881" t="b">
        <f>OR('01.11.2018'!F878="Інше",'01.11.2018'!F878="ЦРЛ",'01.11.2018'!F878="МЛ",'01.11.2018'!F878="Інфекційна")</f>
        <v>0</v>
      </c>
      <c r="I881">
        <f t="shared" ref="I881:K881" si="902">SUM(B881:B4192)</f>
        <v>0</v>
      </c>
      <c r="J881">
        <f t="shared" si="902"/>
        <v>0</v>
      </c>
      <c r="K881">
        <f t="shared" si="902"/>
        <v>0</v>
      </c>
      <c r="L881">
        <f t="shared" si="859"/>
        <v>0</v>
      </c>
      <c r="N881">
        <f t="shared" si="860"/>
        <v>0</v>
      </c>
    </row>
    <row r="882" spans="2:14" x14ac:dyDescent="0.25">
      <c r="B882">
        <f>IF('01.11.2018'!F879="НД",1,0)</f>
        <v>0</v>
      </c>
      <c r="C882">
        <f>IF('01.11.2018'!F879="СНІДцентр",1,0)</f>
        <v>0</v>
      </c>
      <c r="D882">
        <f>IF('01.11.2018'!F879="ПТБ",1,0)</f>
        <v>0</v>
      </c>
      <c r="E882" t="b">
        <f>OR('01.11.2018'!F879="ПМСД",'01.11.2018'!F879="поліклініка")</f>
        <v>0</v>
      </c>
      <c r="F882">
        <f>IF('01.11.2018'!F879="Психоневрол.",1,0)</f>
        <v>0</v>
      </c>
      <c r="G882" t="b">
        <f>OR('01.11.2018'!F879="Інше",'01.11.2018'!F879="ЦРЛ",'01.11.2018'!F879="МЛ",'01.11.2018'!F879="Інфекційна")</f>
        <v>0</v>
      </c>
      <c r="I882">
        <f t="shared" ref="I882:K882" si="903">SUM(B882:B4193)</f>
        <v>0</v>
      </c>
      <c r="J882">
        <f t="shared" si="903"/>
        <v>0</v>
      </c>
      <c r="K882">
        <f t="shared" si="903"/>
        <v>0</v>
      </c>
      <c r="L882">
        <f t="shared" si="859"/>
        <v>0</v>
      </c>
      <c r="N882">
        <f t="shared" si="860"/>
        <v>0</v>
      </c>
    </row>
    <row r="883" spans="2:14" x14ac:dyDescent="0.25">
      <c r="B883">
        <f>IF('01.11.2018'!F880="НД",1,0)</f>
        <v>0</v>
      </c>
      <c r="C883">
        <f>IF('01.11.2018'!F880="СНІДцентр",1,0)</f>
        <v>0</v>
      </c>
      <c r="D883">
        <f>IF('01.11.2018'!F880="ПТБ",1,0)</f>
        <v>0</v>
      </c>
      <c r="E883" t="b">
        <f>OR('01.11.2018'!F880="ПМСД",'01.11.2018'!F880="поліклініка")</f>
        <v>0</v>
      </c>
      <c r="F883">
        <f>IF('01.11.2018'!F880="Психоневрол.",1,0)</f>
        <v>0</v>
      </c>
      <c r="G883" t="b">
        <f>OR('01.11.2018'!F880="Інше",'01.11.2018'!F880="ЦРЛ",'01.11.2018'!F880="МЛ",'01.11.2018'!F880="Інфекційна")</f>
        <v>0</v>
      </c>
      <c r="I883">
        <f t="shared" ref="I883:K883" si="904">SUM(B883:B4194)</f>
        <v>0</v>
      </c>
      <c r="J883">
        <f t="shared" si="904"/>
        <v>0</v>
      </c>
      <c r="K883">
        <f t="shared" si="904"/>
        <v>0</v>
      </c>
      <c r="L883">
        <f t="shared" si="859"/>
        <v>0</v>
      </c>
      <c r="N883">
        <f t="shared" si="860"/>
        <v>0</v>
      </c>
    </row>
    <row r="884" spans="2:14" x14ac:dyDescent="0.25">
      <c r="B884">
        <f>IF('01.11.2018'!F881="НД",1,0)</f>
        <v>0</v>
      </c>
      <c r="C884">
        <f>IF('01.11.2018'!F881="СНІДцентр",1,0)</f>
        <v>0</v>
      </c>
      <c r="D884">
        <f>IF('01.11.2018'!F881="ПТБ",1,0)</f>
        <v>0</v>
      </c>
      <c r="E884" t="b">
        <f>OR('01.11.2018'!F881="ПМСД",'01.11.2018'!F881="поліклініка")</f>
        <v>0</v>
      </c>
      <c r="F884">
        <f>IF('01.11.2018'!F881="Психоневрол.",1,0)</f>
        <v>0</v>
      </c>
      <c r="G884" t="b">
        <f>OR('01.11.2018'!F881="Інше",'01.11.2018'!F881="ЦРЛ",'01.11.2018'!F881="МЛ",'01.11.2018'!F881="Інфекційна")</f>
        <v>0</v>
      </c>
      <c r="I884">
        <f t="shared" ref="I884:K884" si="905">SUM(B884:B4195)</f>
        <v>0</v>
      </c>
      <c r="J884">
        <f t="shared" si="905"/>
        <v>0</v>
      </c>
      <c r="K884">
        <f t="shared" si="905"/>
        <v>0</v>
      </c>
      <c r="L884">
        <f t="shared" si="859"/>
        <v>0</v>
      </c>
      <c r="N884">
        <f t="shared" si="860"/>
        <v>0</v>
      </c>
    </row>
    <row r="885" spans="2:14" x14ac:dyDescent="0.25">
      <c r="B885">
        <f>IF('01.11.2018'!F882="НД",1,0)</f>
        <v>0</v>
      </c>
      <c r="C885">
        <f>IF('01.11.2018'!F882="СНІДцентр",1,0)</f>
        <v>0</v>
      </c>
      <c r="D885">
        <f>IF('01.11.2018'!F882="ПТБ",1,0)</f>
        <v>0</v>
      </c>
      <c r="E885" t="b">
        <f>OR('01.11.2018'!F882="ПМСД",'01.11.2018'!F882="поліклініка")</f>
        <v>0</v>
      </c>
      <c r="F885">
        <f>IF('01.11.2018'!F882="Психоневрол.",1,0)</f>
        <v>0</v>
      </c>
      <c r="G885" t="b">
        <f>OR('01.11.2018'!F882="Інше",'01.11.2018'!F882="ЦРЛ",'01.11.2018'!F882="МЛ",'01.11.2018'!F882="Інфекційна")</f>
        <v>0</v>
      </c>
      <c r="I885">
        <f t="shared" ref="I885:K885" si="906">SUM(B885:B4196)</f>
        <v>0</v>
      </c>
      <c r="J885">
        <f t="shared" si="906"/>
        <v>0</v>
      </c>
      <c r="K885">
        <f t="shared" si="906"/>
        <v>0</v>
      </c>
      <c r="L885">
        <f t="shared" si="859"/>
        <v>0</v>
      </c>
      <c r="N885">
        <f t="shared" si="860"/>
        <v>0</v>
      </c>
    </row>
    <row r="886" spans="2:14" x14ac:dyDescent="0.25">
      <c r="B886">
        <f>IF('01.11.2018'!F883="НД",1,0)</f>
        <v>0</v>
      </c>
      <c r="C886">
        <f>IF('01.11.2018'!F883="СНІДцентр",1,0)</f>
        <v>0</v>
      </c>
      <c r="D886">
        <f>IF('01.11.2018'!F883="ПТБ",1,0)</f>
        <v>0</v>
      </c>
      <c r="E886" t="b">
        <f>OR('01.11.2018'!F883="ПМСД",'01.11.2018'!F883="поліклініка")</f>
        <v>0</v>
      </c>
      <c r="F886">
        <f>IF('01.11.2018'!F883="Психоневрол.",1,0)</f>
        <v>0</v>
      </c>
      <c r="G886" t="b">
        <f>OR('01.11.2018'!F883="Інше",'01.11.2018'!F883="ЦРЛ",'01.11.2018'!F883="МЛ",'01.11.2018'!F883="Інфекційна")</f>
        <v>0</v>
      </c>
      <c r="I886">
        <f t="shared" ref="I886:K886" si="907">SUM(B886:B4197)</f>
        <v>0</v>
      </c>
      <c r="J886">
        <f t="shared" si="907"/>
        <v>0</v>
      </c>
      <c r="K886">
        <f t="shared" si="907"/>
        <v>0</v>
      </c>
      <c r="L886">
        <f t="shared" si="859"/>
        <v>0</v>
      </c>
      <c r="N886">
        <f t="shared" si="860"/>
        <v>0</v>
      </c>
    </row>
    <row r="887" spans="2:14" x14ac:dyDescent="0.25">
      <c r="B887">
        <f>IF('01.11.2018'!F884="НД",1,0)</f>
        <v>0</v>
      </c>
      <c r="C887">
        <f>IF('01.11.2018'!F884="СНІДцентр",1,0)</f>
        <v>0</v>
      </c>
      <c r="D887">
        <f>IF('01.11.2018'!F884="ПТБ",1,0)</f>
        <v>0</v>
      </c>
      <c r="E887" t="b">
        <f>OR('01.11.2018'!F884="ПМСД",'01.11.2018'!F884="поліклініка")</f>
        <v>0</v>
      </c>
      <c r="F887">
        <f>IF('01.11.2018'!F884="Психоневрол.",1,0)</f>
        <v>0</v>
      </c>
      <c r="G887" t="b">
        <f>OR('01.11.2018'!F884="Інше",'01.11.2018'!F884="ЦРЛ",'01.11.2018'!F884="МЛ",'01.11.2018'!F884="Інфекційна")</f>
        <v>0</v>
      </c>
      <c r="I887">
        <f t="shared" ref="I887:K887" si="908">SUM(B887:B4198)</f>
        <v>0</v>
      </c>
      <c r="J887">
        <f t="shared" si="908"/>
        <v>0</v>
      </c>
      <c r="K887">
        <f t="shared" si="908"/>
        <v>0</v>
      </c>
      <c r="L887">
        <f t="shared" si="859"/>
        <v>0</v>
      </c>
      <c r="N887">
        <f t="shared" si="860"/>
        <v>0</v>
      </c>
    </row>
    <row r="888" spans="2:14" x14ac:dyDescent="0.25">
      <c r="B888">
        <f>IF('01.11.2018'!F885="НД",1,0)</f>
        <v>0</v>
      </c>
      <c r="C888">
        <f>IF('01.11.2018'!F885="СНІДцентр",1,0)</f>
        <v>0</v>
      </c>
      <c r="D888">
        <f>IF('01.11.2018'!F885="ПТБ",1,0)</f>
        <v>0</v>
      </c>
      <c r="E888" t="b">
        <f>OR('01.11.2018'!F885="ПМСД",'01.11.2018'!F885="поліклініка")</f>
        <v>0</v>
      </c>
      <c r="F888">
        <f>IF('01.11.2018'!F885="Психоневрол.",1,0)</f>
        <v>0</v>
      </c>
      <c r="G888" t="b">
        <f>OR('01.11.2018'!F885="Інше",'01.11.2018'!F885="ЦРЛ",'01.11.2018'!F885="МЛ",'01.11.2018'!F885="Інфекційна")</f>
        <v>0</v>
      </c>
      <c r="I888">
        <f t="shared" ref="I888:K888" si="909">SUM(B888:B4199)</f>
        <v>0</v>
      </c>
      <c r="J888">
        <f t="shared" si="909"/>
        <v>0</v>
      </c>
      <c r="K888">
        <f t="shared" si="909"/>
        <v>0</v>
      </c>
      <c r="L888">
        <f t="shared" si="859"/>
        <v>0</v>
      </c>
      <c r="N888">
        <f t="shared" si="860"/>
        <v>0</v>
      </c>
    </row>
    <row r="889" spans="2:14" x14ac:dyDescent="0.25">
      <c r="B889">
        <f>IF('01.11.2018'!F886="НД",1,0)</f>
        <v>0</v>
      </c>
      <c r="C889">
        <f>IF('01.11.2018'!F886="СНІДцентр",1,0)</f>
        <v>0</v>
      </c>
      <c r="D889">
        <f>IF('01.11.2018'!F886="ПТБ",1,0)</f>
        <v>0</v>
      </c>
      <c r="E889" t="b">
        <f>OR('01.11.2018'!F886="ПМСД",'01.11.2018'!F886="поліклініка")</f>
        <v>0</v>
      </c>
      <c r="F889">
        <f>IF('01.11.2018'!F886="Психоневрол.",1,0)</f>
        <v>0</v>
      </c>
      <c r="G889" t="b">
        <f>OR('01.11.2018'!F886="Інше",'01.11.2018'!F886="ЦРЛ",'01.11.2018'!F886="МЛ",'01.11.2018'!F886="Інфекційна")</f>
        <v>0</v>
      </c>
      <c r="I889">
        <f t="shared" ref="I889:K889" si="910">SUM(B889:B4200)</f>
        <v>0</v>
      </c>
      <c r="J889">
        <f t="shared" si="910"/>
        <v>0</v>
      </c>
      <c r="K889">
        <f t="shared" si="910"/>
        <v>0</v>
      </c>
      <c r="L889">
        <f t="shared" si="859"/>
        <v>0</v>
      </c>
      <c r="N889">
        <f t="shared" si="860"/>
        <v>0</v>
      </c>
    </row>
    <row r="890" spans="2:14" x14ac:dyDescent="0.25">
      <c r="B890">
        <f>IF('01.11.2018'!F887="НД",1,0)</f>
        <v>0</v>
      </c>
      <c r="C890">
        <f>IF('01.11.2018'!F887="СНІДцентр",1,0)</f>
        <v>0</v>
      </c>
      <c r="D890">
        <f>IF('01.11.2018'!F887="ПТБ",1,0)</f>
        <v>0</v>
      </c>
      <c r="E890" t="b">
        <f>OR('01.11.2018'!F887="ПМСД",'01.11.2018'!F887="поліклініка")</f>
        <v>0</v>
      </c>
      <c r="F890">
        <f>IF('01.11.2018'!F887="Психоневрол.",1,0)</f>
        <v>0</v>
      </c>
      <c r="G890" t="b">
        <f>OR('01.11.2018'!F887="Інше",'01.11.2018'!F887="ЦРЛ",'01.11.2018'!F887="МЛ",'01.11.2018'!F887="Інфекційна")</f>
        <v>0</v>
      </c>
      <c r="I890">
        <f t="shared" ref="I890:K890" si="911">SUM(B890:B4201)</f>
        <v>0</v>
      </c>
      <c r="J890">
        <f t="shared" si="911"/>
        <v>0</v>
      </c>
      <c r="K890">
        <f t="shared" si="911"/>
        <v>0</v>
      </c>
      <c r="L890">
        <f t="shared" si="859"/>
        <v>0</v>
      </c>
      <c r="N890">
        <f t="shared" si="860"/>
        <v>0</v>
      </c>
    </row>
    <row r="891" spans="2:14" x14ac:dyDescent="0.25">
      <c r="B891">
        <f>IF('01.11.2018'!F888="НД",1,0)</f>
        <v>0</v>
      </c>
      <c r="C891">
        <f>IF('01.11.2018'!F888="СНІДцентр",1,0)</f>
        <v>0</v>
      </c>
      <c r="D891">
        <f>IF('01.11.2018'!F888="ПТБ",1,0)</f>
        <v>0</v>
      </c>
      <c r="E891" t="b">
        <f>OR('01.11.2018'!F888="ПМСД",'01.11.2018'!F888="поліклініка")</f>
        <v>0</v>
      </c>
      <c r="F891">
        <f>IF('01.11.2018'!F888="Психоневрол.",1,0)</f>
        <v>0</v>
      </c>
      <c r="G891" t="b">
        <f>OR('01.11.2018'!F888="Інше",'01.11.2018'!F888="ЦРЛ",'01.11.2018'!F888="МЛ",'01.11.2018'!F888="Інфекційна")</f>
        <v>0</v>
      </c>
      <c r="I891">
        <f t="shared" ref="I891:K891" si="912">SUM(B891:B4202)</f>
        <v>0</v>
      </c>
      <c r="J891">
        <f t="shared" si="912"/>
        <v>0</v>
      </c>
      <c r="K891">
        <f t="shared" si="912"/>
        <v>0</v>
      </c>
      <c r="L891">
        <f t="shared" si="859"/>
        <v>0</v>
      </c>
      <c r="N891">
        <f t="shared" si="860"/>
        <v>0</v>
      </c>
    </row>
    <row r="892" spans="2:14" x14ac:dyDescent="0.25">
      <c r="B892">
        <f>IF('01.11.2018'!F889="НД",1,0)</f>
        <v>0</v>
      </c>
      <c r="C892">
        <f>IF('01.11.2018'!F889="СНІДцентр",1,0)</f>
        <v>0</v>
      </c>
      <c r="D892">
        <f>IF('01.11.2018'!F889="ПТБ",1,0)</f>
        <v>0</v>
      </c>
      <c r="E892" t="b">
        <f>OR('01.11.2018'!F889="ПМСД",'01.11.2018'!F889="поліклініка")</f>
        <v>0</v>
      </c>
      <c r="F892">
        <f>IF('01.11.2018'!F889="Психоневрол.",1,0)</f>
        <v>0</v>
      </c>
      <c r="G892" t="b">
        <f>OR('01.11.2018'!F889="Інше",'01.11.2018'!F889="ЦРЛ",'01.11.2018'!F889="МЛ",'01.11.2018'!F889="Інфекційна")</f>
        <v>0</v>
      </c>
      <c r="I892">
        <f t="shared" ref="I892:K892" si="913">SUM(B892:B4203)</f>
        <v>0</v>
      </c>
      <c r="J892">
        <f t="shared" si="913"/>
        <v>0</v>
      </c>
      <c r="K892">
        <f t="shared" si="913"/>
        <v>0</v>
      </c>
      <c r="L892">
        <f t="shared" si="859"/>
        <v>0</v>
      </c>
      <c r="N892">
        <f t="shared" si="860"/>
        <v>0</v>
      </c>
    </row>
    <row r="893" spans="2:14" x14ac:dyDescent="0.25">
      <c r="B893">
        <f>IF('01.11.2018'!F890="НД",1,0)</f>
        <v>0</v>
      </c>
      <c r="C893">
        <f>IF('01.11.2018'!F890="СНІДцентр",1,0)</f>
        <v>0</v>
      </c>
      <c r="D893">
        <f>IF('01.11.2018'!F890="ПТБ",1,0)</f>
        <v>0</v>
      </c>
      <c r="E893" t="b">
        <f>OR('01.11.2018'!F890="ПМСД",'01.11.2018'!F890="поліклініка")</f>
        <v>0</v>
      </c>
      <c r="F893">
        <f>IF('01.11.2018'!F890="Психоневрол.",1,0)</f>
        <v>0</v>
      </c>
      <c r="G893" t="b">
        <f>OR('01.11.2018'!F890="Інше",'01.11.2018'!F890="ЦРЛ",'01.11.2018'!F890="МЛ",'01.11.2018'!F890="Інфекційна")</f>
        <v>0</v>
      </c>
      <c r="I893">
        <f t="shared" ref="I893:K893" si="914">SUM(B893:B4204)</f>
        <v>0</v>
      </c>
      <c r="J893">
        <f t="shared" si="914"/>
        <v>0</v>
      </c>
      <c r="K893">
        <f t="shared" si="914"/>
        <v>0</v>
      </c>
      <c r="L893">
        <f t="shared" si="859"/>
        <v>0</v>
      </c>
      <c r="N893">
        <f t="shared" si="860"/>
        <v>0</v>
      </c>
    </row>
    <row r="894" spans="2:14" x14ac:dyDescent="0.25">
      <c r="B894">
        <f>IF('01.11.2018'!F891="НД",1,0)</f>
        <v>0</v>
      </c>
      <c r="C894">
        <f>IF('01.11.2018'!F891="СНІДцентр",1,0)</f>
        <v>0</v>
      </c>
      <c r="D894">
        <f>IF('01.11.2018'!F891="ПТБ",1,0)</f>
        <v>0</v>
      </c>
      <c r="E894" t="b">
        <f>OR('01.11.2018'!F891="ПМСД",'01.11.2018'!F891="поліклініка")</f>
        <v>0</v>
      </c>
      <c r="F894">
        <f>IF('01.11.2018'!F891="Психоневрол.",1,0)</f>
        <v>0</v>
      </c>
      <c r="G894" t="b">
        <f>OR('01.11.2018'!F891="Інше",'01.11.2018'!F891="ЦРЛ",'01.11.2018'!F891="МЛ",'01.11.2018'!F891="Інфекційна")</f>
        <v>0</v>
      </c>
      <c r="I894">
        <f t="shared" ref="I894:K894" si="915">SUM(B894:B4205)</f>
        <v>0</v>
      </c>
      <c r="J894">
        <f t="shared" si="915"/>
        <v>0</v>
      </c>
      <c r="K894">
        <f t="shared" si="915"/>
        <v>0</v>
      </c>
      <c r="L894">
        <f t="shared" si="859"/>
        <v>0</v>
      </c>
      <c r="N894">
        <f t="shared" si="860"/>
        <v>0</v>
      </c>
    </row>
    <row r="895" spans="2:14" x14ac:dyDescent="0.25">
      <c r="B895">
        <f>IF('01.11.2018'!F892="НД",1,0)</f>
        <v>0</v>
      </c>
      <c r="C895">
        <f>IF('01.11.2018'!F892="СНІДцентр",1,0)</f>
        <v>0</v>
      </c>
      <c r="D895">
        <f>IF('01.11.2018'!F892="ПТБ",1,0)</f>
        <v>0</v>
      </c>
      <c r="E895" t="b">
        <f>OR('01.11.2018'!F892="ПМСД",'01.11.2018'!F892="поліклініка")</f>
        <v>0</v>
      </c>
      <c r="F895">
        <f>IF('01.11.2018'!F892="Психоневрол.",1,0)</f>
        <v>0</v>
      </c>
      <c r="G895" t="b">
        <f>OR('01.11.2018'!F892="Інше",'01.11.2018'!F892="ЦРЛ",'01.11.2018'!F892="МЛ",'01.11.2018'!F892="Інфекційна")</f>
        <v>0</v>
      </c>
      <c r="I895">
        <f t="shared" ref="I895:K895" si="916">SUM(B895:B4206)</f>
        <v>0</v>
      </c>
      <c r="J895">
        <f t="shared" si="916"/>
        <v>0</v>
      </c>
      <c r="K895">
        <f t="shared" si="916"/>
        <v>0</v>
      </c>
      <c r="L895">
        <f t="shared" si="859"/>
        <v>0</v>
      </c>
      <c r="N895">
        <f t="shared" si="860"/>
        <v>0</v>
      </c>
    </row>
    <row r="896" spans="2:14" x14ac:dyDescent="0.25">
      <c r="B896">
        <f>IF('01.11.2018'!F893="НД",1,0)</f>
        <v>0</v>
      </c>
      <c r="C896">
        <f>IF('01.11.2018'!F893="СНІДцентр",1,0)</f>
        <v>0</v>
      </c>
      <c r="D896">
        <f>IF('01.11.2018'!F893="ПТБ",1,0)</f>
        <v>0</v>
      </c>
      <c r="E896" t="b">
        <f>OR('01.11.2018'!F893="ПМСД",'01.11.2018'!F893="поліклініка")</f>
        <v>0</v>
      </c>
      <c r="F896">
        <f>IF('01.11.2018'!F893="Психоневрол.",1,0)</f>
        <v>0</v>
      </c>
      <c r="G896" t="b">
        <f>OR('01.11.2018'!F893="Інше",'01.11.2018'!F893="ЦРЛ",'01.11.2018'!F893="МЛ",'01.11.2018'!F893="Інфекційна")</f>
        <v>0</v>
      </c>
      <c r="I896">
        <f t="shared" ref="I896:K896" si="917">SUM(B896:B4207)</f>
        <v>0</v>
      </c>
      <c r="J896">
        <f t="shared" si="917"/>
        <v>0</v>
      </c>
      <c r="K896">
        <f t="shared" si="917"/>
        <v>0</v>
      </c>
      <c r="L896">
        <f t="shared" si="859"/>
        <v>0</v>
      </c>
      <c r="N896">
        <f t="shared" si="860"/>
        <v>0</v>
      </c>
    </row>
    <row r="897" spans="2:14" x14ac:dyDescent="0.25">
      <c r="B897">
        <f>IF('01.11.2018'!F894="НД",1,0)</f>
        <v>0</v>
      </c>
      <c r="C897">
        <f>IF('01.11.2018'!F894="СНІДцентр",1,0)</f>
        <v>0</v>
      </c>
      <c r="D897">
        <f>IF('01.11.2018'!F894="ПТБ",1,0)</f>
        <v>0</v>
      </c>
      <c r="E897" t="b">
        <f>OR('01.11.2018'!F894="ПМСД",'01.11.2018'!F894="поліклініка")</f>
        <v>0</v>
      </c>
      <c r="F897">
        <f>IF('01.11.2018'!F894="Психоневрол.",1,0)</f>
        <v>0</v>
      </c>
      <c r="G897" t="b">
        <f>OR('01.11.2018'!F894="Інше",'01.11.2018'!F894="ЦРЛ",'01.11.2018'!F894="МЛ",'01.11.2018'!F894="Інфекційна")</f>
        <v>0</v>
      </c>
      <c r="I897">
        <f t="shared" ref="I897:K897" si="918">SUM(B897:B4208)</f>
        <v>0</v>
      </c>
      <c r="J897">
        <f t="shared" si="918"/>
        <v>0</v>
      </c>
      <c r="K897">
        <f t="shared" si="918"/>
        <v>0</v>
      </c>
      <c r="L897">
        <f t="shared" si="859"/>
        <v>0</v>
      </c>
      <c r="N897">
        <f t="shared" si="860"/>
        <v>0</v>
      </c>
    </row>
    <row r="898" spans="2:14" x14ac:dyDescent="0.25">
      <c r="B898">
        <f>IF('01.11.2018'!F895="НД",1,0)</f>
        <v>0</v>
      </c>
      <c r="C898">
        <f>IF('01.11.2018'!F895="СНІДцентр",1,0)</f>
        <v>0</v>
      </c>
      <c r="D898">
        <f>IF('01.11.2018'!F895="ПТБ",1,0)</f>
        <v>0</v>
      </c>
      <c r="E898" t="b">
        <f>OR('01.11.2018'!F895="ПМСД",'01.11.2018'!F895="поліклініка")</f>
        <v>0</v>
      </c>
      <c r="F898">
        <f>IF('01.11.2018'!F895="Психоневрол.",1,0)</f>
        <v>0</v>
      </c>
      <c r="G898" t="b">
        <f>OR('01.11.2018'!F895="Інше",'01.11.2018'!F895="ЦРЛ",'01.11.2018'!F895="МЛ",'01.11.2018'!F895="Інфекційна")</f>
        <v>0</v>
      </c>
      <c r="I898">
        <f t="shared" ref="I898:K898" si="919">SUM(B898:B4209)</f>
        <v>0</v>
      </c>
      <c r="J898">
        <f t="shared" si="919"/>
        <v>0</v>
      </c>
      <c r="K898">
        <f t="shared" si="919"/>
        <v>0</v>
      </c>
      <c r="L898">
        <f t="shared" si="859"/>
        <v>0</v>
      </c>
      <c r="N898">
        <f t="shared" si="860"/>
        <v>0</v>
      </c>
    </row>
    <row r="899" spans="2:14" x14ac:dyDescent="0.25">
      <c r="B899">
        <f>IF('01.11.2018'!F896="НД",1,0)</f>
        <v>0</v>
      </c>
      <c r="C899">
        <f>IF('01.11.2018'!F896="СНІДцентр",1,0)</f>
        <v>0</v>
      </c>
      <c r="D899">
        <f>IF('01.11.2018'!F896="ПТБ",1,0)</f>
        <v>0</v>
      </c>
      <c r="E899" t="b">
        <f>OR('01.11.2018'!F896="ПМСД",'01.11.2018'!F896="поліклініка")</f>
        <v>0</v>
      </c>
      <c r="F899">
        <f>IF('01.11.2018'!F896="Психоневрол.",1,0)</f>
        <v>0</v>
      </c>
      <c r="G899" t="b">
        <f>OR('01.11.2018'!F896="Інше",'01.11.2018'!F896="ЦРЛ",'01.11.2018'!F896="МЛ",'01.11.2018'!F896="Інфекційна")</f>
        <v>0</v>
      </c>
      <c r="I899">
        <f t="shared" ref="I899:K899" si="920">SUM(B899:B4210)</f>
        <v>0</v>
      </c>
      <c r="J899">
        <f t="shared" si="920"/>
        <v>0</v>
      </c>
      <c r="K899">
        <f t="shared" si="920"/>
        <v>0</v>
      </c>
      <c r="L899">
        <f t="shared" si="859"/>
        <v>0</v>
      </c>
      <c r="N899">
        <f t="shared" si="860"/>
        <v>0</v>
      </c>
    </row>
    <row r="900" spans="2:14" x14ac:dyDescent="0.25">
      <c r="B900">
        <f>IF('01.11.2018'!F897="НД",1,0)</f>
        <v>0</v>
      </c>
      <c r="C900">
        <f>IF('01.11.2018'!F897="СНІДцентр",1,0)</f>
        <v>0</v>
      </c>
      <c r="D900">
        <f>IF('01.11.2018'!F897="ПТБ",1,0)</f>
        <v>0</v>
      </c>
      <c r="E900" t="b">
        <f>OR('01.11.2018'!F897="ПМСД",'01.11.2018'!F897="поліклініка")</f>
        <v>0</v>
      </c>
      <c r="F900">
        <f>IF('01.11.2018'!F897="Психоневрол.",1,0)</f>
        <v>0</v>
      </c>
      <c r="G900" t="b">
        <f>OR('01.11.2018'!F897="Інше",'01.11.2018'!F897="ЦРЛ",'01.11.2018'!F897="МЛ",'01.11.2018'!F897="Інфекційна")</f>
        <v>0</v>
      </c>
      <c r="I900">
        <f t="shared" ref="I900:K900" si="921">SUM(B900:B4211)</f>
        <v>0</v>
      </c>
      <c r="J900">
        <f t="shared" si="921"/>
        <v>0</v>
      </c>
      <c r="K900">
        <f t="shared" si="921"/>
        <v>0</v>
      </c>
      <c r="L900">
        <f t="shared" si="859"/>
        <v>0</v>
      </c>
      <c r="N900">
        <f t="shared" si="860"/>
        <v>0</v>
      </c>
    </row>
    <row r="901" spans="2:14" x14ac:dyDescent="0.25">
      <c r="B901">
        <f>IF('01.11.2018'!F898="НД",1,0)</f>
        <v>0</v>
      </c>
      <c r="C901">
        <f>IF('01.11.2018'!F898="СНІДцентр",1,0)</f>
        <v>0</v>
      </c>
      <c r="D901">
        <f>IF('01.11.2018'!F898="ПТБ",1,0)</f>
        <v>0</v>
      </c>
      <c r="E901" t="b">
        <f>OR('01.11.2018'!F898="ПМСД",'01.11.2018'!F898="поліклініка")</f>
        <v>0</v>
      </c>
      <c r="F901">
        <f>IF('01.11.2018'!F898="Психоневрол.",1,0)</f>
        <v>0</v>
      </c>
      <c r="G901" t="b">
        <f>OR('01.11.2018'!F898="Інше",'01.11.2018'!F898="ЦРЛ",'01.11.2018'!F898="МЛ",'01.11.2018'!F898="Інфекційна")</f>
        <v>0</v>
      </c>
      <c r="I901">
        <f t="shared" ref="I901:K901" si="922">SUM(B901:B4212)</f>
        <v>0</v>
      </c>
      <c r="J901">
        <f t="shared" si="922"/>
        <v>0</v>
      </c>
      <c r="K901">
        <f t="shared" si="922"/>
        <v>0</v>
      </c>
      <c r="L901">
        <f t="shared" si="859"/>
        <v>0</v>
      </c>
      <c r="N901">
        <f t="shared" si="860"/>
        <v>0</v>
      </c>
    </row>
    <row r="902" spans="2:14" x14ac:dyDescent="0.25">
      <c r="B902">
        <f>IF('01.11.2018'!F899="НД",1,0)</f>
        <v>0</v>
      </c>
      <c r="C902">
        <f>IF('01.11.2018'!F899="СНІДцентр",1,0)</f>
        <v>0</v>
      </c>
      <c r="D902">
        <f>IF('01.11.2018'!F899="ПТБ",1,0)</f>
        <v>0</v>
      </c>
      <c r="E902" t="b">
        <f>OR('01.11.2018'!F899="ПМСД",'01.11.2018'!F899="поліклініка")</f>
        <v>0</v>
      </c>
      <c r="F902">
        <f>IF('01.11.2018'!F899="Психоневрол.",1,0)</f>
        <v>0</v>
      </c>
      <c r="G902" t="b">
        <f>OR('01.11.2018'!F899="Інше",'01.11.2018'!F899="ЦРЛ",'01.11.2018'!F899="МЛ",'01.11.2018'!F899="Інфекційна")</f>
        <v>0</v>
      </c>
      <c r="I902">
        <f t="shared" ref="I902:K902" si="923">SUM(B902:B4213)</f>
        <v>0</v>
      </c>
      <c r="J902">
        <f t="shared" si="923"/>
        <v>0</v>
      </c>
      <c r="K902">
        <f t="shared" si="923"/>
        <v>0</v>
      </c>
      <c r="L902">
        <f t="shared" si="859"/>
        <v>0</v>
      </c>
      <c r="N902">
        <f t="shared" si="860"/>
        <v>0</v>
      </c>
    </row>
    <row r="903" spans="2:14" x14ac:dyDescent="0.25">
      <c r="B903">
        <f>IF('01.11.2018'!F900="НД",1,0)</f>
        <v>0</v>
      </c>
      <c r="C903">
        <f>IF('01.11.2018'!F900="СНІДцентр",1,0)</f>
        <v>0</v>
      </c>
      <c r="D903">
        <f>IF('01.11.2018'!F900="ПТБ",1,0)</f>
        <v>0</v>
      </c>
      <c r="E903" t="b">
        <f>OR('01.11.2018'!F900="ПМСД",'01.11.2018'!F900="поліклініка")</f>
        <v>0</v>
      </c>
      <c r="F903">
        <f>IF('01.11.2018'!F900="Психоневрол.",1,0)</f>
        <v>0</v>
      </c>
      <c r="G903" t="b">
        <f>OR('01.11.2018'!F900="Інше",'01.11.2018'!F900="ЦРЛ",'01.11.2018'!F900="МЛ",'01.11.2018'!F900="Інфекційна")</f>
        <v>0</v>
      </c>
      <c r="I903">
        <f t="shared" ref="I903:K903" si="924">SUM(B903:B4214)</f>
        <v>0</v>
      </c>
      <c r="J903">
        <f t="shared" si="924"/>
        <v>0</v>
      </c>
      <c r="K903">
        <f t="shared" si="924"/>
        <v>0</v>
      </c>
      <c r="L903">
        <f t="shared" ref="L903:L966" si="925">N(E903)</f>
        <v>0</v>
      </c>
      <c r="N903">
        <f t="shared" ref="N903:N966" si="926">N(G903)</f>
        <v>0</v>
      </c>
    </row>
    <row r="904" spans="2:14" x14ac:dyDescent="0.25">
      <c r="B904">
        <f>IF('01.11.2018'!F901="НД",1,0)</f>
        <v>0</v>
      </c>
      <c r="C904">
        <f>IF('01.11.2018'!F901="СНІДцентр",1,0)</f>
        <v>0</v>
      </c>
      <c r="D904">
        <f>IF('01.11.2018'!F901="ПТБ",1,0)</f>
        <v>0</v>
      </c>
      <c r="E904" t="b">
        <f>OR('01.11.2018'!F901="ПМСД",'01.11.2018'!F901="поліклініка")</f>
        <v>0</v>
      </c>
      <c r="F904">
        <f>IF('01.11.2018'!F901="Психоневрол.",1,0)</f>
        <v>0</v>
      </c>
      <c r="G904" t="b">
        <f>OR('01.11.2018'!F901="Інше",'01.11.2018'!F901="ЦРЛ",'01.11.2018'!F901="МЛ",'01.11.2018'!F901="Інфекційна")</f>
        <v>0</v>
      </c>
      <c r="I904">
        <f t="shared" ref="I904:K904" si="927">SUM(B904:B4215)</f>
        <v>0</v>
      </c>
      <c r="J904">
        <f t="shared" si="927"/>
        <v>0</v>
      </c>
      <c r="K904">
        <f t="shared" si="927"/>
        <v>0</v>
      </c>
      <c r="L904">
        <f t="shared" si="925"/>
        <v>0</v>
      </c>
      <c r="N904">
        <f t="shared" si="926"/>
        <v>0</v>
      </c>
    </row>
    <row r="905" spans="2:14" x14ac:dyDescent="0.25">
      <c r="B905">
        <f>IF('01.11.2018'!F902="НД",1,0)</f>
        <v>0</v>
      </c>
      <c r="C905">
        <f>IF('01.11.2018'!F902="СНІДцентр",1,0)</f>
        <v>0</v>
      </c>
      <c r="D905">
        <f>IF('01.11.2018'!F902="ПТБ",1,0)</f>
        <v>0</v>
      </c>
      <c r="E905" t="b">
        <f>OR('01.11.2018'!F902="ПМСД",'01.11.2018'!F902="поліклініка")</f>
        <v>0</v>
      </c>
      <c r="F905">
        <f>IF('01.11.2018'!F902="Психоневрол.",1,0)</f>
        <v>0</v>
      </c>
      <c r="G905" t="b">
        <f>OR('01.11.2018'!F902="Інше",'01.11.2018'!F902="ЦРЛ",'01.11.2018'!F902="МЛ",'01.11.2018'!F902="Інфекційна")</f>
        <v>0</v>
      </c>
      <c r="I905">
        <f t="shared" ref="I905:K905" si="928">SUM(B905:B4216)</f>
        <v>0</v>
      </c>
      <c r="J905">
        <f t="shared" si="928"/>
        <v>0</v>
      </c>
      <c r="K905">
        <f t="shared" si="928"/>
        <v>0</v>
      </c>
      <c r="L905">
        <f t="shared" si="925"/>
        <v>0</v>
      </c>
      <c r="N905">
        <f t="shared" si="926"/>
        <v>0</v>
      </c>
    </row>
    <row r="906" spans="2:14" x14ac:dyDescent="0.25">
      <c r="B906">
        <f>IF('01.11.2018'!F903="НД",1,0)</f>
        <v>0</v>
      </c>
      <c r="C906">
        <f>IF('01.11.2018'!F903="СНІДцентр",1,0)</f>
        <v>0</v>
      </c>
      <c r="D906">
        <f>IF('01.11.2018'!F903="ПТБ",1,0)</f>
        <v>0</v>
      </c>
      <c r="E906" t="b">
        <f>OR('01.11.2018'!F903="ПМСД",'01.11.2018'!F903="поліклініка")</f>
        <v>0</v>
      </c>
      <c r="F906">
        <f>IF('01.11.2018'!F903="Психоневрол.",1,0)</f>
        <v>0</v>
      </c>
      <c r="G906" t="b">
        <f>OR('01.11.2018'!F903="Інше",'01.11.2018'!F903="ЦРЛ",'01.11.2018'!F903="МЛ",'01.11.2018'!F903="Інфекційна")</f>
        <v>0</v>
      </c>
      <c r="I906">
        <f t="shared" ref="I906:K906" si="929">SUM(B906:B4217)</f>
        <v>0</v>
      </c>
      <c r="J906">
        <f t="shared" si="929"/>
        <v>0</v>
      </c>
      <c r="K906">
        <f t="shared" si="929"/>
        <v>0</v>
      </c>
      <c r="L906">
        <f t="shared" si="925"/>
        <v>0</v>
      </c>
      <c r="N906">
        <f t="shared" si="926"/>
        <v>0</v>
      </c>
    </row>
    <row r="907" spans="2:14" x14ac:dyDescent="0.25">
      <c r="B907">
        <f>IF('01.11.2018'!F904="НД",1,0)</f>
        <v>0</v>
      </c>
      <c r="C907">
        <f>IF('01.11.2018'!F904="СНІДцентр",1,0)</f>
        <v>0</v>
      </c>
      <c r="D907">
        <f>IF('01.11.2018'!F904="ПТБ",1,0)</f>
        <v>0</v>
      </c>
      <c r="E907" t="b">
        <f>OR('01.11.2018'!F904="ПМСД",'01.11.2018'!F904="поліклініка")</f>
        <v>0</v>
      </c>
      <c r="F907">
        <f>IF('01.11.2018'!F904="Психоневрол.",1,0)</f>
        <v>0</v>
      </c>
      <c r="G907" t="b">
        <f>OR('01.11.2018'!F904="Інше",'01.11.2018'!F904="ЦРЛ",'01.11.2018'!F904="МЛ",'01.11.2018'!F904="Інфекційна")</f>
        <v>0</v>
      </c>
      <c r="I907">
        <f t="shared" ref="I907:K907" si="930">SUM(B907:B4218)</f>
        <v>0</v>
      </c>
      <c r="J907">
        <f t="shared" si="930"/>
        <v>0</v>
      </c>
      <c r="K907">
        <f t="shared" si="930"/>
        <v>0</v>
      </c>
      <c r="L907">
        <f t="shared" si="925"/>
        <v>0</v>
      </c>
      <c r="N907">
        <f t="shared" si="926"/>
        <v>0</v>
      </c>
    </row>
    <row r="908" spans="2:14" x14ac:dyDescent="0.25">
      <c r="B908">
        <f>IF('01.11.2018'!F905="НД",1,0)</f>
        <v>0</v>
      </c>
      <c r="C908">
        <f>IF('01.11.2018'!F905="СНІДцентр",1,0)</f>
        <v>0</v>
      </c>
      <c r="D908">
        <f>IF('01.11.2018'!F905="ПТБ",1,0)</f>
        <v>0</v>
      </c>
      <c r="E908" t="b">
        <f>OR('01.11.2018'!F905="ПМСД",'01.11.2018'!F905="поліклініка")</f>
        <v>0</v>
      </c>
      <c r="F908">
        <f>IF('01.11.2018'!F905="Психоневрол.",1,0)</f>
        <v>0</v>
      </c>
      <c r="G908" t="b">
        <f>OR('01.11.2018'!F905="Інше",'01.11.2018'!F905="ЦРЛ",'01.11.2018'!F905="МЛ",'01.11.2018'!F905="Інфекційна")</f>
        <v>0</v>
      </c>
      <c r="I908">
        <f t="shared" ref="I908:K908" si="931">SUM(B908:B4219)</f>
        <v>0</v>
      </c>
      <c r="J908">
        <f t="shared" si="931"/>
        <v>0</v>
      </c>
      <c r="K908">
        <f t="shared" si="931"/>
        <v>0</v>
      </c>
      <c r="L908">
        <f t="shared" si="925"/>
        <v>0</v>
      </c>
      <c r="N908">
        <f t="shared" si="926"/>
        <v>0</v>
      </c>
    </row>
    <row r="909" spans="2:14" x14ac:dyDescent="0.25">
      <c r="B909">
        <f>IF('01.11.2018'!F906="НД",1,0)</f>
        <v>0</v>
      </c>
      <c r="C909">
        <f>IF('01.11.2018'!F906="СНІДцентр",1,0)</f>
        <v>0</v>
      </c>
      <c r="D909">
        <f>IF('01.11.2018'!F906="ПТБ",1,0)</f>
        <v>0</v>
      </c>
      <c r="E909" t="b">
        <f>OR('01.11.2018'!F906="ПМСД",'01.11.2018'!F906="поліклініка")</f>
        <v>0</v>
      </c>
      <c r="F909">
        <f>IF('01.11.2018'!F906="Психоневрол.",1,0)</f>
        <v>0</v>
      </c>
      <c r="G909" t="b">
        <f>OR('01.11.2018'!F906="Інше",'01.11.2018'!F906="ЦРЛ",'01.11.2018'!F906="МЛ",'01.11.2018'!F906="Інфекційна")</f>
        <v>0</v>
      </c>
      <c r="I909">
        <f t="shared" ref="I909:K909" si="932">SUM(B909:B4220)</f>
        <v>0</v>
      </c>
      <c r="J909">
        <f t="shared" si="932"/>
        <v>0</v>
      </c>
      <c r="K909">
        <f t="shared" si="932"/>
        <v>0</v>
      </c>
      <c r="L909">
        <f t="shared" si="925"/>
        <v>0</v>
      </c>
      <c r="N909">
        <f t="shared" si="926"/>
        <v>0</v>
      </c>
    </row>
    <row r="910" spans="2:14" x14ac:dyDescent="0.25">
      <c r="B910">
        <f>IF('01.11.2018'!F907="НД",1,0)</f>
        <v>0</v>
      </c>
      <c r="C910">
        <f>IF('01.11.2018'!F907="СНІДцентр",1,0)</f>
        <v>0</v>
      </c>
      <c r="D910">
        <f>IF('01.11.2018'!F907="ПТБ",1,0)</f>
        <v>0</v>
      </c>
      <c r="E910" t="b">
        <f>OR('01.11.2018'!F907="ПМСД",'01.11.2018'!F907="поліклініка")</f>
        <v>0</v>
      </c>
      <c r="F910">
        <f>IF('01.11.2018'!F907="Психоневрол.",1,0)</f>
        <v>0</v>
      </c>
      <c r="G910" t="b">
        <f>OR('01.11.2018'!F907="Інше",'01.11.2018'!F907="ЦРЛ",'01.11.2018'!F907="МЛ",'01.11.2018'!F907="Інфекційна")</f>
        <v>0</v>
      </c>
      <c r="I910">
        <f t="shared" ref="I910:K910" si="933">SUM(B910:B4221)</f>
        <v>0</v>
      </c>
      <c r="J910">
        <f t="shared" si="933"/>
        <v>0</v>
      </c>
      <c r="K910">
        <f t="shared" si="933"/>
        <v>0</v>
      </c>
      <c r="L910">
        <f t="shared" si="925"/>
        <v>0</v>
      </c>
      <c r="N910">
        <f t="shared" si="926"/>
        <v>0</v>
      </c>
    </row>
    <row r="911" spans="2:14" x14ac:dyDescent="0.25">
      <c r="B911">
        <f>IF('01.11.2018'!F908="НД",1,0)</f>
        <v>0</v>
      </c>
      <c r="C911">
        <f>IF('01.11.2018'!F908="СНІДцентр",1,0)</f>
        <v>0</v>
      </c>
      <c r="D911">
        <f>IF('01.11.2018'!F908="ПТБ",1,0)</f>
        <v>0</v>
      </c>
      <c r="E911" t="b">
        <f>OR('01.11.2018'!F908="ПМСД",'01.11.2018'!F908="поліклініка")</f>
        <v>0</v>
      </c>
      <c r="F911">
        <f>IF('01.11.2018'!F908="Психоневрол.",1,0)</f>
        <v>0</v>
      </c>
      <c r="G911" t="b">
        <f>OR('01.11.2018'!F908="Інше",'01.11.2018'!F908="ЦРЛ",'01.11.2018'!F908="МЛ",'01.11.2018'!F908="Інфекційна")</f>
        <v>0</v>
      </c>
      <c r="I911">
        <f t="shared" ref="I911:K911" si="934">SUM(B911:B4222)</f>
        <v>0</v>
      </c>
      <c r="J911">
        <f t="shared" si="934"/>
        <v>0</v>
      </c>
      <c r="K911">
        <f t="shared" si="934"/>
        <v>0</v>
      </c>
      <c r="L911">
        <f t="shared" si="925"/>
        <v>0</v>
      </c>
      <c r="N911">
        <f t="shared" si="926"/>
        <v>0</v>
      </c>
    </row>
    <row r="912" spans="2:14" x14ac:dyDescent="0.25">
      <c r="B912">
        <f>IF('01.11.2018'!F909="НД",1,0)</f>
        <v>0</v>
      </c>
      <c r="C912">
        <f>IF('01.11.2018'!F909="СНІДцентр",1,0)</f>
        <v>0</v>
      </c>
      <c r="D912">
        <f>IF('01.11.2018'!F909="ПТБ",1,0)</f>
        <v>0</v>
      </c>
      <c r="E912" t="b">
        <f>OR('01.11.2018'!F909="ПМСД",'01.11.2018'!F909="поліклініка")</f>
        <v>0</v>
      </c>
      <c r="F912">
        <f>IF('01.11.2018'!F909="Психоневрол.",1,0)</f>
        <v>0</v>
      </c>
      <c r="G912" t="b">
        <f>OR('01.11.2018'!F909="Інше",'01.11.2018'!F909="ЦРЛ",'01.11.2018'!F909="МЛ",'01.11.2018'!F909="Інфекційна")</f>
        <v>0</v>
      </c>
      <c r="I912">
        <f t="shared" ref="I912:K912" si="935">SUM(B912:B4223)</f>
        <v>0</v>
      </c>
      <c r="J912">
        <f t="shared" si="935"/>
        <v>0</v>
      </c>
      <c r="K912">
        <f t="shared" si="935"/>
        <v>0</v>
      </c>
      <c r="L912">
        <f t="shared" si="925"/>
        <v>0</v>
      </c>
      <c r="N912">
        <f t="shared" si="926"/>
        <v>0</v>
      </c>
    </row>
    <row r="913" spans="2:14" x14ac:dyDescent="0.25">
      <c r="B913">
        <f>IF('01.11.2018'!F910="НД",1,0)</f>
        <v>0</v>
      </c>
      <c r="C913">
        <f>IF('01.11.2018'!F910="СНІДцентр",1,0)</f>
        <v>0</v>
      </c>
      <c r="D913">
        <f>IF('01.11.2018'!F910="ПТБ",1,0)</f>
        <v>0</v>
      </c>
      <c r="E913" t="b">
        <f>OR('01.11.2018'!F910="ПМСД",'01.11.2018'!F910="поліклініка")</f>
        <v>0</v>
      </c>
      <c r="F913">
        <f>IF('01.11.2018'!F910="Психоневрол.",1,0)</f>
        <v>0</v>
      </c>
      <c r="G913" t="b">
        <f>OR('01.11.2018'!F910="Інше",'01.11.2018'!F910="ЦРЛ",'01.11.2018'!F910="МЛ",'01.11.2018'!F910="Інфекційна")</f>
        <v>0</v>
      </c>
      <c r="I913">
        <f t="shared" ref="I913:K913" si="936">SUM(B913:B4224)</f>
        <v>0</v>
      </c>
      <c r="J913">
        <f t="shared" si="936"/>
        <v>0</v>
      </c>
      <c r="K913">
        <f t="shared" si="936"/>
        <v>0</v>
      </c>
      <c r="L913">
        <f t="shared" si="925"/>
        <v>0</v>
      </c>
      <c r="N913">
        <f t="shared" si="926"/>
        <v>0</v>
      </c>
    </row>
    <row r="914" spans="2:14" x14ac:dyDescent="0.25">
      <c r="B914">
        <f>IF('01.11.2018'!F911="НД",1,0)</f>
        <v>0</v>
      </c>
      <c r="C914">
        <f>IF('01.11.2018'!F911="СНІДцентр",1,0)</f>
        <v>0</v>
      </c>
      <c r="D914">
        <f>IF('01.11.2018'!F911="ПТБ",1,0)</f>
        <v>0</v>
      </c>
      <c r="E914" t="b">
        <f>OR('01.11.2018'!F911="ПМСД",'01.11.2018'!F911="поліклініка")</f>
        <v>0</v>
      </c>
      <c r="F914">
        <f>IF('01.11.2018'!F911="Психоневрол.",1,0)</f>
        <v>0</v>
      </c>
      <c r="G914" t="b">
        <f>OR('01.11.2018'!F911="Інше",'01.11.2018'!F911="ЦРЛ",'01.11.2018'!F911="МЛ",'01.11.2018'!F911="Інфекційна")</f>
        <v>0</v>
      </c>
      <c r="I914">
        <f t="shared" ref="I914:K914" si="937">SUM(B914:B4225)</f>
        <v>0</v>
      </c>
      <c r="J914">
        <f t="shared" si="937"/>
        <v>0</v>
      </c>
      <c r="K914">
        <f t="shared" si="937"/>
        <v>0</v>
      </c>
      <c r="L914">
        <f t="shared" si="925"/>
        <v>0</v>
      </c>
      <c r="N914">
        <f t="shared" si="926"/>
        <v>0</v>
      </c>
    </row>
    <row r="915" spans="2:14" x14ac:dyDescent="0.25">
      <c r="B915">
        <f>IF('01.11.2018'!F912="НД",1,0)</f>
        <v>0</v>
      </c>
      <c r="C915">
        <f>IF('01.11.2018'!F912="СНІДцентр",1,0)</f>
        <v>0</v>
      </c>
      <c r="D915">
        <f>IF('01.11.2018'!F912="ПТБ",1,0)</f>
        <v>0</v>
      </c>
      <c r="E915" t="b">
        <f>OR('01.11.2018'!F912="ПМСД",'01.11.2018'!F912="поліклініка")</f>
        <v>0</v>
      </c>
      <c r="F915">
        <f>IF('01.11.2018'!F912="Психоневрол.",1,0)</f>
        <v>0</v>
      </c>
      <c r="G915" t="b">
        <f>OR('01.11.2018'!F912="Інше",'01.11.2018'!F912="ЦРЛ",'01.11.2018'!F912="МЛ",'01.11.2018'!F912="Інфекційна")</f>
        <v>0</v>
      </c>
      <c r="I915">
        <f t="shared" ref="I915:K915" si="938">SUM(B915:B4226)</f>
        <v>0</v>
      </c>
      <c r="J915">
        <f t="shared" si="938"/>
        <v>0</v>
      </c>
      <c r="K915">
        <f t="shared" si="938"/>
        <v>0</v>
      </c>
      <c r="L915">
        <f t="shared" si="925"/>
        <v>0</v>
      </c>
      <c r="N915">
        <f t="shared" si="926"/>
        <v>0</v>
      </c>
    </row>
    <row r="916" spans="2:14" x14ac:dyDescent="0.25">
      <c r="B916">
        <f>IF('01.11.2018'!F913="НД",1,0)</f>
        <v>0</v>
      </c>
      <c r="C916">
        <f>IF('01.11.2018'!F913="СНІДцентр",1,0)</f>
        <v>0</v>
      </c>
      <c r="D916">
        <f>IF('01.11.2018'!F913="ПТБ",1,0)</f>
        <v>0</v>
      </c>
      <c r="E916" t="b">
        <f>OR('01.11.2018'!F913="ПМСД",'01.11.2018'!F913="поліклініка")</f>
        <v>0</v>
      </c>
      <c r="F916">
        <f>IF('01.11.2018'!F913="Психоневрол.",1,0)</f>
        <v>0</v>
      </c>
      <c r="G916" t="b">
        <f>OR('01.11.2018'!F913="Інше",'01.11.2018'!F913="ЦРЛ",'01.11.2018'!F913="МЛ",'01.11.2018'!F913="Інфекційна")</f>
        <v>0</v>
      </c>
      <c r="I916">
        <f t="shared" ref="I916:K916" si="939">SUM(B916:B4227)</f>
        <v>0</v>
      </c>
      <c r="J916">
        <f t="shared" si="939"/>
        <v>0</v>
      </c>
      <c r="K916">
        <f t="shared" si="939"/>
        <v>0</v>
      </c>
      <c r="L916">
        <f t="shared" si="925"/>
        <v>0</v>
      </c>
      <c r="N916">
        <f t="shared" si="926"/>
        <v>0</v>
      </c>
    </row>
    <row r="917" spans="2:14" x14ac:dyDescent="0.25">
      <c r="B917">
        <f>IF('01.11.2018'!F914="НД",1,0)</f>
        <v>0</v>
      </c>
      <c r="C917">
        <f>IF('01.11.2018'!F914="СНІДцентр",1,0)</f>
        <v>0</v>
      </c>
      <c r="D917">
        <f>IF('01.11.2018'!F914="ПТБ",1,0)</f>
        <v>0</v>
      </c>
      <c r="E917" t="b">
        <f>OR('01.11.2018'!F914="ПМСД",'01.11.2018'!F914="поліклініка")</f>
        <v>0</v>
      </c>
      <c r="F917">
        <f>IF('01.11.2018'!F914="Психоневрол.",1,0)</f>
        <v>0</v>
      </c>
      <c r="G917" t="b">
        <f>OR('01.11.2018'!F914="Інше",'01.11.2018'!F914="ЦРЛ",'01.11.2018'!F914="МЛ",'01.11.2018'!F914="Інфекційна")</f>
        <v>0</v>
      </c>
      <c r="I917">
        <f t="shared" ref="I917:K917" si="940">SUM(B917:B4228)</f>
        <v>0</v>
      </c>
      <c r="J917">
        <f t="shared" si="940"/>
        <v>0</v>
      </c>
      <c r="K917">
        <f t="shared" si="940"/>
        <v>0</v>
      </c>
      <c r="L917">
        <f t="shared" si="925"/>
        <v>0</v>
      </c>
      <c r="N917">
        <f t="shared" si="926"/>
        <v>0</v>
      </c>
    </row>
    <row r="918" spans="2:14" x14ac:dyDescent="0.25">
      <c r="B918">
        <f>IF('01.11.2018'!F915="НД",1,0)</f>
        <v>0</v>
      </c>
      <c r="C918">
        <f>IF('01.11.2018'!F915="СНІДцентр",1,0)</f>
        <v>0</v>
      </c>
      <c r="D918">
        <f>IF('01.11.2018'!F915="ПТБ",1,0)</f>
        <v>0</v>
      </c>
      <c r="E918" t="b">
        <f>OR('01.11.2018'!F915="ПМСД",'01.11.2018'!F915="поліклініка")</f>
        <v>0</v>
      </c>
      <c r="F918">
        <f>IF('01.11.2018'!F915="Психоневрол.",1,0)</f>
        <v>0</v>
      </c>
      <c r="G918" t="b">
        <f>OR('01.11.2018'!F915="Інше",'01.11.2018'!F915="ЦРЛ",'01.11.2018'!F915="МЛ",'01.11.2018'!F915="Інфекційна")</f>
        <v>0</v>
      </c>
      <c r="I918">
        <f t="shared" ref="I918:K918" si="941">SUM(B918:B4229)</f>
        <v>0</v>
      </c>
      <c r="J918">
        <f t="shared" si="941"/>
        <v>0</v>
      </c>
      <c r="K918">
        <f t="shared" si="941"/>
        <v>0</v>
      </c>
      <c r="L918">
        <f t="shared" si="925"/>
        <v>0</v>
      </c>
      <c r="N918">
        <f t="shared" si="926"/>
        <v>0</v>
      </c>
    </row>
    <row r="919" spans="2:14" x14ac:dyDescent="0.25">
      <c r="B919">
        <f>IF('01.11.2018'!F916="НД",1,0)</f>
        <v>0</v>
      </c>
      <c r="C919">
        <f>IF('01.11.2018'!F916="СНІДцентр",1,0)</f>
        <v>0</v>
      </c>
      <c r="D919">
        <f>IF('01.11.2018'!F916="ПТБ",1,0)</f>
        <v>0</v>
      </c>
      <c r="E919" t="b">
        <f>OR('01.11.2018'!F916="ПМСД",'01.11.2018'!F916="поліклініка")</f>
        <v>0</v>
      </c>
      <c r="F919">
        <f>IF('01.11.2018'!F916="Психоневрол.",1,0)</f>
        <v>0</v>
      </c>
      <c r="G919" t="b">
        <f>OR('01.11.2018'!F916="Інше",'01.11.2018'!F916="ЦРЛ",'01.11.2018'!F916="МЛ",'01.11.2018'!F916="Інфекційна")</f>
        <v>0</v>
      </c>
      <c r="I919">
        <f t="shared" ref="I919:K919" si="942">SUM(B919:B4230)</f>
        <v>0</v>
      </c>
      <c r="J919">
        <f t="shared" si="942"/>
        <v>0</v>
      </c>
      <c r="K919">
        <f t="shared" si="942"/>
        <v>0</v>
      </c>
      <c r="L919">
        <f t="shared" si="925"/>
        <v>0</v>
      </c>
      <c r="N919">
        <f t="shared" si="926"/>
        <v>0</v>
      </c>
    </row>
    <row r="920" spans="2:14" x14ac:dyDescent="0.25">
      <c r="B920">
        <f>IF('01.11.2018'!F917="НД",1,0)</f>
        <v>0</v>
      </c>
      <c r="C920">
        <f>IF('01.11.2018'!F917="СНІДцентр",1,0)</f>
        <v>0</v>
      </c>
      <c r="D920">
        <f>IF('01.11.2018'!F917="ПТБ",1,0)</f>
        <v>0</v>
      </c>
      <c r="E920" t="b">
        <f>OR('01.11.2018'!F917="ПМСД",'01.11.2018'!F917="поліклініка")</f>
        <v>0</v>
      </c>
      <c r="F920">
        <f>IF('01.11.2018'!F917="Психоневрол.",1,0)</f>
        <v>0</v>
      </c>
      <c r="G920" t="b">
        <f>OR('01.11.2018'!F917="Інше",'01.11.2018'!F917="ЦРЛ",'01.11.2018'!F917="МЛ",'01.11.2018'!F917="Інфекційна")</f>
        <v>0</v>
      </c>
      <c r="I920">
        <f t="shared" ref="I920:K920" si="943">SUM(B920:B4231)</f>
        <v>0</v>
      </c>
      <c r="J920">
        <f t="shared" si="943"/>
        <v>0</v>
      </c>
      <c r="K920">
        <f t="shared" si="943"/>
        <v>0</v>
      </c>
      <c r="L920">
        <f t="shared" si="925"/>
        <v>0</v>
      </c>
      <c r="N920">
        <f t="shared" si="926"/>
        <v>0</v>
      </c>
    </row>
    <row r="921" spans="2:14" x14ac:dyDescent="0.25">
      <c r="B921">
        <f>IF('01.11.2018'!F918="НД",1,0)</f>
        <v>0</v>
      </c>
      <c r="C921">
        <f>IF('01.11.2018'!F918="СНІДцентр",1,0)</f>
        <v>0</v>
      </c>
      <c r="D921">
        <f>IF('01.11.2018'!F918="ПТБ",1,0)</f>
        <v>0</v>
      </c>
      <c r="E921" t="b">
        <f>OR('01.11.2018'!F918="ПМСД",'01.11.2018'!F918="поліклініка")</f>
        <v>0</v>
      </c>
      <c r="F921">
        <f>IF('01.11.2018'!F918="Психоневрол.",1,0)</f>
        <v>0</v>
      </c>
      <c r="G921" t="b">
        <f>OR('01.11.2018'!F918="Інше",'01.11.2018'!F918="ЦРЛ",'01.11.2018'!F918="МЛ",'01.11.2018'!F918="Інфекційна")</f>
        <v>0</v>
      </c>
      <c r="I921">
        <f t="shared" ref="I921:K921" si="944">SUM(B921:B4232)</f>
        <v>0</v>
      </c>
      <c r="J921">
        <f t="shared" si="944"/>
        <v>0</v>
      </c>
      <c r="K921">
        <f t="shared" si="944"/>
        <v>0</v>
      </c>
      <c r="L921">
        <f t="shared" si="925"/>
        <v>0</v>
      </c>
      <c r="N921">
        <f t="shared" si="926"/>
        <v>0</v>
      </c>
    </row>
    <row r="922" spans="2:14" x14ac:dyDescent="0.25">
      <c r="B922">
        <f>IF('01.11.2018'!F919="НД",1,0)</f>
        <v>0</v>
      </c>
      <c r="C922">
        <f>IF('01.11.2018'!F919="СНІДцентр",1,0)</f>
        <v>0</v>
      </c>
      <c r="D922">
        <f>IF('01.11.2018'!F919="ПТБ",1,0)</f>
        <v>0</v>
      </c>
      <c r="E922" t="b">
        <f>OR('01.11.2018'!F919="ПМСД",'01.11.2018'!F919="поліклініка")</f>
        <v>0</v>
      </c>
      <c r="F922">
        <f>IF('01.11.2018'!F919="Психоневрол.",1,0)</f>
        <v>0</v>
      </c>
      <c r="G922" t="b">
        <f>OR('01.11.2018'!F919="Інше",'01.11.2018'!F919="ЦРЛ",'01.11.2018'!F919="МЛ",'01.11.2018'!F919="Інфекційна")</f>
        <v>0</v>
      </c>
      <c r="I922">
        <f t="shared" ref="I922:K922" si="945">SUM(B922:B4233)</f>
        <v>0</v>
      </c>
      <c r="J922">
        <f t="shared" si="945"/>
        <v>0</v>
      </c>
      <c r="K922">
        <f t="shared" si="945"/>
        <v>0</v>
      </c>
      <c r="L922">
        <f t="shared" si="925"/>
        <v>0</v>
      </c>
      <c r="N922">
        <f t="shared" si="926"/>
        <v>0</v>
      </c>
    </row>
    <row r="923" spans="2:14" x14ac:dyDescent="0.25">
      <c r="B923">
        <f>IF('01.11.2018'!F920="НД",1,0)</f>
        <v>0</v>
      </c>
      <c r="C923">
        <f>IF('01.11.2018'!F920="СНІДцентр",1,0)</f>
        <v>0</v>
      </c>
      <c r="D923">
        <f>IF('01.11.2018'!F920="ПТБ",1,0)</f>
        <v>0</v>
      </c>
      <c r="E923" t="b">
        <f>OR('01.11.2018'!F920="ПМСД",'01.11.2018'!F920="поліклініка")</f>
        <v>0</v>
      </c>
      <c r="F923">
        <f>IF('01.11.2018'!F920="Психоневрол.",1,0)</f>
        <v>0</v>
      </c>
      <c r="G923" t="b">
        <f>OR('01.11.2018'!F920="Інше",'01.11.2018'!F920="ЦРЛ",'01.11.2018'!F920="МЛ",'01.11.2018'!F920="Інфекційна")</f>
        <v>0</v>
      </c>
      <c r="I923">
        <f t="shared" ref="I923:K923" si="946">SUM(B923:B4234)</f>
        <v>0</v>
      </c>
      <c r="J923">
        <f t="shared" si="946"/>
        <v>0</v>
      </c>
      <c r="K923">
        <f t="shared" si="946"/>
        <v>0</v>
      </c>
      <c r="L923">
        <f t="shared" si="925"/>
        <v>0</v>
      </c>
      <c r="N923">
        <f t="shared" si="926"/>
        <v>0</v>
      </c>
    </row>
    <row r="924" spans="2:14" x14ac:dyDescent="0.25">
      <c r="B924">
        <f>IF('01.11.2018'!F921="НД",1,0)</f>
        <v>0</v>
      </c>
      <c r="C924">
        <f>IF('01.11.2018'!F921="СНІДцентр",1,0)</f>
        <v>0</v>
      </c>
      <c r="D924">
        <f>IF('01.11.2018'!F921="ПТБ",1,0)</f>
        <v>0</v>
      </c>
      <c r="E924" t="b">
        <f>OR('01.11.2018'!F921="ПМСД",'01.11.2018'!F921="поліклініка")</f>
        <v>0</v>
      </c>
      <c r="F924">
        <f>IF('01.11.2018'!F921="Психоневрол.",1,0)</f>
        <v>0</v>
      </c>
      <c r="G924" t="b">
        <f>OR('01.11.2018'!F921="Інше",'01.11.2018'!F921="ЦРЛ",'01.11.2018'!F921="МЛ",'01.11.2018'!F921="Інфекційна")</f>
        <v>0</v>
      </c>
      <c r="I924">
        <f t="shared" ref="I924:K924" si="947">SUM(B924:B4235)</f>
        <v>0</v>
      </c>
      <c r="J924">
        <f t="shared" si="947"/>
        <v>0</v>
      </c>
      <c r="K924">
        <f t="shared" si="947"/>
        <v>0</v>
      </c>
      <c r="L924">
        <f t="shared" si="925"/>
        <v>0</v>
      </c>
      <c r="N924">
        <f t="shared" si="926"/>
        <v>0</v>
      </c>
    </row>
    <row r="925" spans="2:14" x14ac:dyDescent="0.25">
      <c r="B925">
        <f>IF('01.11.2018'!F922="НД",1,0)</f>
        <v>0</v>
      </c>
      <c r="C925">
        <f>IF('01.11.2018'!F922="СНІДцентр",1,0)</f>
        <v>0</v>
      </c>
      <c r="D925">
        <f>IF('01.11.2018'!F922="ПТБ",1,0)</f>
        <v>0</v>
      </c>
      <c r="E925" t="b">
        <f>OR('01.11.2018'!F922="ПМСД",'01.11.2018'!F922="поліклініка")</f>
        <v>0</v>
      </c>
      <c r="F925">
        <f>IF('01.11.2018'!F922="Психоневрол.",1,0)</f>
        <v>0</v>
      </c>
      <c r="G925" t="b">
        <f>OR('01.11.2018'!F922="Інше",'01.11.2018'!F922="ЦРЛ",'01.11.2018'!F922="МЛ",'01.11.2018'!F922="Інфекційна")</f>
        <v>0</v>
      </c>
      <c r="I925">
        <f t="shared" ref="I925:K925" si="948">SUM(B925:B4236)</f>
        <v>0</v>
      </c>
      <c r="J925">
        <f t="shared" si="948"/>
        <v>0</v>
      </c>
      <c r="K925">
        <f t="shared" si="948"/>
        <v>0</v>
      </c>
      <c r="L925">
        <f t="shared" si="925"/>
        <v>0</v>
      </c>
      <c r="N925">
        <f t="shared" si="926"/>
        <v>0</v>
      </c>
    </row>
    <row r="926" spans="2:14" x14ac:dyDescent="0.25">
      <c r="B926">
        <f>IF('01.11.2018'!F923="НД",1,0)</f>
        <v>0</v>
      </c>
      <c r="C926">
        <f>IF('01.11.2018'!F923="СНІДцентр",1,0)</f>
        <v>0</v>
      </c>
      <c r="D926">
        <f>IF('01.11.2018'!F923="ПТБ",1,0)</f>
        <v>0</v>
      </c>
      <c r="E926" t="b">
        <f>OR('01.11.2018'!F923="ПМСД",'01.11.2018'!F923="поліклініка")</f>
        <v>0</v>
      </c>
      <c r="F926">
        <f>IF('01.11.2018'!F923="Психоневрол.",1,0)</f>
        <v>0</v>
      </c>
      <c r="G926" t="b">
        <f>OR('01.11.2018'!F923="Інше",'01.11.2018'!F923="ЦРЛ",'01.11.2018'!F923="МЛ",'01.11.2018'!F923="Інфекційна")</f>
        <v>0</v>
      </c>
      <c r="I926">
        <f t="shared" ref="I926:K926" si="949">SUM(B926:B4237)</f>
        <v>0</v>
      </c>
      <c r="J926">
        <f t="shared" si="949"/>
        <v>0</v>
      </c>
      <c r="K926">
        <f t="shared" si="949"/>
        <v>0</v>
      </c>
      <c r="L926">
        <f t="shared" si="925"/>
        <v>0</v>
      </c>
      <c r="N926">
        <f t="shared" si="926"/>
        <v>0</v>
      </c>
    </row>
    <row r="927" spans="2:14" x14ac:dyDescent="0.25">
      <c r="B927">
        <f>IF('01.11.2018'!F924="НД",1,0)</f>
        <v>0</v>
      </c>
      <c r="C927">
        <f>IF('01.11.2018'!F924="СНІДцентр",1,0)</f>
        <v>0</v>
      </c>
      <c r="D927">
        <f>IF('01.11.2018'!F924="ПТБ",1,0)</f>
        <v>0</v>
      </c>
      <c r="E927" t="b">
        <f>OR('01.11.2018'!F924="ПМСД",'01.11.2018'!F924="поліклініка")</f>
        <v>0</v>
      </c>
      <c r="F927">
        <f>IF('01.11.2018'!F924="Психоневрол.",1,0)</f>
        <v>0</v>
      </c>
      <c r="G927" t="b">
        <f>OR('01.11.2018'!F924="Інше",'01.11.2018'!F924="ЦРЛ",'01.11.2018'!F924="МЛ",'01.11.2018'!F924="Інфекційна")</f>
        <v>0</v>
      </c>
      <c r="I927">
        <f t="shared" ref="I927:K927" si="950">SUM(B927:B4238)</f>
        <v>0</v>
      </c>
      <c r="J927">
        <f t="shared" si="950"/>
        <v>0</v>
      </c>
      <c r="K927">
        <f t="shared" si="950"/>
        <v>0</v>
      </c>
      <c r="L927">
        <f t="shared" si="925"/>
        <v>0</v>
      </c>
      <c r="N927">
        <f t="shared" si="926"/>
        <v>0</v>
      </c>
    </row>
    <row r="928" spans="2:14" x14ac:dyDescent="0.25">
      <c r="B928">
        <f>IF('01.11.2018'!F925="НД",1,0)</f>
        <v>0</v>
      </c>
      <c r="C928">
        <f>IF('01.11.2018'!F925="СНІДцентр",1,0)</f>
        <v>0</v>
      </c>
      <c r="D928">
        <f>IF('01.11.2018'!F925="ПТБ",1,0)</f>
        <v>0</v>
      </c>
      <c r="E928" t="b">
        <f>OR('01.11.2018'!F925="ПМСД",'01.11.2018'!F925="поліклініка")</f>
        <v>0</v>
      </c>
      <c r="F928">
        <f>IF('01.11.2018'!F925="Психоневрол.",1,0)</f>
        <v>0</v>
      </c>
      <c r="G928" t="b">
        <f>OR('01.11.2018'!F925="Інше",'01.11.2018'!F925="ЦРЛ",'01.11.2018'!F925="МЛ",'01.11.2018'!F925="Інфекційна")</f>
        <v>0</v>
      </c>
      <c r="I928">
        <f t="shared" ref="I928:K928" si="951">SUM(B928:B4239)</f>
        <v>0</v>
      </c>
      <c r="J928">
        <f t="shared" si="951"/>
        <v>0</v>
      </c>
      <c r="K928">
        <f t="shared" si="951"/>
        <v>0</v>
      </c>
      <c r="L928">
        <f t="shared" si="925"/>
        <v>0</v>
      </c>
      <c r="N928">
        <f t="shared" si="926"/>
        <v>0</v>
      </c>
    </row>
    <row r="929" spans="2:14" x14ac:dyDescent="0.25">
      <c r="B929">
        <f>IF('01.11.2018'!F926="НД",1,0)</f>
        <v>0</v>
      </c>
      <c r="C929">
        <f>IF('01.11.2018'!F926="СНІДцентр",1,0)</f>
        <v>0</v>
      </c>
      <c r="D929">
        <f>IF('01.11.2018'!F926="ПТБ",1,0)</f>
        <v>0</v>
      </c>
      <c r="E929" t="b">
        <f>OR('01.11.2018'!F926="ПМСД",'01.11.2018'!F926="поліклініка")</f>
        <v>0</v>
      </c>
      <c r="F929">
        <f>IF('01.11.2018'!F926="Психоневрол.",1,0)</f>
        <v>0</v>
      </c>
      <c r="G929" t="b">
        <f>OR('01.11.2018'!F926="Інше",'01.11.2018'!F926="ЦРЛ",'01.11.2018'!F926="МЛ",'01.11.2018'!F926="Інфекційна")</f>
        <v>0</v>
      </c>
      <c r="I929">
        <f t="shared" ref="I929:K929" si="952">SUM(B929:B4240)</f>
        <v>0</v>
      </c>
      <c r="J929">
        <f t="shared" si="952"/>
        <v>0</v>
      </c>
      <c r="K929">
        <f t="shared" si="952"/>
        <v>0</v>
      </c>
      <c r="L929">
        <f t="shared" si="925"/>
        <v>0</v>
      </c>
      <c r="N929">
        <f t="shared" si="926"/>
        <v>0</v>
      </c>
    </row>
    <row r="930" spans="2:14" x14ac:dyDescent="0.25">
      <c r="B930">
        <f>IF('01.11.2018'!F927="НД",1,0)</f>
        <v>0</v>
      </c>
      <c r="C930">
        <f>IF('01.11.2018'!F927="СНІДцентр",1,0)</f>
        <v>0</v>
      </c>
      <c r="D930">
        <f>IF('01.11.2018'!F927="ПТБ",1,0)</f>
        <v>0</v>
      </c>
      <c r="E930" t="b">
        <f>OR('01.11.2018'!F927="ПМСД",'01.11.2018'!F927="поліклініка")</f>
        <v>0</v>
      </c>
      <c r="F930">
        <f>IF('01.11.2018'!F927="Психоневрол.",1,0)</f>
        <v>0</v>
      </c>
      <c r="G930" t="b">
        <f>OR('01.11.2018'!F927="Інше",'01.11.2018'!F927="ЦРЛ",'01.11.2018'!F927="МЛ",'01.11.2018'!F927="Інфекційна")</f>
        <v>0</v>
      </c>
      <c r="I930">
        <f t="shared" ref="I930:K930" si="953">SUM(B930:B4241)</f>
        <v>0</v>
      </c>
      <c r="J930">
        <f t="shared" si="953"/>
        <v>0</v>
      </c>
      <c r="K930">
        <f t="shared" si="953"/>
        <v>0</v>
      </c>
      <c r="L930">
        <f t="shared" si="925"/>
        <v>0</v>
      </c>
      <c r="N930">
        <f t="shared" si="926"/>
        <v>0</v>
      </c>
    </row>
    <row r="931" spans="2:14" x14ac:dyDescent="0.25">
      <c r="B931">
        <f>IF('01.11.2018'!F928="НД",1,0)</f>
        <v>0</v>
      </c>
      <c r="C931">
        <f>IF('01.11.2018'!F928="СНІДцентр",1,0)</f>
        <v>0</v>
      </c>
      <c r="D931">
        <f>IF('01.11.2018'!F928="ПТБ",1,0)</f>
        <v>0</v>
      </c>
      <c r="E931" t="b">
        <f>OR('01.11.2018'!F928="ПМСД",'01.11.2018'!F928="поліклініка")</f>
        <v>0</v>
      </c>
      <c r="F931">
        <f>IF('01.11.2018'!F928="Психоневрол.",1,0)</f>
        <v>0</v>
      </c>
      <c r="G931" t="b">
        <f>OR('01.11.2018'!F928="Інше",'01.11.2018'!F928="ЦРЛ",'01.11.2018'!F928="МЛ",'01.11.2018'!F928="Інфекційна")</f>
        <v>0</v>
      </c>
      <c r="I931">
        <f t="shared" ref="I931:K931" si="954">SUM(B931:B4242)</f>
        <v>0</v>
      </c>
      <c r="J931">
        <f t="shared" si="954"/>
        <v>0</v>
      </c>
      <c r="K931">
        <f t="shared" si="954"/>
        <v>0</v>
      </c>
      <c r="L931">
        <f t="shared" si="925"/>
        <v>0</v>
      </c>
      <c r="N931">
        <f t="shared" si="926"/>
        <v>0</v>
      </c>
    </row>
    <row r="932" spans="2:14" x14ac:dyDescent="0.25">
      <c r="B932">
        <f>IF('01.11.2018'!F929="НД",1,0)</f>
        <v>0</v>
      </c>
      <c r="C932">
        <f>IF('01.11.2018'!F929="СНІДцентр",1,0)</f>
        <v>0</v>
      </c>
      <c r="D932">
        <f>IF('01.11.2018'!F929="ПТБ",1,0)</f>
        <v>0</v>
      </c>
      <c r="E932" t="b">
        <f>OR('01.11.2018'!F929="ПМСД",'01.11.2018'!F929="поліклініка")</f>
        <v>0</v>
      </c>
      <c r="F932">
        <f>IF('01.11.2018'!F929="Психоневрол.",1,0)</f>
        <v>0</v>
      </c>
      <c r="G932" t="b">
        <f>OR('01.11.2018'!F929="Інше",'01.11.2018'!F929="ЦРЛ",'01.11.2018'!F929="МЛ",'01.11.2018'!F929="Інфекційна")</f>
        <v>0</v>
      </c>
      <c r="I932">
        <f t="shared" ref="I932:K932" si="955">SUM(B932:B4243)</f>
        <v>0</v>
      </c>
      <c r="J932">
        <f t="shared" si="955"/>
        <v>0</v>
      </c>
      <c r="K932">
        <f t="shared" si="955"/>
        <v>0</v>
      </c>
      <c r="L932">
        <f t="shared" si="925"/>
        <v>0</v>
      </c>
      <c r="N932">
        <f t="shared" si="926"/>
        <v>0</v>
      </c>
    </row>
    <row r="933" spans="2:14" x14ac:dyDescent="0.25">
      <c r="B933">
        <f>IF('01.11.2018'!F930="НД",1,0)</f>
        <v>0</v>
      </c>
      <c r="C933">
        <f>IF('01.11.2018'!F930="СНІДцентр",1,0)</f>
        <v>0</v>
      </c>
      <c r="D933">
        <f>IF('01.11.2018'!F930="ПТБ",1,0)</f>
        <v>0</v>
      </c>
      <c r="E933" t="b">
        <f>OR('01.11.2018'!F930="ПМСД",'01.11.2018'!F930="поліклініка")</f>
        <v>0</v>
      </c>
      <c r="F933">
        <f>IF('01.11.2018'!F930="Психоневрол.",1,0)</f>
        <v>0</v>
      </c>
      <c r="G933" t="b">
        <f>OR('01.11.2018'!F930="Інше",'01.11.2018'!F930="ЦРЛ",'01.11.2018'!F930="МЛ",'01.11.2018'!F930="Інфекційна")</f>
        <v>0</v>
      </c>
      <c r="I933">
        <f t="shared" ref="I933:K933" si="956">SUM(B933:B4244)</f>
        <v>0</v>
      </c>
      <c r="J933">
        <f t="shared" si="956"/>
        <v>0</v>
      </c>
      <c r="K933">
        <f t="shared" si="956"/>
        <v>0</v>
      </c>
      <c r="L933">
        <f t="shared" si="925"/>
        <v>0</v>
      </c>
      <c r="N933">
        <f t="shared" si="926"/>
        <v>0</v>
      </c>
    </row>
    <row r="934" spans="2:14" x14ac:dyDescent="0.25">
      <c r="B934">
        <f>IF('01.11.2018'!F931="НД",1,0)</f>
        <v>0</v>
      </c>
      <c r="C934">
        <f>IF('01.11.2018'!F931="СНІДцентр",1,0)</f>
        <v>0</v>
      </c>
      <c r="D934">
        <f>IF('01.11.2018'!F931="ПТБ",1,0)</f>
        <v>0</v>
      </c>
      <c r="E934" t="b">
        <f>OR('01.11.2018'!F931="ПМСД",'01.11.2018'!F931="поліклініка")</f>
        <v>0</v>
      </c>
      <c r="F934">
        <f>IF('01.11.2018'!F931="Психоневрол.",1,0)</f>
        <v>0</v>
      </c>
      <c r="G934" t="b">
        <f>OR('01.11.2018'!F931="Інше",'01.11.2018'!F931="ЦРЛ",'01.11.2018'!F931="МЛ",'01.11.2018'!F931="Інфекційна")</f>
        <v>0</v>
      </c>
      <c r="I934">
        <f t="shared" ref="I934:K934" si="957">SUM(B934:B4245)</f>
        <v>0</v>
      </c>
      <c r="J934">
        <f t="shared" si="957"/>
        <v>0</v>
      </c>
      <c r="K934">
        <f t="shared" si="957"/>
        <v>0</v>
      </c>
      <c r="L934">
        <f t="shared" si="925"/>
        <v>0</v>
      </c>
      <c r="N934">
        <f t="shared" si="926"/>
        <v>0</v>
      </c>
    </row>
    <row r="935" spans="2:14" x14ac:dyDescent="0.25">
      <c r="B935">
        <f>IF('01.11.2018'!F932="НД",1,0)</f>
        <v>0</v>
      </c>
      <c r="C935">
        <f>IF('01.11.2018'!F932="СНІДцентр",1,0)</f>
        <v>0</v>
      </c>
      <c r="D935">
        <f>IF('01.11.2018'!F932="ПТБ",1,0)</f>
        <v>0</v>
      </c>
      <c r="E935" t="b">
        <f>OR('01.11.2018'!F932="ПМСД",'01.11.2018'!F932="поліклініка")</f>
        <v>0</v>
      </c>
      <c r="F935">
        <f>IF('01.11.2018'!F932="Психоневрол.",1,0)</f>
        <v>0</v>
      </c>
      <c r="G935" t="b">
        <f>OR('01.11.2018'!F932="Інше",'01.11.2018'!F932="ЦРЛ",'01.11.2018'!F932="МЛ",'01.11.2018'!F932="Інфекційна")</f>
        <v>0</v>
      </c>
      <c r="I935">
        <f t="shared" ref="I935:K935" si="958">SUM(B935:B4246)</f>
        <v>0</v>
      </c>
      <c r="J935">
        <f t="shared" si="958"/>
        <v>0</v>
      </c>
      <c r="K935">
        <f t="shared" si="958"/>
        <v>0</v>
      </c>
      <c r="L935">
        <f t="shared" si="925"/>
        <v>0</v>
      </c>
      <c r="N935">
        <f t="shared" si="926"/>
        <v>0</v>
      </c>
    </row>
    <row r="936" spans="2:14" x14ac:dyDescent="0.25">
      <c r="B936">
        <f>IF('01.11.2018'!F933="НД",1,0)</f>
        <v>0</v>
      </c>
      <c r="C936">
        <f>IF('01.11.2018'!F933="СНІДцентр",1,0)</f>
        <v>0</v>
      </c>
      <c r="D936">
        <f>IF('01.11.2018'!F933="ПТБ",1,0)</f>
        <v>0</v>
      </c>
      <c r="E936" t="b">
        <f>OR('01.11.2018'!F933="ПМСД",'01.11.2018'!F933="поліклініка")</f>
        <v>0</v>
      </c>
      <c r="F936">
        <f>IF('01.11.2018'!F933="Психоневрол.",1,0)</f>
        <v>0</v>
      </c>
      <c r="G936" t="b">
        <f>OR('01.11.2018'!F933="Інше",'01.11.2018'!F933="ЦРЛ",'01.11.2018'!F933="МЛ",'01.11.2018'!F933="Інфекційна")</f>
        <v>0</v>
      </c>
      <c r="I936">
        <f t="shared" ref="I936:K936" si="959">SUM(B936:B4247)</f>
        <v>0</v>
      </c>
      <c r="J936">
        <f t="shared" si="959"/>
        <v>0</v>
      </c>
      <c r="K936">
        <f t="shared" si="959"/>
        <v>0</v>
      </c>
      <c r="L936">
        <f t="shared" si="925"/>
        <v>0</v>
      </c>
      <c r="N936">
        <f t="shared" si="926"/>
        <v>0</v>
      </c>
    </row>
    <row r="937" spans="2:14" x14ac:dyDescent="0.25">
      <c r="B937">
        <f>IF('01.11.2018'!F934="НД",1,0)</f>
        <v>0</v>
      </c>
      <c r="C937">
        <f>IF('01.11.2018'!F934="СНІДцентр",1,0)</f>
        <v>0</v>
      </c>
      <c r="D937">
        <f>IF('01.11.2018'!F934="ПТБ",1,0)</f>
        <v>0</v>
      </c>
      <c r="E937" t="b">
        <f>OR('01.11.2018'!F934="ПМСД",'01.11.2018'!F934="поліклініка")</f>
        <v>0</v>
      </c>
      <c r="F937">
        <f>IF('01.11.2018'!F934="Психоневрол.",1,0)</f>
        <v>0</v>
      </c>
      <c r="G937" t="b">
        <f>OR('01.11.2018'!F934="Інше",'01.11.2018'!F934="ЦРЛ",'01.11.2018'!F934="МЛ",'01.11.2018'!F934="Інфекційна")</f>
        <v>0</v>
      </c>
      <c r="I937">
        <f t="shared" ref="I937:K937" si="960">SUM(B937:B4248)</f>
        <v>0</v>
      </c>
      <c r="J937">
        <f t="shared" si="960"/>
        <v>0</v>
      </c>
      <c r="K937">
        <f t="shared" si="960"/>
        <v>0</v>
      </c>
      <c r="L937">
        <f t="shared" si="925"/>
        <v>0</v>
      </c>
      <c r="N937">
        <f t="shared" si="926"/>
        <v>0</v>
      </c>
    </row>
    <row r="938" spans="2:14" x14ac:dyDescent="0.25">
      <c r="B938">
        <f>IF('01.11.2018'!F935="НД",1,0)</f>
        <v>0</v>
      </c>
      <c r="C938">
        <f>IF('01.11.2018'!F935="СНІДцентр",1,0)</f>
        <v>0</v>
      </c>
      <c r="D938">
        <f>IF('01.11.2018'!F935="ПТБ",1,0)</f>
        <v>0</v>
      </c>
      <c r="E938" t="b">
        <f>OR('01.11.2018'!F935="ПМСД",'01.11.2018'!F935="поліклініка")</f>
        <v>0</v>
      </c>
      <c r="F938">
        <f>IF('01.11.2018'!F935="Психоневрол.",1,0)</f>
        <v>0</v>
      </c>
      <c r="G938" t="b">
        <f>OR('01.11.2018'!F935="Інше",'01.11.2018'!F935="ЦРЛ",'01.11.2018'!F935="МЛ",'01.11.2018'!F935="Інфекційна")</f>
        <v>0</v>
      </c>
      <c r="I938">
        <f t="shared" ref="I938:K938" si="961">SUM(B938:B4249)</f>
        <v>0</v>
      </c>
      <c r="J938">
        <f t="shared" si="961"/>
        <v>0</v>
      </c>
      <c r="K938">
        <f t="shared" si="961"/>
        <v>0</v>
      </c>
      <c r="L938">
        <f t="shared" si="925"/>
        <v>0</v>
      </c>
      <c r="N938">
        <f t="shared" si="926"/>
        <v>0</v>
      </c>
    </row>
    <row r="939" spans="2:14" x14ac:dyDescent="0.25">
      <c r="B939">
        <f>IF('01.11.2018'!F936="НД",1,0)</f>
        <v>0</v>
      </c>
      <c r="C939">
        <f>IF('01.11.2018'!F936="СНІДцентр",1,0)</f>
        <v>0</v>
      </c>
      <c r="D939">
        <f>IF('01.11.2018'!F936="ПТБ",1,0)</f>
        <v>0</v>
      </c>
      <c r="E939" t="b">
        <f>OR('01.11.2018'!F936="ПМСД",'01.11.2018'!F936="поліклініка")</f>
        <v>0</v>
      </c>
      <c r="F939">
        <f>IF('01.11.2018'!F936="Психоневрол.",1,0)</f>
        <v>0</v>
      </c>
      <c r="G939" t="b">
        <f>OR('01.11.2018'!F936="Інше",'01.11.2018'!F936="ЦРЛ",'01.11.2018'!F936="МЛ",'01.11.2018'!F936="Інфекційна")</f>
        <v>0</v>
      </c>
      <c r="I939">
        <f t="shared" ref="I939:K939" si="962">SUM(B939:B4250)</f>
        <v>0</v>
      </c>
      <c r="J939">
        <f t="shared" si="962"/>
        <v>0</v>
      </c>
      <c r="K939">
        <f t="shared" si="962"/>
        <v>0</v>
      </c>
      <c r="L939">
        <f t="shared" si="925"/>
        <v>0</v>
      </c>
      <c r="N939">
        <f t="shared" si="926"/>
        <v>0</v>
      </c>
    </row>
    <row r="940" spans="2:14" x14ac:dyDescent="0.25">
      <c r="B940">
        <f>IF('01.11.2018'!F937="НД",1,0)</f>
        <v>0</v>
      </c>
      <c r="C940">
        <f>IF('01.11.2018'!F937="СНІДцентр",1,0)</f>
        <v>0</v>
      </c>
      <c r="D940">
        <f>IF('01.11.2018'!F937="ПТБ",1,0)</f>
        <v>0</v>
      </c>
      <c r="E940" t="b">
        <f>OR('01.11.2018'!F937="ПМСД",'01.11.2018'!F937="поліклініка")</f>
        <v>0</v>
      </c>
      <c r="F940">
        <f>IF('01.11.2018'!F937="Психоневрол.",1,0)</f>
        <v>0</v>
      </c>
      <c r="G940" t="b">
        <f>OR('01.11.2018'!F937="Інше",'01.11.2018'!F937="ЦРЛ",'01.11.2018'!F937="МЛ",'01.11.2018'!F937="Інфекційна")</f>
        <v>0</v>
      </c>
      <c r="I940">
        <f t="shared" ref="I940:K940" si="963">SUM(B940:B4251)</f>
        <v>0</v>
      </c>
      <c r="J940">
        <f t="shared" si="963"/>
        <v>0</v>
      </c>
      <c r="K940">
        <f t="shared" si="963"/>
        <v>0</v>
      </c>
      <c r="L940">
        <f t="shared" si="925"/>
        <v>0</v>
      </c>
      <c r="N940">
        <f t="shared" si="926"/>
        <v>0</v>
      </c>
    </row>
    <row r="941" spans="2:14" x14ac:dyDescent="0.25">
      <c r="B941">
        <f>IF('01.11.2018'!F938="НД",1,0)</f>
        <v>0</v>
      </c>
      <c r="C941">
        <f>IF('01.11.2018'!F938="СНІДцентр",1,0)</f>
        <v>0</v>
      </c>
      <c r="D941">
        <f>IF('01.11.2018'!F938="ПТБ",1,0)</f>
        <v>0</v>
      </c>
      <c r="E941" t="b">
        <f>OR('01.11.2018'!F938="ПМСД",'01.11.2018'!F938="поліклініка")</f>
        <v>0</v>
      </c>
      <c r="F941">
        <f>IF('01.11.2018'!F938="Психоневрол.",1,0)</f>
        <v>0</v>
      </c>
      <c r="G941" t="b">
        <f>OR('01.11.2018'!F938="Інше",'01.11.2018'!F938="ЦРЛ",'01.11.2018'!F938="МЛ",'01.11.2018'!F938="Інфекційна")</f>
        <v>0</v>
      </c>
      <c r="I941">
        <f t="shared" ref="I941:K941" si="964">SUM(B941:B4252)</f>
        <v>0</v>
      </c>
      <c r="J941">
        <f t="shared" si="964"/>
        <v>0</v>
      </c>
      <c r="K941">
        <f t="shared" si="964"/>
        <v>0</v>
      </c>
      <c r="L941">
        <f t="shared" si="925"/>
        <v>0</v>
      </c>
      <c r="N941">
        <f t="shared" si="926"/>
        <v>0</v>
      </c>
    </row>
    <row r="942" spans="2:14" x14ac:dyDescent="0.25">
      <c r="B942">
        <f>IF('01.11.2018'!F939="НД",1,0)</f>
        <v>0</v>
      </c>
      <c r="C942">
        <f>IF('01.11.2018'!F939="СНІДцентр",1,0)</f>
        <v>0</v>
      </c>
      <c r="D942">
        <f>IF('01.11.2018'!F939="ПТБ",1,0)</f>
        <v>0</v>
      </c>
      <c r="E942" t="b">
        <f>OR('01.11.2018'!F939="ПМСД",'01.11.2018'!F939="поліклініка")</f>
        <v>0</v>
      </c>
      <c r="F942">
        <f>IF('01.11.2018'!F939="Психоневрол.",1,0)</f>
        <v>0</v>
      </c>
      <c r="G942" t="b">
        <f>OR('01.11.2018'!F939="Інше",'01.11.2018'!F939="ЦРЛ",'01.11.2018'!F939="МЛ",'01.11.2018'!F939="Інфекційна")</f>
        <v>0</v>
      </c>
      <c r="I942">
        <f t="shared" ref="I942:K942" si="965">SUM(B942:B4253)</f>
        <v>0</v>
      </c>
      <c r="J942">
        <f t="shared" si="965"/>
        <v>0</v>
      </c>
      <c r="K942">
        <f t="shared" si="965"/>
        <v>0</v>
      </c>
      <c r="L942">
        <f t="shared" si="925"/>
        <v>0</v>
      </c>
      <c r="N942">
        <f t="shared" si="926"/>
        <v>0</v>
      </c>
    </row>
    <row r="943" spans="2:14" x14ac:dyDescent="0.25">
      <c r="B943">
        <f>IF('01.11.2018'!F940="НД",1,0)</f>
        <v>0</v>
      </c>
      <c r="C943">
        <f>IF('01.11.2018'!F940="СНІДцентр",1,0)</f>
        <v>0</v>
      </c>
      <c r="D943">
        <f>IF('01.11.2018'!F940="ПТБ",1,0)</f>
        <v>0</v>
      </c>
      <c r="E943" t="b">
        <f>OR('01.11.2018'!F940="ПМСД",'01.11.2018'!F940="поліклініка")</f>
        <v>0</v>
      </c>
      <c r="F943">
        <f>IF('01.11.2018'!F940="Психоневрол.",1,0)</f>
        <v>0</v>
      </c>
      <c r="G943" t="b">
        <f>OR('01.11.2018'!F940="Інше",'01.11.2018'!F940="ЦРЛ",'01.11.2018'!F940="МЛ",'01.11.2018'!F940="Інфекційна")</f>
        <v>0</v>
      </c>
      <c r="I943">
        <f t="shared" ref="I943:K943" si="966">SUM(B943:B4254)</f>
        <v>0</v>
      </c>
      <c r="J943">
        <f t="shared" si="966"/>
        <v>0</v>
      </c>
      <c r="K943">
        <f t="shared" si="966"/>
        <v>0</v>
      </c>
      <c r="L943">
        <f t="shared" si="925"/>
        <v>0</v>
      </c>
      <c r="N943">
        <f t="shared" si="926"/>
        <v>0</v>
      </c>
    </row>
    <row r="944" spans="2:14" x14ac:dyDescent="0.25">
      <c r="B944">
        <f>IF('01.11.2018'!F941="НД",1,0)</f>
        <v>0</v>
      </c>
      <c r="C944">
        <f>IF('01.11.2018'!F941="СНІДцентр",1,0)</f>
        <v>0</v>
      </c>
      <c r="D944">
        <f>IF('01.11.2018'!F941="ПТБ",1,0)</f>
        <v>0</v>
      </c>
      <c r="E944" t="b">
        <f>OR('01.11.2018'!F941="ПМСД",'01.11.2018'!F941="поліклініка")</f>
        <v>0</v>
      </c>
      <c r="F944">
        <f>IF('01.11.2018'!F941="Психоневрол.",1,0)</f>
        <v>0</v>
      </c>
      <c r="G944" t="b">
        <f>OR('01.11.2018'!F941="Інше",'01.11.2018'!F941="ЦРЛ",'01.11.2018'!F941="МЛ",'01.11.2018'!F941="Інфекційна")</f>
        <v>0</v>
      </c>
      <c r="I944">
        <f t="shared" ref="I944:K944" si="967">SUM(B944:B4255)</f>
        <v>0</v>
      </c>
      <c r="J944">
        <f t="shared" si="967"/>
        <v>0</v>
      </c>
      <c r="K944">
        <f t="shared" si="967"/>
        <v>0</v>
      </c>
      <c r="L944">
        <f t="shared" si="925"/>
        <v>0</v>
      </c>
      <c r="N944">
        <f t="shared" si="926"/>
        <v>0</v>
      </c>
    </row>
    <row r="945" spans="2:14" x14ac:dyDescent="0.25">
      <c r="B945">
        <f>IF('01.11.2018'!F942="НД",1,0)</f>
        <v>0</v>
      </c>
      <c r="C945">
        <f>IF('01.11.2018'!F942="СНІДцентр",1,0)</f>
        <v>0</v>
      </c>
      <c r="D945">
        <f>IF('01.11.2018'!F942="ПТБ",1,0)</f>
        <v>0</v>
      </c>
      <c r="E945" t="b">
        <f>OR('01.11.2018'!F942="ПМСД",'01.11.2018'!F942="поліклініка")</f>
        <v>0</v>
      </c>
      <c r="F945">
        <f>IF('01.11.2018'!F942="Психоневрол.",1,0)</f>
        <v>0</v>
      </c>
      <c r="G945" t="b">
        <f>OR('01.11.2018'!F942="Інше",'01.11.2018'!F942="ЦРЛ",'01.11.2018'!F942="МЛ",'01.11.2018'!F942="Інфекційна")</f>
        <v>0</v>
      </c>
      <c r="I945">
        <f t="shared" ref="I945:K945" si="968">SUM(B945:B4256)</f>
        <v>0</v>
      </c>
      <c r="J945">
        <f t="shared" si="968"/>
        <v>0</v>
      </c>
      <c r="K945">
        <f t="shared" si="968"/>
        <v>0</v>
      </c>
      <c r="L945">
        <f t="shared" si="925"/>
        <v>0</v>
      </c>
      <c r="N945">
        <f t="shared" si="926"/>
        <v>0</v>
      </c>
    </row>
    <row r="946" spans="2:14" x14ac:dyDescent="0.25">
      <c r="B946">
        <f>IF('01.11.2018'!F943="НД",1,0)</f>
        <v>0</v>
      </c>
      <c r="C946">
        <f>IF('01.11.2018'!F943="СНІДцентр",1,0)</f>
        <v>0</v>
      </c>
      <c r="D946">
        <f>IF('01.11.2018'!F943="ПТБ",1,0)</f>
        <v>0</v>
      </c>
      <c r="E946" t="b">
        <f>OR('01.11.2018'!F943="ПМСД",'01.11.2018'!F943="поліклініка")</f>
        <v>0</v>
      </c>
      <c r="F946">
        <f>IF('01.11.2018'!F943="Психоневрол.",1,0)</f>
        <v>0</v>
      </c>
      <c r="G946" t="b">
        <f>OR('01.11.2018'!F943="Інше",'01.11.2018'!F943="ЦРЛ",'01.11.2018'!F943="МЛ",'01.11.2018'!F943="Інфекційна")</f>
        <v>0</v>
      </c>
      <c r="I946">
        <f t="shared" ref="I946:K946" si="969">SUM(B946:B4257)</f>
        <v>0</v>
      </c>
      <c r="J946">
        <f t="shared" si="969"/>
        <v>0</v>
      </c>
      <c r="K946">
        <f t="shared" si="969"/>
        <v>0</v>
      </c>
      <c r="L946">
        <f t="shared" si="925"/>
        <v>0</v>
      </c>
      <c r="N946">
        <f t="shared" si="926"/>
        <v>0</v>
      </c>
    </row>
    <row r="947" spans="2:14" x14ac:dyDescent="0.25">
      <c r="B947">
        <f>IF('01.11.2018'!F944="НД",1,0)</f>
        <v>0</v>
      </c>
      <c r="C947">
        <f>IF('01.11.2018'!F944="СНІДцентр",1,0)</f>
        <v>0</v>
      </c>
      <c r="D947">
        <f>IF('01.11.2018'!F944="ПТБ",1,0)</f>
        <v>0</v>
      </c>
      <c r="E947" t="b">
        <f>OR('01.11.2018'!F944="ПМСД",'01.11.2018'!F944="поліклініка")</f>
        <v>0</v>
      </c>
      <c r="F947">
        <f>IF('01.11.2018'!F944="Психоневрол.",1,0)</f>
        <v>0</v>
      </c>
      <c r="G947" t="b">
        <f>OR('01.11.2018'!F944="Інше",'01.11.2018'!F944="ЦРЛ",'01.11.2018'!F944="МЛ",'01.11.2018'!F944="Інфекційна")</f>
        <v>0</v>
      </c>
      <c r="I947">
        <f t="shared" ref="I947:K947" si="970">SUM(B947:B4258)</f>
        <v>0</v>
      </c>
      <c r="J947">
        <f t="shared" si="970"/>
        <v>0</v>
      </c>
      <c r="K947">
        <f t="shared" si="970"/>
        <v>0</v>
      </c>
      <c r="L947">
        <f t="shared" si="925"/>
        <v>0</v>
      </c>
      <c r="N947">
        <f t="shared" si="926"/>
        <v>0</v>
      </c>
    </row>
    <row r="948" spans="2:14" x14ac:dyDescent="0.25">
      <c r="B948">
        <f>IF('01.11.2018'!F945="НД",1,0)</f>
        <v>0</v>
      </c>
      <c r="C948">
        <f>IF('01.11.2018'!F945="СНІДцентр",1,0)</f>
        <v>0</v>
      </c>
      <c r="D948">
        <f>IF('01.11.2018'!F945="ПТБ",1,0)</f>
        <v>0</v>
      </c>
      <c r="E948" t="b">
        <f>OR('01.11.2018'!F945="ПМСД",'01.11.2018'!F945="поліклініка")</f>
        <v>0</v>
      </c>
      <c r="F948">
        <f>IF('01.11.2018'!F945="Психоневрол.",1,0)</f>
        <v>0</v>
      </c>
      <c r="G948" t="b">
        <f>OR('01.11.2018'!F945="Інше",'01.11.2018'!F945="ЦРЛ",'01.11.2018'!F945="МЛ",'01.11.2018'!F945="Інфекційна")</f>
        <v>0</v>
      </c>
      <c r="I948">
        <f t="shared" ref="I948:K948" si="971">SUM(B948:B4259)</f>
        <v>0</v>
      </c>
      <c r="J948">
        <f t="shared" si="971"/>
        <v>0</v>
      </c>
      <c r="K948">
        <f t="shared" si="971"/>
        <v>0</v>
      </c>
      <c r="L948">
        <f t="shared" si="925"/>
        <v>0</v>
      </c>
      <c r="N948">
        <f t="shared" si="926"/>
        <v>0</v>
      </c>
    </row>
    <row r="949" spans="2:14" x14ac:dyDescent="0.25">
      <c r="B949">
        <f>IF('01.11.2018'!F946="НД",1,0)</f>
        <v>0</v>
      </c>
      <c r="C949">
        <f>IF('01.11.2018'!F946="СНІДцентр",1,0)</f>
        <v>0</v>
      </c>
      <c r="D949">
        <f>IF('01.11.2018'!F946="ПТБ",1,0)</f>
        <v>0</v>
      </c>
      <c r="E949" t="b">
        <f>OR('01.11.2018'!F946="ПМСД",'01.11.2018'!F946="поліклініка")</f>
        <v>0</v>
      </c>
      <c r="F949">
        <f>IF('01.11.2018'!F946="Психоневрол.",1,0)</f>
        <v>0</v>
      </c>
      <c r="G949" t="b">
        <f>OR('01.11.2018'!F946="Інше",'01.11.2018'!F946="ЦРЛ",'01.11.2018'!F946="МЛ",'01.11.2018'!F946="Інфекційна")</f>
        <v>0</v>
      </c>
      <c r="I949">
        <f t="shared" ref="I949:K949" si="972">SUM(B949:B4260)</f>
        <v>0</v>
      </c>
      <c r="J949">
        <f t="shared" si="972"/>
        <v>0</v>
      </c>
      <c r="K949">
        <f t="shared" si="972"/>
        <v>0</v>
      </c>
      <c r="L949">
        <f t="shared" si="925"/>
        <v>0</v>
      </c>
      <c r="N949">
        <f t="shared" si="926"/>
        <v>0</v>
      </c>
    </row>
    <row r="950" spans="2:14" x14ac:dyDescent="0.25">
      <c r="B950">
        <f>IF('01.11.2018'!F947="НД",1,0)</f>
        <v>0</v>
      </c>
      <c r="C950">
        <f>IF('01.11.2018'!F947="СНІДцентр",1,0)</f>
        <v>0</v>
      </c>
      <c r="D950">
        <f>IF('01.11.2018'!F947="ПТБ",1,0)</f>
        <v>0</v>
      </c>
      <c r="E950" t="b">
        <f>OR('01.11.2018'!F947="ПМСД",'01.11.2018'!F947="поліклініка")</f>
        <v>0</v>
      </c>
      <c r="F950">
        <f>IF('01.11.2018'!F947="Психоневрол.",1,0)</f>
        <v>0</v>
      </c>
      <c r="G950" t="b">
        <f>OR('01.11.2018'!F947="Інше",'01.11.2018'!F947="ЦРЛ",'01.11.2018'!F947="МЛ",'01.11.2018'!F947="Інфекційна")</f>
        <v>0</v>
      </c>
      <c r="I950">
        <f t="shared" ref="I950:K950" si="973">SUM(B950:B4261)</f>
        <v>0</v>
      </c>
      <c r="J950">
        <f t="shared" si="973"/>
        <v>0</v>
      </c>
      <c r="K950">
        <f t="shared" si="973"/>
        <v>0</v>
      </c>
      <c r="L950">
        <f t="shared" si="925"/>
        <v>0</v>
      </c>
      <c r="N950">
        <f t="shared" si="926"/>
        <v>0</v>
      </c>
    </row>
    <row r="951" spans="2:14" x14ac:dyDescent="0.25">
      <c r="B951">
        <f>IF('01.11.2018'!F948="НД",1,0)</f>
        <v>0</v>
      </c>
      <c r="C951">
        <f>IF('01.11.2018'!F948="СНІДцентр",1,0)</f>
        <v>0</v>
      </c>
      <c r="D951">
        <f>IF('01.11.2018'!F948="ПТБ",1,0)</f>
        <v>0</v>
      </c>
      <c r="E951" t="b">
        <f>OR('01.11.2018'!F948="ПМСД",'01.11.2018'!F948="поліклініка")</f>
        <v>0</v>
      </c>
      <c r="F951">
        <f>IF('01.11.2018'!F948="Психоневрол.",1,0)</f>
        <v>0</v>
      </c>
      <c r="G951" t="b">
        <f>OR('01.11.2018'!F948="Інше",'01.11.2018'!F948="ЦРЛ",'01.11.2018'!F948="МЛ",'01.11.2018'!F948="Інфекційна")</f>
        <v>0</v>
      </c>
      <c r="I951">
        <f t="shared" ref="I951:K951" si="974">SUM(B951:B4262)</f>
        <v>0</v>
      </c>
      <c r="J951">
        <f t="shared" si="974"/>
        <v>0</v>
      </c>
      <c r="K951">
        <f t="shared" si="974"/>
        <v>0</v>
      </c>
      <c r="L951">
        <f t="shared" si="925"/>
        <v>0</v>
      </c>
      <c r="N951">
        <f t="shared" si="926"/>
        <v>0</v>
      </c>
    </row>
    <row r="952" spans="2:14" x14ac:dyDescent="0.25">
      <c r="B952">
        <f>IF('01.11.2018'!F949="НД",1,0)</f>
        <v>0</v>
      </c>
      <c r="C952">
        <f>IF('01.11.2018'!F949="СНІДцентр",1,0)</f>
        <v>0</v>
      </c>
      <c r="D952">
        <f>IF('01.11.2018'!F949="ПТБ",1,0)</f>
        <v>0</v>
      </c>
      <c r="E952" t="b">
        <f>OR('01.11.2018'!F949="ПМСД",'01.11.2018'!F949="поліклініка")</f>
        <v>0</v>
      </c>
      <c r="F952">
        <f>IF('01.11.2018'!F949="Психоневрол.",1,0)</f>
        <v>0</v>
      </c>
      <c r="G952" t="b">
        <f>OR('01.11.2018'!F949="Інше",'01.11.2018'!F949="ЦРЛ",'01.11.2018'!F949="МЛ",'01.11.2018'!F949="Інфекційна")</f>
        <v>0</v>
      </c>
      <c r="I952">
        <f t="shared" ref="I952:K952" si="975">SUM(B952:B4263)</f>
        <v>0</v>
      </c>
      <c r="J952">
        <f t="shared" si="975"/>
        <v>0</v>
      </c>
      <c r="K952">
        <f t="shared" si="975"/>
        <v>0</v>
      </c>
      <c r="L952">
        <f t="shared" si="925"/>
        <v>0</v>
      </c>
      <c r="N952">
        <f t="shared" si="926"/>
        <v>0</v>
      </c>
    </row>
    <row r="953" spans="2:14" x14ac:dyDescent="0.25">
      <c r="B953">
        <f>IF('01.11.2018'!F950="НД",1,0)</f>
        <v>0</v>
      </c>
      <c r="C953">
        <f>IF('01.11.2018'!F950="СНІДцентр",1,0)</f>
        <v>0</v>
      </c>
      <c r="D953">
        <f>IF('01.11.2018'!F950="ПТБ",1,0)</f>
        <v>0</v>
      </c>
      <c r="E953" t="b">
        <f>OR('01.11.2018'!F950="ПМСД",'01.11.2018'!F950="поліклініка")</f>
        <v>0</v>
      </c>
      <c r="F953">
        <f>IF('01.11.2018'!F950="Психоневрол.",1,0)</f>
        <v>0</v>
      </c>
      <c r="G953" t="b">
        <f>OR('01.11.2018'!F950="Інше",'01.11.2018'!F950="ЦРЛ",'01.11.2018'!F950="МЛ",'01.11.2018'!F950="Інфекційна")</f>
        <v>0</v>
      </c>
      <c r="I953">
        <f t="shared" ref="I953:K953" si="976">SUM(B953:B4264)</f>
        <v>0</v>
      </c>
      <c r="J953">
        <f t="shared" si="976"/>
        <v>0</v>
      </c>
      <c r="K953">
        <f t="shared" si="976"/>
        <v>0</v>
      </c>
      <c r="L953">
        <f t="shared" si="925"/>
        <v>0</v>
      </c>
      <c r="N953">
        <f t="shared" si="926"/>
        <v>0</v>
      </c>
    </row>
    <row r="954" spans="2:14" x14ac:dyDescent="0.25">
      <c r="B954">
        <f>IF('01.11.2018'!F951="НД",1,0)</f>
        <v>0</v>
      </c>
      <c r="C954">
        <f>IF('01.11.2018'!F951="СНІДцентр",1,0)</f>
        <v>0</v>
      </c>
      <c r="D954">
        <f>IF('01.11.2018'!F951="ПТБ",1,0)</f>
        <v>0</v>
      </c>
      <c r="E954" t="b">
        <f>OR('01.11.2018'!F951="ПМСД",'01.11.2018'!F951="поліклініка")</f>
        <v>0</v>
      </c>
      <c r="F954">
        <f>IF('01.11.2018'!F951="Психоневрол.",1,0)</f>
        <v>0</v>
      </c>
      <c r="G954" t="b">
        <f>OR('01.11.2018'!F951="Інше",'01.11.2018'!F951="ЦРЛ",'01.11.2018'!F951="МЛ",'01.11.2018'!F951="Інфекційна")</f>
        <v>0</v>
      </c>
      <c r="I954">
        <f t="shared" ref="I954:K954" si="977">SUM(B954:B4265)</f>
        <v>0</v>
      </c>
      <c r="J954">
        <f t="shared" si="977"/>
        <v>0</v>
      </c>
      <c r="K954">
        <f t="shared" si="977"/>
        <v>0</v>
      </c>
      <c r="L954">
        <f t="shared" si="925"/>
        <v>0</v>
      </c>
      <c r="N954">
        <f t="shared" si="926"/>
        <v>0</v>
      </c>
    </row>
    <row r="955" spans="2:14" x14ac:dyDescent="0.25">
      <c r="B955">
        <f>IF('01.11.2018'!F952="НД",1,0)</f>
        <v>0</v>
      </c>
      <c r="C955">
        <f>IF('01.11.2018'!F952="СНІДцентр",1,0)</f>
        <v>0</v>
      </c>
      <c r="D955">
        <f>IF('01.11.2018'!F952="ПТБ",1,0)</f>
        <v>0</v>
      </c>
      <c r="E955" t="b">
        <f>OR('01.11.2018'!F952="ПМСД",'01.11.2018'!F952="поліклініка")</f>
        <v>0</v>
      </c>
      <c r="F955">
        <f>IF('01.11.2018'!F952="Психоневрол.",1,0)</f>
        <v>0</v>
      </c>
      <c r="G955" t="b">
        <f>OR('01.11.2018'!F952="Інше",'01.11.2018'!F952="ЦРЛ",'01.11.2018'!F952="МЛ",'01.11.2018'!F952="Інфекційна")</f>
        <v>0</v>
      </c>
      <c r="I955">
        <f t="shared" ref="I955:K955" si="978">SUM(B955:B4266)</f>
        <v>0</v>
      </c>
      <c r="J955">
        <f t="shared" si="978"/>
        <v>0</v>
      </c>
      <c r="K955">
        <f t="shared" si="978"/>
        <v>0</v>
      </c>
      <c r="L955">
        <f t="shared" si="925"/>
        <v>0</v>
      </c>
      <c r="N955">
        <f t="shared" si="926"/>
        <v>0</v>
      </c>
    </row>
    <row r="956" spans="2:14" x14ac:dyDescent="0.25">
      <c r="B956">
        <f>IF('01.11.2018'!F953="НД",1,0)</f>
        <v>0</v>
      </c>
      <c r="C956">
        <f>IF('01.11.2018'!F953="СНІДцентр",1,0)</f>
        <v>0</v>
      </c>
      <c r="D956">
        <f>IF('01.11.2018'!F953="ПТБ",1,0)</f>
        <v>0</v>
      </c>
      <c r="E956" t="b">
        <f>OR('01.11.2018'!F953="ПМСД",'01.11.2018'!F953="поліклініка")</f>
        <v>0</v>
      </c>
      <c r="F956">
        <f>IF('01.11.2018'!F953="Психоневрол.",1,0)</f>
        <v>0</v>
      </c>
      <c r="G956" t="b">
        <f>OR('01.11.2018'!F953="Інше",'01.11.2018'!F953="ЦРЛ",'01.11.2018'!F953="МЛ",'01.11.2018'!F953="Інфекційна")</f>
        <v>0</v>
      </c>
      <c r="I956">
        <f t="shared" ref="I956:K956" si="979">SUM(B956:B4267)</f>
        <v>0</v>
      </c>
      <c r="J956">
        <f t="shared" si="979"/>
        <v>0</v>
      </c>
      <c r="K956">
        <f t="shared" si="979"/>
        <v>0</v>
      </c>
      <c r="L956">
        <f t="shared" si="925"/>
        <v>0</v>
      </c>
      <c r="N956">
        <f t="shared" si="926"/>
        <v>0</v>
      </c>
    </row>
    <row r="957" spans="2:14" x14ac:dyDescent="0.25">
      <c r="B957">
        <f>IF('01.11.2018'!F954="НД",1,0)</f>
        <v>0</v>
      </c>
      <c r="C957">
        <f>IF('01.11.2018'!F954="СНІДцентр",1,0)</f>
        <v>0</v>
      </c>
      <c r="D957">
        <f>IF('01.11.2018'!F954="ПТБ",1,0)</f>
        <v>0</v>
      </c>
      <c r="E957" t="b">
        <f>OR('01.11.2018'!F954="ПМСД",'01.11.2018'!F954="поліклініка")</f>
        <v>0</v>
      </c>
      <c r="F957">
        <f>IF('01.11.2018'!F954="Психоневрол.",1,0)</f>
        <v>0</v>
      </c>
      <c r="G957" t="b">
        <f>OR('01.11.2018'!F954="Інше",'01.11.2018'!F954="ЦРЛ",'01.11.2018'!F954="МЛ",'01.11.2018'!F954="Інфекційна")</f>
        <v>0</v>
      </c>
      <c r="I957">
        <f t="shared" ref="I957:K957" si="980">SUM(B957:B4268)</f>
        <v>0</v>
      </c>
      <c r="J957">
        <f t="shared" si="980"/>
        <v>0</v>
      </c>
      <c r="K957">
        <f t="shared" si="980"/>
        <v>0</v>
      </c>
      <c r="L957">
        <f t="shared" si="925"/>
        <v>0</v>
      </c>
      <c r="N957">
        <f t="shared" si="926"/>
        <v>0</v>
      </c>
    </row>
    <row r="958" spans="2:14" x14ac:dyDescent="0.25">
      <c r="B958">
        <f>IF('01.11.2018'!F955="НД",1,0)</f>
        <v>0</v>
      </c>
      <c r="C958">
        <f>IF('01.11.2018'!F955="СНІДцентр",1,0)</f>
        <v>0</v>
      </c>
      <c r="D958">
        <f>IF('01.11.2018'!F955="ПТБ",1,0)</f>
        <v>0</v>
      </c>
      <c r="E958" t="b">
        <f>OR('01.11.2018'!F955="ПМСД",'01.11.2018'!F955="поліклініка")</f>
        <v>0</v>
      </c>
      <c r="F958">
        <f>IF('01.11.2018'!F955="Психоневрол.",1,0)</f>
        <v>0</v>
      </c>
      <c r="G958" t="b">
        <f>OR('01.11.2018'!F955="Інше",'01.11.2018'!F955="ЦРЛ",'01.11.2018'!F955="МЛ",'01.11.2018'!F955="Інфекційна")</f>
        <v>0</v>
      </c>
      <c r="I958">
        <f t="shared" ref="I958:K958" si="981">SUM(B958:B4269)</f>
        <v>0</v>
      </c>
      <c r="J958">
        <f t="shared" si="981"/>
        <v>0</v>
      </c>
      <c r="K958">
        <f t="shared" si="981"/>
        <v>0</v>
      </c>
      <c r="L958">
        <f t="shared" si="925"/>
        <v>0</v>
      </c>
      <c r="N958">
        <f t="shared" si="926"/>
        <v>0</v>
      </c>
    </row>
    <row r="959" spans="2:14" x14ac:dyDescent="0.25">
      <c r="B959">
        <f>IF('01.11.2018'!F956="НД",1,0)</f>
        <v>0</v>
      </c>
      <c r="C959">
        <f>IF('01.11.2018'!F956="СНІДцентр",1,0)</f>
        <v>0</v>
      </c>
      <c r="D959">
        <f>IF('01.11.2018'!F956="ПТБ",1,0)</f>
        <v>0</v>
      </c>
      <c r="E959" t="b">
        <f>OR('01.11.2018'!F956="ПМСД",'01.11.2018'!F956="поліклініка")</f>
        <v>0</v>
      </c>
      <c r="F959">
        <f>IF('01.11.2018'!F956="Психоневрол.",1,0)</f>
        <v>0</v>
      </c>
      <c r="G959" t="b">
        <f>OR('01.11.2018'!F956="Інше",'01.11.2018'!F956="ЦРЛ",'01.11.2018'!F956="МЛ",'01.11.2018'!F956="Інфекційна")</f>
        <v>0</v>
      </c>
      <c r="I959">
        <f t="shared" ref="I959:K959" si="982">SUM(B959:B4270)</f>
        <v>0</v>
      </c>
      <c r="J959">
        <f t="shared" si="982"/>
        <v>0</v>
      </c>
      <c r="K959">
        <f t="shared" si="982"/>
        <v>0</v>
      </c>
      <c r="L959">
        <f t="shared" si="925"/>
        <v>0</v>
      </c>
      <c r="N959">
        <f t="shared" si="926"/>
        <v>0</v>
      </c>
    </row>
    <row r="960" spans="2:14" x14ac:dyDescent="0.25">
      <c r="B960">
        <f>IF('01.11.2018'!F957="НД",1,0)</f>
        <v>0</v>
      </c>
      <c r="C960">
        <f>IF('01.11.2018'!F957="СНІДцентр",1,0)</f>
        <v>0</v>
      </c>
      <c r="D960">
        <f>IF('01.11.2018'!F957="ПТБ",1,0)</f>
        <v>0</v>
      </c>
      <c r="E960" t="b">
        <f>OR('01.11.2018'!F957="ПМСД",'01.11.2018'!F957="поліклініка")</f>
        <v>0</v>
      </c>
      <c r="F960">
        <f>IF('01.11.2018'!F957="Психоневрол.",1,0)</f>
        <v>0</v>
      </c>
      <c r="G960" t="b">
        <f>OR('01.11.2018'!F957="Інше",'01.11.2018'!F957="ЦРЛ",'01.11.2018'!F957="МЛ",'01.11.2018'!F957="Інфекційна")</f>
        <v>0</v>
      </c>
      <c r="I960">
        <f t="shared" ref="I960:K960" si="983">SUM(B960:B4271)</f>
        <v>0</v>
      </c>
      <c r="J960">
        <f t="shared" si="983"/>
        <v>0</v>
      </c>
      <c r="K960">
        <f t="shared" si="983"/>
        <v>0</v>
      </c>
      <c r="L960">
        <f t="shared" si="925"/>
        <v>0</v>
      </c>
      <c r="N960">
        <f t="shared" si="926"/>
        <v>0</v>
      </c>
    </row>
    <row r="961" spans="2:14" x14ac:dyDescent="0.25">
      <c r="B961">
        <f>IF('01.11.2018'!F958="НД",1,0)</f>
        <v>0</v>
      </c>
      <c r="C961">
        <f>IF('01.11.2018'!F958="СНІДцентр",1,0)</f>
        <v>0</v>
      </c>
      <c r="D961">
        <f>IF('01.11.2018'!F958="ПТБ",1,0)</f>
        <v>0</v>
      </c>
      <c r="E961" t="b">
        <f>OR('01.11.2018'!F958="ПМСД",'01.11.2018'!F958="поліклініка")</f>
        <v>0</v>
      </c>
      <c r="F961">
        <f>IF('01.11.2018'!F958="Психоневрол.",1,0)</f>
        <v>0</v>
      </c>
      <c r="G961" t="b">
        <f>OR('01.11.2018'!F958="Інше",'01.11.2018'!F958="ЦРЛ",'01.11.2018'!F958="МЛ",'01.11.2018'!F958="Інфекційна")</f>
        <v>0</v>
      </c>
      <c r="I961">
        <f t="shared" ref="I961:K961" si="984">SUM(B961:B4272)</f>
        <v>0</v>
      </c>
      <c r="J961">
        <f t="shared" si="984"/>
        <v>0</v>
      </c>
      <c r="K961">
        <f t="shared" si="984"/>
        <v>0</v>
      </c>
      <c r="L961">
        <f t="shared" si="925"/>
        <v>0</v>
      </c>
      <c r="N961">
        <f t="shared" si="926"/>
        <v>0</v>
      </c>
    </row>
    <row r="962" spans="2:14" x14ac:dyDescent="0.25">
      <c r="B962">
        <f>IF('01.11.2018'!F959="НД",1,0)</f>
        <v>0</v>
      </c>
      <c r="C962">
        <f>IF('01.11.2018'!F959="СНІДцентр",1,0)</f>
        <v>0</v>
      </c>
      <c r="D962">
        <f>IF('01.11.2018'!F959="ПТБ",1,0)</f>
        <v>0</v>
      </c>
      <c r="E962" t="b">
        <f>OR('01.11.2018'!F959="ПМСД",'01.11.2018'!F959="поліклініка")</f>
        <v>0</v>
      </c>
      <c r="F962">
        <f>IF('01.11.2018'!F959="Психоневрол.",1,0)</f>
        <v>0</v>
      </c>
      <c r="G962" t="b">
        <f>OR('01.11.2018'!F959="Інше",'01.11.2018'!F959="ЦРЛ",'01.11.2018'!F959="МЛ",'01.11.2018'!F959="Інфекційна")</f>
        <v>0</v>
      </c>
      <c r="I962">
        <f t="shared" ref="I962:K962" si="985">SUM(B962:B4273)</f>
        <v>0</v>
      </c>
      <c r="J962">
        <f t="shared" si="985"/>
        <v>0</v>
      </c>
      <c r="K962">
        <f t="shared" si="985"/>
        <v>0</v>
      </c>
      <c r="L962">
        <f t="shared" si="925"/>
        <v>0</v>
      </c>
      <c r="N962">
        <f t="shared" si="926"/>
        <v>0</v>
      </c>
    </row>
    <row r="963" spans="2:14" x14ac:dyDescent="0.25">
      <c r="B963">
        <f>IF('01.11.2018'!F960="НД",1,0)</f>
        <v>0</v>
      </c>
      <c r="C963">
        <f>IF('01.11.2018'!F960="СНІДцентр",1,0)</f>
        <v>0</v>
      </c>
      <c r="D963">
        <f>IF('01.11.2018'!F960="ПТБ",1,0)</f>
        <v>0</v>
      </c>
      <c r="E963" t="b">
        <f>OR('01.11.2018'!F960="ПМСД",'01.11.2018'!F960="поліклініка")</f>
        <v>0</v>
      </c>
      <c r="F963">
        <f>IF('01.11.2018'!F960="Психоневрол.",1,0)</f>
        <v>0</v>
      </c>
      <c r="G963" t="b">
        <f>OR('01.11.2018'!F960="Інше",'01.11.2018'!F960="ЦРЛ",'01.11.2018'!F960="МЛ",'01.11.2018'!F960="Інфекційна")</f>
        <v>0</v>
      </c>
      <c r="I963">
        <f t="shared" ref="I963:K963" si="986">SUM(B963:B4274)</f>
        <v>0</v>
      </c>
      <c r="J963">
        <f t="shared" si="986"/>
        <v>0</v>
      </c>
      <c r="K963">
        <f t="shared" si="986"/>
        <v>0</v>
      </c>
      <c r="L963">
        <f t="shared" si="925"/>
        <v>0</v>
      </c>
      <c r="N963">
        <f t="shared" si="926"/>
        <v>0</v>
      </c>
    </row>
    <row r="964" spans="2:14" x14ac:dyDescent="0.25">
      <c r="B964">
        <f>IF('01.11.2018'!F961="НД",1,0)</f>
        <v>0</v>
      </c>
      <c r="C964">
        <f>IF('01.11.2018'!F961="СНІДцентр",1,0)</f>
        <v>0</v>
      </c>
      <c r="D964">
        <f>IF('01.11.2018'!F961="ПТБ",1,0)</f>
        <v>0</v>
      </c>
      <c r="E964" t="b">
        <f>OR('01.11.2018'!F961="ПМСД",'01.11.2018'!F961="поліклініка")</f>
        <v>0</v>
      </c>
      <c r="F964">
        <f>IF('01.11.2018'!F961="Психоневрол.",1,0)</f>
        <v>0</v>
      </c>
      <c r="G964" t="b">
        <f>OR('01.11.2018'!F961="Інше",'01.11.2018'!F961="ЦРЛ",'01.11.2018'!F961="МЛ",'01.11.2018'!F961="Інфекційна")</f>
        <v>0</v>
      </c>
      <c r="I964">
        <f t="shared" ref="I964:K964" si="987">SUM(B964:B4275)</f>
        <v>0</v>
      </c>
      <c r="J964">
        <f t="shared" si="987"/>
        <v>0</v>
      </c>
      <c r="K964">
        <f t="shared" si="987"/>
        <v>0</v>
      </c>
      <c r="L964">
        <f t="shared" si="925"/>
        <v>0</v>
      </c>
      <c r="N964">
        <f t="shared" si="926"/>
        <v>0</v>
      </c>
    </row>
    <row r="965" spans="2:14" x14ac:dyDescent="0.25">
      <c r="B965">
        <f>IF('01.11.2018'!F962="НД",1,0)</f>
        <v>0</v>
      </c>
      <c r="C965">
        <f>IF('01.11.2018'!F962="СНІДцентр",1,0)</f>
        <v>0</v>
      </c>
      <c r="D965">
        <f>IF('01.11.2018'!F962="ПТБ",1,0)</f>
        <v>0</v>
      </c>
      <c r="E965" t="b">
        <f>OR('01.11.2018'!F962="ПМСД",'01.11.2018'!F962="поліклініка")</f>
        <v>0</v>
      </c>
      <c r="F965">
        <f>IF('01.11.2018'!F962="Психоневрол.",1,0)</f>
        <v>0</v>
      </c>
      <c r="G965" t="b">
        <f>OR('01.11.2018'!F962="Інше",'01.11.2018'!F962="ЦРЛ",'01.11.2018'!F962="МЛ",'01.11.2018'!F962="Інфекційна")</f>
        <v>0</v>
      </c>
      <c r="I965">
        <f t="shared" ref="I965:K965" si="988">SUM(B965:B4276)</f>
        <v>0</v>
      </c>
      <c r="J965">
        <f t="shared" si="988"/>
        <v>0</v>
      </c>
      <c r="K965">
        <f t="shared" si="988"/>
        <v>0</v>
      </c>
      <c r="L965">
        <f t="shared" si="925"/>
        <v>0</v>
      </c>
      <c r="N965">
        <f t="shared" si="926"/>
        <v>0</v>
      </c>
    </row>
    <row r="966" spans="2:14" x14ac:dyDescent="0.25">
      <c r="B966">
        <f>IF('01.11.2018'!F963="НД",1,0)</f>
        <v>0</v>
      </c>
      <c r="C966">
        <f>IF('01.11.2018'!F963="СНІДцентр",1,0)</f>
        <v>0</v>
      </c>
      <c r="D966">
        <f>IF('01.11.2018'!F963="ПТБ",1,0)</f>
        <v>0</v>
      </c>
      <c r="E966" t="b">
        <f>OR('01.11.2018'!F963="ПМСД",'01.11.2018'!F963="поліклініка")</f>
        <v>0</v>
      </c>
      <c r="F966">
        <f>IF('01.11.2018'!F963="Психоневрол.",1,0)</f>
        <v>0</v>
      </c>
      <c r="G966" t="b">
        <f>OR('01.11.2018'!F963="Інше",'01.11.2018'!F963="ЦРЛ",'01.11.2018'!F963="МЛ",'01.11.2018'!F963="Інфекційна")</f>
        <v>0</v>
      </c>
      <c r="I966">
        <f t="shared" ref="I966:K966" si="989">SUM(B966:B4277)</f>
        <v>0</v>
      </c>
      <c r="J966">
        <f t="shared" si="989"/>
        <v>0</v>
      </c>
      <c r="K966">
        <f t="shared" si="989"/>
        <v>0</v>
      </c>
      <c r="L966">
        <f t="shared" si="925"/>
        <v>0</v>
      </c>
      <c r="N966">
        <f t="shared" si="926"/>
        <v>0</v>
      </c>
    </row>
    <row r="967" spans="2:14" x14ac:dyDescent="0.25">
      <c r="B967">
        <f>IF('01.11.2018'!F964="НД",1,0)</f>
        <v>0</v>
      </c>
      <c r="C967">
        <f>IF('01.11.2018'!F964="СНІДцентр",1,0)</f>
        <v>0</v>
      </c>
      <c r="D967">
        <f>IF('01.11.2018'!F964="ПТБ",1,0)</f>
        <v>0</v>
      </c>
      <c r="E967" t="b">
        <f>OR('01.11.2018'!F964="ПМСД",'01.11.2018'!F964="поліклініка")</f>
        <v>0</v>
      </c>
      <c r="F967">
        <f>IF('01.11.2018'!F964="Психоневрол.",1,0)</f>
        <v>0</v>
      </c>
      <c r="G967" t="b">
        <f>OR('01.11.2018'!F964="Інше",'01.11.2018'!F964="ЦРЛ",'01.11.2018'!F964="МЛ",'01.11.2018'!F964="Інфекційна")</f>
        <v>0</v>
      </c>
      <c r="I967">
        <f t="shared" ref="I967:K967" si="990">SUM(B967:B4278)</f>
        <v>0</v>
      </c>
      <c r="J967">
        <f t="shared" si="990"/>
        <v>0</v>
      </c>
      <c r="K967">
        <f t="shared" si="990"/>
        <v>0</v>
      </c>
      <c r="L967">
        <f t="shared" ref="L967:L1030" si="991">N(E967)</f>
        <v>0</v>
      </c>
      <c r="N967">
        <f t="shared" ref="N967:N1030" si="992">N(G967)</f>
        <v>0</v>
      </c>
    </row>
    <row r="968" spans="2:14" x14ac:dyDescent="0.25">
      <c r="B968">
        <f>IF('01.11.2018'!F965="НД",1,0)</f>
        <v>0</v>
      </c>
      <c r="C968">
        <f>IF('01.11.2018'!F965="СНІДцентр",1,0)</f>
        <v>0</v>
      </c>
      <c r="D968">
        <f>IF('01.11.2018'!F965="ПТБ",1,0)</f>
        <v>0</v>
      </c>
      <c r="E968" t="b">
        <f>OR('01.11.2018'!F965="ПМСД",'01.11.2018'!F965="поліклініка")</f>
        <v>0</v>
      </c>
      <c r="F968">
        <f>IF('01.11.2018'!F965="Психоневрол.",1,0)</f>
        <v>0</v>
      </c>
      <c r="G968" t="b">
        <f>OR('01.11.2018'!F965="Інше",'01.11.2018'!F965="ЦРЛ",'01.11.2018'!F965="МЛ",'01.11.2018'!F965="Інфекційна")</f>
        <v>0</v>
      </c>
      <c r="I968">
        <f t="shared" ref="I968:K968" si="993">SUM(B968:B4279)</f>
        <v>0</v>
      </c>
      <c r="J968">
        <f t="shared" si="993"/>
        <v>0</v>
      </c>
      <c r="K968">
        <f t="shared" si="993"/>
        <v>0</v>
      </c>
      <c r="L968">
        <f t="shared" si="991"/>
        <v>0</v>
      </c>
      <c r="N968">
        <f t="shared" si="992"/>
        <v>0</v>
      </c>
    </row>
    <row r="969" spans="2:14" x14ac:dyDescent="0.25">
      <c r="B969">
        <f>IF('01.11.2018'!F966="НД",1,0)</f>
        <v>0</v>
      </c>
      <c r="C969">
        <f>IF('01.11.2018'!F966="СНІДцентр",1,0)</f>
        <v>0</v>
      </c>
      <c r="D969">
        <f>IF('01.11.2018'!F966="ПТБ",1,0)</f>
        <v>0</v>
      </c>
      <c r="E969" t="b">
        <f>OR('01.11.2018'!F966="ПМСД",'01.11.2018'!F966="поліклініка")</f>
        <v>0</v>
      </c>
      <c r="F969">
        <f>IF('01.11.2018'!F966="Психоневрол.",1,0)</f>
        <v>0</v>
      </c>
      <c r="G969" t="b">
        <f>OR('01.11.2018'!F966="Інше",'01.11.2018'!F966="ЦРЛ",'01.11.2018'!F966="МЛ",'01.11.2018'!F966="Інфекційна")</f>
        <v>0</v>
      </c>
      <c r="I969">
        <f t="shared" ref="I969:K969" si="994">SUM(B969:B4280)</f>
        <v>0</v>
      </c>
      <c r="J969">
        <f t="shared" si="994"/>
        <v>0</v>
      </c>
      <c r="K969">
        <f t="shared" si="994"/>
        <v>0</v>
      </c>
      <c r="L969">
        <f t="shared" si="991"/>
        <v>0</v>
      </c>
      <c r="N969">
        <f t="shared" si="992"/>
        <v>0</v>
      </c>
    </row>
    <row r="970" spans="2:14" x14ac:dyDescent="0.25">
      <c r="B970">
        <f>IF('01.11.2018'!F967="НД",1,0)</f>
        <v>0</v>
      </c>
      <c r="C970">
        <f>IF('01.11.2018'!F967="СНІДцентр",1,0)</f>
        <v>0</v>
      </c>
      <c r="D970">
        <f>IF('01.11.2018'!F967="ПТБ",1,0)</f>
        <v>0</v>
      </c>
      <c r="E970" t="b">
        <f>OR('01.11.2018'!F967="ПМСД",'01.11.2018'!F967="поліклініка")</f>
        <v>0</v>
      </c>
      <c r="F970">
        <f>IF('01.11.2018'!F967="Психоневрол.",1,0)</f>
        <v>0</v>
      </c>
      <c r="G970" t="b">
        <f>OR('01.11.2018'!F967="Інше",'01.11.2018'!F967="ЦРЛ",'01.11.2018'!F967="МЛ",'01.11.2018'!F967="Інфекційна")</f>
        <v>0</v>
      </c>
      <c r="I970">
        <f t="shared" ref="I970:K970" si="995">SUM(B970:B4281)</f>
        <v>0</v>
      </c>
      <c r="J970">
        <f t="shared" si="995"/>
        <v>0</v>
      </c>
      <c r="K970">
        <f t="shared" si="995"/>
        <v>0</v>
      </c>
      <c r="L970">
        <f t="shared" si="991"/>
        <v>0</v>
      </c>
      <c r="N970">
        <f t="shared" si="992"/>
        <v>0</v>
      </c>
    </row>
    <row r="971" spans="2:14" x14ac:dyDescent="0.25">
      <c r="B971">
        <f>IF('01.11.2018'!F968="НД",1,0)</f>
        <v>0</v>
      </c>
      <c r="C971">
        <f>IF('01.11.2018'!F968="СНІДцентр",1,0)</f>
        <v>0</v>
      </c>
      <c r="D971">
        <f>IF('01.11.2018'!F968="ПТБ",1,0)</f>
        <v>0</v>
      </c>
      <c r="E971" t="b">
        <f>OR('01.11.2018'!F968="ПМСД",'01.11.2018'!F968="поліклініка")</f>
        <v>0</v>
      </c>
      <c r="F971">
        <f>IF('01.11.2018'!F968="Психоневрол.",1,0)</f>
        <v>0</v>
      </c>
      <c r="G971" t="b">
        <f>OR('01.11.2018'!F968="Інше",'01.11.2018'!F968="ЦРЛ",'01.11.2018'!F968="МЛ",'01.11.2018'!F968="Інфекційна")</f>
        <v>0</v>
      </c>
      <c r="I971">
        <f t="shared" ref="I971:K971" si="996">SUM(B971:B4282)</f>
        <v>0</v>
      </c>
      <c r="J971">
        <f t="shared" si="996"/>
        <v>0</v>
      </c>
      <c r="K971">
        <f t="shared" si="996"/>
        <v>0</v>
      </c>
      <c r="L971">
        <f t="shared" si="991"/>
        <v>0</v>
      </c>
      <c r="N971">
        <f t="shared" si="992"/>
        <v>0</v>
      </c>
    </row>
    <row r="972" spans="2:14" x14ac:dyDescent="0.25">
      <c r="B972">
        <f>IF('01.11.2018'!F969="НД",1,0)</f>
        <v>0</v>
      </c>
      <c r="C972">
        <f>IF('01.11.2018'!F969="СНІДцентр",1,0)</f>
        <v>0</v>
      </c>
      <c r="D972">
        <f>IF('01.11.2018'!F969="ПТБ",1,0)</f>
        <v>0</v>
      </c>
      <c r="E972" t="b">
        <f>OR('01.11.2018'!F969="ПМСД",'01.11.2018'!F969="поліклініка")</f>
        <v>0</v>
      </c>
      <c r="F972">
        <f>IF('01.11.2018'!F969="Психоневрол.",1,0)</f>
        <v>0</v>
      </c>
      <c r="G972" t="b">
        <f>OR('01.11.2018'!F969="Інше",'01.11.2018'!F969="ЦРЛ",'01.11.2018'!F969="МЛ",'01.11.2018'!F969="Інфекційна")</f>
        <v>0</v>
      </c>
      <c r="I972">
        <f t="shared" ref="I972:K972" si="997">SUM(B972:B4283)</f>
        <v>0</v>
      </c>
      <c r="J972">
        <f t="shared" si="997"/>
        <v>0</v>
      </c>
      <c r="K972">
        <f t="shared" si="997"/>
        <v>0</v>
      </c>
      <c r="L972">
        <f t="shared" si="991"/>
        <v>0</v>
      </c>
      <c r="N972">
        <f t="shared" si="992"/>
        <v>0</v>
      </c>
    </row>
    <row r="973" spans="2:14" x14ac:dyDescent="0.25">
      <c r="B973">
        <f>IF('01.11.2018'!F970="НД",1,0)</f>
        <v>0</v>
      </c>
      <c r="C973">
        <f>IF('01.11.2018'!F970="СНІДцентр",1,0)</f>
        <v>0</v>
      </c>
      <c r="D973">
        <f>IF('01.11.2018'!F970="ПТБ",1,0)</f>
        <v>0</v>
      </c>
      <c r="E973" t="b">
        <f>OR('01.11.2018'!F970="ПМСД",'01.11.2018'!F970="поліклініка")</f>
        <v>0</v>
      </c>
      <c r="F973">
        <f>IF('01.11.2018'!F970="Психоневрол.",1,0)</f>
        <v>0</v>
      </c>
      <c r="G973" t="b">
        <f>OR('01.11.2018'!F970="Інше",'01.11.2018'!F970="ЦРЛ",'01.11.2018'!F970="МЛ",'01.11.2018'!F970="Інфекційна")</f>
        <v>0</v>
      </c>
      <c r="I973">
        <f t="shared" ref="I973:K973" si="998">SUM(B973:B4284)</f>
        <v>0</v>
      </c>
      <c r="J973">
        <f t="shared" si="998"/>
        <v>0</v>
      </c>
      <c r="K973">
        <f t="shared" si="998"/>
        <v>0</v>
      </c>
      <c r="L973">
        <f t="shared" si="991"/>
        <v>0</v>
      </c>
      <c r="N973">
        <f t="shared" si="992"/>
        <v>0</v>
      </c>
    </row>
    <row r="974" spans="2:14" x14ac:dyDescent="0.25">
      <c r="B974">
        <f>IF('01.11.2018'!F971="НД",1,0)</f>
        <v>0</v>
      </c>
      <c r="C974">
        <f>IF('01.11.2018'!F971="СНІДцентр",1,0)</f>
        <v>0</v>
      </c>
      <c r="D974">
        <f>IF('01.11.2018'!F971="ПТБ",1,0)</f>
        <v>0</v>
      </c>
      <c r="E974" t="b">
        <f>OR('01.11.2018'!F971="ПМСД",'01.11.2018'!F971="поліклініка")</f>
        <v>0</v>
      </c>
      <c r="F974">
        <f>IF('01.11.2018'!F971="Психоневрол.",1,0)</f>
        <v>0</v>
      </c>
      <c r="G974" t="b">
        <f>OR('01.11.2018'!F971="Інше",'01.11.2018'!F971="ЦРЛ",'01.11.2018'!F971="МЛ",'01.11.2018'!F971="Інфекційна")</f>
        <v>0</v>
      </c>
      <c r="I974">
        <f t="shared" ref="I974:K974" si="999">SUM(B974:B4285)</f>
        <v>0</v>
      </c>
      <c r="J974">
        <f t="shared" si="999"/>
        <v>0</v>
      </c>
      <c r="K974">
        <f t="shared" si="999"/>
        <v>0</v>
      </c>
      <c r="L974">
        <f t="shared" si="991"/>
        <v>0</v>
      </c>
      <c r="N974">
        <f t="shared" si="992"/>
        <v>0</v>
      </c>
    </row>
    <row r="975" spans="2:14" x14ac:dyDescent="0.25">
      <c r="B975">
        <f>IF('01.11.2018'!F972="НД",1,0)</f>
        <v>0</v>
      </c>
      <c r="C975">
        <f>IF('01.11.2018'!F972="СНІДцентр",1,0)</f>
        <v>0</v>
      </c>
      <c r="D975">
        <f>IF('01.11.2018'!F972="ПТБ",1,0)</f>
        <v>0</v>
      </c>
      <c r="E975" t="b">
        <f>OR('01.11.2018'!F972="ПМСД",'01.11.2018'!F972="поліклініка")</f>
        <v>0</v>
      </c>
      <c r="F975">
        <f>IF('01.11.2018'!F972="Психоневрол.",1,0)</f>
        <v>0</v>
      </c>
      <c r="G975" t="b">
        <f>OR('01.11.2018'!F972="Інше",'01.11.2018'!F972="ЦРЛ",'01.11.2018'!F972="МЛ",'01.11.2018'!F972="Інфекційна")</f>
        <v>0</v>
      </c>
      <c r="I975">
        <f t="shared" ref="I975:K975" si="1000">SUM(B975:B4286)</f>
        <v>0</v>
      </c>
      <c r="J975">
        <f t="shared" si="1000"/>
        <v>0</v>
      </c>
      <c r="K975">
        <f t="shared" si="1000"/>
        <v>0</v>
      </c>
      <c r="L975">
        <f t="shared" si="991"/>
        <v>0</v>
      </c>
      <c r="N975">
        <f t="shared" si="992"/>
        <v>0</v>
      </c>
    </row>
    <row r="976" spans="2:14" x14ac:dyDescent="0.25">
      <c r="B976">
        <f>IF('01.11.2018'!F973="НД",1,0)</f>
        <v>0</v>
      </c>
      <c r="C976">
        <f>IF('01.11.2018'!F973="СНІДцентр",1,0)</f>
        <v>0</v>
      </c>
      <c r="D976">
        <f>IF('01.11.2018'!F973="ПТБ",1,0)</f>
        <v>0</v>
      </c>
      <c r="E976" t="b">
        <f>OR('01.11.2018'!F973="ПМСД",'01.11.2018'!F973="поліклініка")</f>
        <v>0</v>
      </c>
      <c r="F976">
        <f>IF('01.11.2018'!F973="Психоневрол.",1,0)</f>
        <v>0</v>
      </c>
      <c r="G976" t="b">
        <f>OR('01.11.2018'!F973="Інше",'01.11.2018'!F973="ЦРЛ",'01.11.2018'!F973="МЛ",'01.11.2018'!F973="Інфекційна")</f>
        <v>0</v>
      </c>
      <c r="I976">
        <f t="shared" ref="I976:K976" si="1001">SUM(B976:B4287)</f>
        <v>0</v>
      </c>
      <c r="J976">
        <f t="shared" si="1001"/>
        <v>0</v>
      </c>
      <c r="K976">
        <f t="shared" si="1001"/>
        <v>0</v>
      </c>
      <c r="L976">
        <f t="shared" si="991"/>
        <v>0</v>
      </c>
      <c r="N976">
        <f t="shared" si="992"/>
        <v>0</v>
      </c>
    </row>
    <row r="977" spans="2:14" x14ac:dyDescent="0.25">
      <c r="B977">
        <f>IF('01.11.2018'!F974="НД",1,0)</f>
        <v>0</v>
      </c>
      <c r="C977">
        <f>IF('01.11.2018'!F974="СНІДцентр",1,0)</f>
        <v>0</v>
      </c>
      <c r="D977">
        <f>IF('01.11.2018'!F974="ПТБ",1,0)</f>
        <v>0</v>
      </c>
      <c r="E977" t="b">
        <f>OR('01.11.2018'!F974="ПМСД",'01.11.2018'!F974="поліклініка")</f>
        <v>0</v>
      </c>
      <c r="F977">
        <f>IF('01.11.2018'!F974="Психоневрол.",1,0)</f>
        <v>0</v>
      </c>
      <c r="G977" t="b">
        <f>OR('01.11.2018'!F974="Інше",'01.11.2018'!F974="ЦРЛ",'01.11.2018'!F974="МЛ",'01.11.2018'!F974="Інфекційна")</f>
        <v>0</v>
      </c>
      <c r="I977">
        <f t="shared" ref="I977:K977" si="1002">SUM(B977:B4288)</f>
        <v>0</v>
      </c>
      <c r="J977">
        <f t="shared" si="1002"/>
        <v>0</v>
      </c>
      <c r="K977">
        <f t="shared" si="1002"/>
        <v>0</v>
      </c>
      <c r="L977">
        <f t="shared" si="991"/>
        <v>0</v>
      </c>
      <c r="N977">
        <f t="shared" si="992"/>
        <v>0</v>
      </c>
    </row>
    <row r="978" spans="2:14" x14ac:dyDescent="0.25">
      <c r="B978">
        <f>IF('01.11.2018'!F975="НД",1,0)</f>
        <v>0</v>
      </c>
      <c r="C978">
        <f>IF('01.11.2018'!F975="СНІДцентр",1,0)</f>
        <v>0</v>
      </c>
      <c r="D978">
        <f>IF('01.11.2018'!F975="ПТБ",1,0)</f>
        <v>0</v>
      </c>
      <c r="E978" t="b">
        <f>OR('01.11.2018'!F975="ПМСД",'01.11.2018'!F975="поліклініка")</f>
        <v>0</v>
      </c>
      <c r="F978">
        <f>IF('01.11.2018'!F975="Психоневрол.",1,0)</f>
        <v>0</v>
      </c>
      <c r="G978" t="b">
        <f>OR('01.11.2018'!F975="Інше",'01.11.2018'!F975="ЦРЛ",'01.11.2018'!F975="МЛ",'01.11.2018'!F975="Інфекційна")</f>
        <v>0</v>
      </c>
      <c r="I978">
        <f t="shared" ref="I978:K978" si="1003">SUM(B978:B4289)</f>
        <v>0</v>
      </c>
      <c r="J978">
        <f t="shared" si="1003"/>
        <v>0</v>
      </c>
      <c r="K978">
        <f t="shared" si="1003"/>
        <v>0</v>
      </c>
      <c r="L978">
        <f t="shared" si="991"/>
        <v>0</v>
      </c>
      <c r="N978">
        <f t="shared" si="992"/>
        <v>0</v>
      </c>
    </row>
    <row r="979" spans="2:14" x14ac:dyDescent="0.25">
      <c r="B979">
        <f>IF('01.11.2018'!F976="НД",1,0)</f>
        <v>0</v>
      </c>
      <c r="C979">
        <f>IF('01.11.2018'!F976="СНІДцентр",1,0)</f>
        <v>0</v>
      </c>
      <c r="D979">
        <f>IF('01.11.2018'!F976="ПТБ",1,0)</f>
        <v>0</v>
      </c>
      <c r="E979" t="b">
        <f>OR('01.11.2018'!F976="ПМСД",'01.11.2018'!F976="поліклініка")</f>
        <v>0</v>
      </c>
      <c r="F979">
        <f>IF('01.11.2018'!F976="Психоневрол.",1,0)</f>
        <v>0</v>
      </c>
      <c r="G979" t="b">
        <f>OR('01.11.2018'!F976="Інше",'01.11.2018'!F976="ЦРЛ",'01.11.2018'!F976="МЛ",'01.11.2018'!F976="Інфекційна")</f>
        <v>0</v>
      </c>
      <c r="I979">
        <f t="shared" ref="I979:K979" si="1004">SUM(B979:B4290)</f>
        <v>0</v>
      </c>
      <c r="J979">
        <f t="shared" si="1004"/>
        <v>0</v>
      </c>
      <c r="K979">
        <f t="shared" si="1004"/>
        <v>0</v>
      </c>
      <c r="L979">
        <f t="shared" si="991"/>
        <v>0</v>
      </c>
      <c r="N979">
        <f t="shared" si="992"/>
        <v>0</v>
      </c>
    </row>
    <row r="980" spans="2:14" x14ac:dyDescent="0.25">
      <c r="B980">
        <f>IF('01.11.2018'!F977="НД",1,0)</f>
        <v>0</v>
      </c>
      <c r="C980">
        <f>IF('01.11.2018'!F977="СНІДцентр",1,0)</f>
        <v>0</v>
      </c>
      <c r="D980">
        <f>IF('01.11.2018'!F977="ПТБ",1,0)</f>
        <v>0</v>
      </c>
      <c r="E980" t="b">
        <f>OR('01.11.2018'!F977="ПМСД",'01.11.2018'!F977="поліклініка")</f>
        <v>0</v>
      </c>
      <c r="F980">
        <f>IF('01.11.2018'!F977="Психоневрол.",1,0)</f>
        <v>0</v>
      </c>
      <c r="G980" t="b">
        <f>OR('01.11.2018'!F977="Інше",'01.11.2018'!F977="ЦРЛ",'01.11.2018'!F977="МЛ",'01.11.2018'!F977="Інфекційна")</f>
        <v>0</v>
      </c>
      <c r="I980">
        <f t="shared" ref="I980:K980" si="1005">SUM(B980:B4291)</f>
        <v>0</v>
      </c>
      <c r="J980">
        <f t="shared" si="1005"/>
        <v>0</v>
      </c>
      <c r="K980">
        <f t="shared" si="1005"/>
        <v>0</v>
      </c>
      <c r="L980">
        <f t="shared" si="991"/>
        <v>0</v>
      </c>
      <c r="N980">
        <f t="shared" si="992"/>
        <v>0</v>
      </c>
    </row>
    <row r="981" spans="2:14" x14ac:dyDescent="0.25">
      <c r="B981">
        <f>IF('01.11.2018'!F978="НД",1,0)</f>
        <v>0</v>
      </c>
      <c r="C981">
        <f>IF('01.11.2018'!F978="СНІДцентр",1,0)</f>
        <v>0</v>
      </c>
      <c r="D981">
        <f>IF('01.11.2018'!F978="ПТБ",1,0)</f>
        <v>0</v>
      </c>
      <c r="E981" t="b">
        <f>OR('01.11.2018'!F978="ПМСД",'01.11.2018'!F978="поліклініка")</f>
        <v>0</v>
      </c>
      <c r="F981">
        <f>IF('01.11.2018'!F978="Психоневрол.",1,0)</f>
        <v>0</v>
      </c>
      <c r="G981" t="b">
        <f>OR('01.11.2018'!F978="Інше",'01.11.2018'!F978="ЦРЛ",'01.11.2018'!F978="МЛ",'01.11.2018'!F978="Інфекційна")</f>
        <v>0</v>
      </c>
      <c r="I981">
        <f t="shared" ref="I981:K981" si="1006">SUM(B981:B4292)</f>
        <v>0</v>
      </c>
      <c r="J981">
        <f t="shared" si="1006"/>
        <v>0</v>
      </c>
      <c r="K981">
        <f t="shared" si="1006"/>
        <v>0</v>
      </c>
      <c r="L981">
        <f t="shared" si="991"/>
        <v>0</v>
      </c>
      <c r="N981">
        <f t="shared" si="992"/>
        <v>0</v>
      </c>
    </row>
    <row r="982" spans="2:14" x14ac:dyDescent="0.25">
      <c r="B982">
        <f>IF('01.11.2018'!F979="НД",1,0)</f>
        <v>0</v>
      </c>
      <c r="C982">
        <f>IF('01.11.2018'!F979="СНІДцентр",1,0)</f>
        <v>0</v>
      </c>
      <c r="D982">
        <f>IF('01.11.2018'!F979="ПТБ",1,0)</f>
        <v>0</v>
      </c>
      <c r="E982" t="b">
        <f>OR('01.11.2018'!F979="ПМСД",'01.11.2018'!F979="поліклініка")</f>
        <v>0</v>
      </c>
      <c r="F982">
        <f>IF('01.11.2018'!F979="Психоневрол.",1,0)</f>
        <v>0</v>
      </c>
      <c r="G982" t="b">
        <f>OR('01.11.2018'!F979="Інше",'01.11.2018'!F979="ЦРЛ",'01.11.2018'!F979="МЛ",'01.11.2018'!F979="Інфекційна")</f>
        <v>0</v>
      </c>
      <c r="I982">
        <f t="shared" ref="I982:K982" si="1007">SUM(B982:B4293)</f>
        <v>0</v>
      </c>
      <c r="J982">
        <f t="shared" si="1007"/>
        <v>0</v>
      </c>
      <c r="K982">
        <f t="shared" si="1007"/>
        <v>0</v>
      </c>
      <c r="L982">
        <f t="shared" si="991"/>
        <v>0</v>
      </c>
      <c r="N982">
        <f t="shared" si="992"/>
        <v>0</v>
      </c>
    </row>
    <row r="983" spans="2:14" x14ac:dyDescent="0.25">
      <c r="B983">
        <f>IF('01.11.2018'!F980="НД",1,0)</f>
        <v>0</v>
      </c>
      <c r="C983">
        <f>IF('01.11.2018'!F980="СНІДцентр",1,0)</f>
        <v>0</v>
      </c>
      <c r="D983">
        <f>IF('01.11.2018'!F980="ПТБ",1,0)</f>
        <v>0</v>
      </c>
      <c r="E983" t="b">
        <f>OR('01.11.2018'!F980="ПМСД",'01.11.2018'!F980="поліклініка")</f>
        <v>0</v>
      </c>
      <c r="F983">
        <f>IF('01.11.2018'!F980="Психоневрол.",1,0)</f>
        <v>0</v>
      </c>
      <c r="G983" t="b">
        <f>OR('01.11.2018'!F980="Інше",'01.11.2018'!F980="ЦРЛ",'01.11.2018'!F980="МЛ",'01.11.2018'!F980="Інфекційна")</f>
        <v>0</v>
      </c>
      <c r="I983">
        <f t="shared" ref="I983:K983" si="1008">SUM(B983:B4294)</f>
        <v>0</v>
      </c>
      <c r="J983">
        <f t="shared" si="1008"/>
        <v>0</v>
      </c>
      <c r="K983">
        <f t="shared" si="1008"/>
        <v>0</v>
      </c>
      <c r="L983">
        <f t="shared" si="991"/>
        <v>0</v>
      </c>
      <c r="N983">
        <f t="shared" si="992"/>
        <v>0</v>
      </c>
    </row>
    <row r="984" spans="2:14" x14ac:dyDescent="0.25">
      <c r="B984">
        <f>IF('01.11.2018'!F981="НД",1,0)</f>
        <v>0</v>
      </c>
      <c r="C984">
        <f>IF('01.11.2018'!F981="СНІДцентр",1,0)</f>
        <v>0</v>
      </c>
      <c r="D984">
        <f>IF('01.11.2018'!F981="ПТБ",1,0)</f>
        <v>0</v>
      </c>
      <c r="E984" t="b">
        <f>OR('01.11.2018'!F981="ПМСД",'01.11.2018'!F981="поліклініка")</f>
        <v>0</v>
      </c>
      <c r="F984">
        <f>IF('01.11.2018'!F981="Психоневрол.",1,0)</f>
        <v>0</v>
      </c>
      <c r="G984" t="b">
        <f>OR('01.11.2018'!F981="Інше",'01.11.2018'!F981="ЦРЛ",'01.11.2018'!F981="МЛ",'01.11.2018'!F981="Інфекційна")</f>
        <v>0</v>
      </c>
      <c r="I984">
        <f t="shared" ref="I984:K984" si="1009">SUM(B984:B4295)</f>
        <v>0</v>
      </c>
      <c r="J984">
        <f t="shared" si="1009"/>
        <v>0</v>
      </c>
      <c r="K984">
        <f t="shared" si="1009"/>
        <v>0</v>
      </c>
      <c r="L984">
        <f t="shared" si="991"/>
        <v>0</v>
      </c>
      <c r="N984">
        <f t="shared" si="992"/>
        <v>0</v>
      </c>
    </row>
    <row r="985" spans="2:14" x14ac:dyDescent="0.25">
      <c r="B985">
        <f>IF('01.11.2018'!F982="НД",1,0)</f>
        <v>0</v>
      </c>
      <c r="C985">
        <f>IF('01.11.2018'!F982="СНІДцентр",1,0)</f>
        <v>0</v>
      </c>
      <c r="D985">
        <f>IF('01.11.2018'!F982="ПТБ",1,0)</f>
        <v>0</v>
      </c>
      <c r="E985" t="b">
        <f>OR('01.11.2018'!F982="ПМСД",'01.11.2018'!F982="поліклініка")</f>
        <v>0</v>
      </c>
      <c r="F985">
        <f>IF('01.11.2018'!F982="Психоневрол.",1,0)</f>
        <v>0</v>
      </c>
      <c r="G985" t="b">
        <f>OR('01.11.2018'!F982="Інше",'01.11.2018'!F982="ЦРЛ",'01.11.2018'!F982="МЛ",'01.11.2018'!F982="Інфекційна")</f>
        <v>0</v>
      </c>
      <c r="I985">
        <f t="shared" ref="I985:K985" si="1010">SUM(B985:B4296)</f>
        <v>0</v>
      </c>
      <c r="J985">
        <f t="shared" si="1010"/>
        <v>0</v>
      </c>
      <c r="K985">
        <f t="shared" si="1010"/>
        <v>0</v>
      </c>
      <c r="L985">
        <f t="shared" si="991"/>
        <v>0</v>
      </c>
      <c r="N985">
        <f t="shared" si="992"/>
        <v>0</v>
      </c>
    </row>
    <row r="986" spans="2:14" x14ac:dyDescent="0.25">
      <c r="B986">
        <f>IF('01.11.2018'!F983="НД",1,0)</f>
        <v>0</v>
      </c>
      <c r="C986">
        <f>IF('01.11.2018'!F983="СНІДцентр",1,0)</f>
        <v>0</v>
      </c>
      <c r="D986">
        <f>IF('01.11.2018'!F983="ПТБ",1,0)</f>
        <v>0</v>
      </c>
      <c r="E986" t="b">
        <f>OR('01.11.2018'!F983="ПМСД",'01.11.2018'!F983="поліклініка")</f>
        <v>0</v>
      </c>
      <c r="F986">
        <f>IF('01.11.2018'!F983="Психоневрол.",1,0)</f>
        <v>0</v>
      </c>
      <c r="G986" t="b">
        <f>OR('01.11.2018'!F983="Інше",'01.11.2018'!F983="ЦРЛ",'01.11.2018'!F983="МЛ",'01.11.2018'!F983="Інфекційна")</f>
        <v>0</v>
      </c>
      <c r="I986">
        <f t="shared" ref="I986:K986" si="1011">SUM(B986:B4297)</f>
        <v>0</v>
      </c>
      <c r="J986">
        <f t="shared" si="1011"/>
        <v>0</v>
      </c>
      <c r="K986">
        <f t="shared" si="1011"/>
        <v>0</v>
      </c>
      <c r="L986">
        <f t="shared" si="991"/>
        <v>0</v>
      </c>
      <c r="N986">
        <f t="shared" si="992"/>
        <v>0</v>
      </c>
    </row>
    <row r="987" spans="2:14" x14ac:dyDescent="0.25">
      <c r="B987">
        <f>IF('01.11.2018'!F984="НД",1,0)</f>
        <v>0</v>
      </c>
      <c r="C987">
        <f>IF('01.11.2018'!F984="СНІДцентр",1,0)</f>
        <v>0</v>
      </c>
      <c r="D987">
        <f>IF('01.11.2018'!F984="ПТБ",1,0)</f>
        <v>0</v>
      </c>
      <c r="E987" t="b">
        <f>OR('01.11.2018'!F984="ПМСД",'01.11.2018'!F984="поліклініка")</f>
        <v>0</v>
      </c>
      <c r="F987">
        <f>IF('01.11.2018'!F984="Психоневрол.",1,0)</f>
        <v>0</v>
      </c>
      <c r="G987" t="b">
        <f>OR('01.11.2018'!F984="Інше",'01.11.2018'!F984="ЦРЛ",'01.11.2018'!F984="МЛ",'01.11.2018'!F984="Інфекційна")</f>
        <v>0</v>
      </c>
      <c r="I987">
        <f t="shared" ref="I987:K987" si="1012">SUM(B987:B4298)</f>
        <v>0</v>
      </c>
      <c r="J987">
        <f t="shared" si="1012"/>
        <v>0</v>
      </c>
      <c r="K987">
        <f t="shared" si="1012"/>
        <v>0</v>
      </c>
      <c r="L987">
        <f t="shared" si="991"/>
        <v>0</v>
      </c>
      <c r="N987">
        <f t="shared" si="992"/>
        <v>0</v>
      </c>
    </row>
    <row r="988" spans="2:14" x14ac:dyDescent="0.25">
      <c r="B988">
        <f>IF('01.11.2018'!F985="НД",1,0)</f>
        <v>0</v>
      </c>
      <c r="C988">
        <f>IF('01.11.2018'!F985="СНІДцентр",1,0)</f>
        <v>0</v>
      </c>
      <c r="D988">
        <f>IF('01.11.2018'!F985="ПТБ",1,0)</f>
        <v>0</v>
      </c>
      <c r="E988" t="b">
        <f>OR('01.11.2018'!F985="ПМСД",'01.11.2018'!F985="поліклініка")</f>
        <v>0</v>
      </c>
      <c r="F988">
        <f>IF('01.11.2018'!F985="Психоневрол.",1,0)</f>
        <v>0</v>
      </c>
      <c r="G988" t="b">
        <f>OR('01.11.2018'!F985="Інше",'01.11.2018'!F985="ЦРЛ",'01.11.2018'!F985="МЛ",'01.11.2018'!F985="Інфекційна")</f>
        <v>0</v>
      </c>
      <c r="I988">
        <f t="shared" ref="I988:K988" si="1013">SUM(B988:B4299)</f>
        <v>0</v>
      </c>
      <c r="J988">
        <f t="shared" si="1013"/>
        <v>0</v>
      </c>
      <c r="K988">
        <f t="shared" si="1013"/>
        <v>0</v>
      </c>
      <c r="L988">
        <f t="shared" si="991"/>
        <v>0</v>
      </c>
      <c r="N988">
        <f t="shared" si="992"/>
        <v>0</v>
      </c>
    </row>
    <row r="989" spans="2:14" x14ac:dyDescent="0.25">
      <c r="B989">
        <f>IF('01.11.2018'!F986="НД",1,0)</f>
        <v>0</v>
      </c>
      <c r="C989">
        <f>IF('01.11.2018'!F986="СНІДцентр",1,0)</f>
        <v>0</v>
      </c>
      <c r="D989">
        <f>IF('01.11.2018'!F986="ПТБ",1,0)</f>
        <v>0</v>
      </c>
      <c r="E989" t="b">
        <f>OR('01.11.2018'!F986="ПМСД",'01.11.2018'!F986="поліклініка")</f>
        <v>0</v>
      </c>
      <c r="F989">
        <f>IF('01.11.2018'!F986="Психоневрол.",1,0)</f>
        <v>0</v>
      </c>
      <c r="G989" t="b">
        <f>OR('01.11.2018'!F986="Інше",'01.11.2018'!F986="ЦРЛ",'01.11.2018'!F986="МЛ",'01.11.2018'!F986="Інфекційна")</f>
        <v>0</v>
      </c>
      <c r="I989">
        <f t="shared" ref="I989:K989" si="1014">SUM(B989:B4300)</f>
        <v>0</v>
      </c>
      <c r="J989">
        <f t="shared" si="1014"/>
        <v>0</v>
      </c>
      <c r="K989">
        <f t="shared" si="1014"/>
        <v>0</v>
      </c>
      <c r="L989">
        <f t="shared" si="991"/>
        <v>0</v>
      </c>
      <c r="N989">
        <f t="shared" si="992"/>
        <v>0</v>
      </c>
    </row>
    <row r="990" spans="2:14" x14ac:dyDescent="0.25">
      <c r="B990">
        <f>IF('01.11.2018'!F987="НД",1,0)</f>
        <v>0</v>
      </c>
      <c r="C990">
        <f>IF('01.11.2018'!F987="СНІДцентр",1,0)</f>
        <v>0</v>
      </c>
      <c r="D990">
        <f>IF('01.11.2018'!F987="ПТБ",1,0)</f>
        <v>0</v>
      </c>
      <c r="E990" t="b">
        <f>OR('01.11.2018'!F987="ПМСД",'01.11.2018'!F987="поліклініка")</f>
        <v>0</v>
      </c>
      <c r="F990">
        <f>IF('01.11.2018'!F987="Психоневрол.",1,0)</f>
        <v>0</v>
      </c>
      <c r="G990" t="b">
        <f>OR('01.11.2018'!F987="Інше",'01.11.2018'!F987="ЦРЛ",'01.11.2018'!F987="МЛ",'01.11.2018'!F987="Інфекційна")</f>
        <v>0</v>
      </c>
      <c r="I990">
        <f t="shared" ref="I990:K990" si="1015">SUM(B990:B4301)</f>
        <v>0</v>
      </c>
      <c r="J990">
        <f t="shared" si="1015"/>
        <v>0</v>
      </c>
      <c r="K990">
        <f t="shared" si="1015"/>
        <v>0</v>
      </c>
      <c r="L990">
        <f t="shared" si="991"/>
        <v>0</v>
      </c>
      <c r="N990">
        <f t="shared" si="992"/>
        <v>0</v>
      </c>
    </row>
    <row r="991" spans="2:14" x14ac:dyDescent="0.25">
      <c r="B991">
        <f>IF('01.11.2018'!F988="НД",1,0)</f>
        <v>0</v>
      </c>
      <c r="C991">
        <f>IF('01.11.2018'!F988="СНІДцентр",1,0)</f>
        <v>0</v>
      </c>
      <c r="D991">
        <f>IF('01.11.2018'!F988="ПТБ",1,0)</f>
        <v>0</v>
      </c>
      <c r="E991" t="b">
        <f>OR('01.11.2018'!F988="ПМСД",'01.11.2018'!F988="поліклініка")</f>
        <v>0</v>
      </c>
      <c r="F991">
        <f>IF('01.11.2018'!F988="Психоневрол.",1,0)</f>
        <v>0</v>
      </c>
      <c r="G991" t="b">
        <f>OR('01.11.2018'!F988="Інше",'01.11.2018'!F988="ЦРЛ",'01.11.2018'!F988="МЛ",'01.11.2018'!F988="Інфекційна")</f>
        <v>0</v>
      </c>
      <c r="I991">
        <f t="shared" ref="I991:K991" si="1016">SUM(B991:B4302)</f>
        <v>0</v>
      </c>
      <c r="J991">
        <f t="shared" si="1016"/>
        <v>0</v>
      </c>
      <c r="K991">
        <f t="shared" si="1016"/>
        <v>0</v>
      </c>
      <c r="L991">
        <f t="shared" si="991"/>
        <v>0</v>
      </c>
      <c r="N991">
        <f t="shared" si="992"/>
        <v>0</v>
      </c>
    </row>
    <row r="992" spans="2:14" x14ac:dyDescent="0.25">
      <c r="B992">
        <f>IF('01.11.2018'!F989="НД",1,0)</f>
        <v>0</v>
      </c>
      <c r="C992">
        <f>IF('01.11.2018'!F989="СНІДцентр",1,0)</f>
        <v>0</v>
      </c>
      <c r="D992">
        <f>IF('01.11.2018'!F989="ПТБ",1,0)</f>
        <v>0</v>
      </c>
      <c r="E992" t="b">
        <f>OR('01.11.2018'!F989="ПМСД",'01.11.2018'!F989="поліклініка")</f>
        <v>0</v>
      </c>
      <c r="F992">
        <f>IF('01.11.2018'!F989="Психоневрол.",1,0)</f>
        <v>0</v>
      </c>
      <c r="G992" t="b">
        <f>OR('01.11.2018'!F989="Інше",'01.11.2018'!F989="ЦРЛ",'01.11.2018'!F989="МЛ",'01.11.2018'!F989="Інфекційна")</f>
        <v>0</v>
      </c>
      <c r="I992">
        <f t="shared" ref="I992:K992" si="1017">SUM(B992:B4303)</f>
        <v>0</v>
      </c>
      <c r="J992">
        <f t="shared" si="1017"/>
        <v>0</v>
      </c>
      <c r="K992">
        <f t="shared" si="1017"/>
        <v>0</v>
      </c>
      <c r="L992">
        <f t="shared" si="991"/>
        <v>0</v>
      </c>
      <c r="N992">
        <f t="shared" si="992"/>
        <v>0</v>
      </c>
    </row>
    <row r="993" spans="2:14" x14ac:dyDescent="0.25">
      <c r="B993">
        <f>IF('01.11.2018'!F990="НД",1,0)</f>
        <v>0</v>
      </c>
      <c r="C993">
        <f>IF('01.11.2018'!F990="СНІДцентр",1,0)</f>
        <v>0</v>
      </c>
      <c r="D993">
        <f>IF('01.11.2018'!F990="ПТБ",1,0)</f>
        <v>0</v>
      </c>
      <c r="E993" t="b">
        <f>OR('01.11.2018'!F990="ПМСД",'01.11.2018'!F990="поліклініка")</f>
        <v>0</v>
      </c>
      <c r="F993">
        <f>IF('01.11.2018'!F990="Психоневрол.",1,0)</f>
        <v>0</v>
      </c>
      <c r="G993" t="b">
        <f>OR('01.11.2018'!F990="Інше",'01.11.2018'!F990="ЦРЛ",'01.11.2018'!F990="МЛ",'01.11.2018'!F990="Інфекційна")</f>
        <v>0</v>
      </c>
      <c r="I993">
        <f t="shared" ref="I993:K993" si="1018">SUM(B993:B4304)</f>
        <v>0</v>
      </c>
      <c r="J993">
        <f t="shared" si="1018"/>
        <v>0</v>
      </c>
      <c r="K993">
        <f t="shared" si="1018"/>
        <v>0</v>
      </c>
      <c r="L993">
        <f t="shared" si="991"/>
        <v>0</v>
      </c>
      <c r="N993">
        <f t="shared" si="992"/>
        <v>0</v>
      </c>
    </row>
    <row r="994" spans="2:14" x14ac:dyDescent="0.25">
      <c r="B994">
        <f>IF('01.11.2018'!F991="НД",1,0)</f>
        <v>0</v>
      </c>
      <c r="C994">
        <f>IF('01.11.2018'!F991="СНІДцентр",1,0)</f>
        <v>0</v>
      </c>
      <c r="D994">
        <f>IF('01.11.2018'!F991="ПТБ",1,0)</f>
        <v>0</v>
      </c>
      <c r="E994" t="b">
        <f>OR('01.11.2018'!F991="ПМСД",'01.11.2018'!F991="поліклініка")</f>
        <v>0</v>
      </c>
      <c r="F994">
        <f>IF('01.11.2018'!F991="Психоневрол.",1,0)</f>
        <v>0</v>
      </c>
      <c r="G994" t="b">
        <f>OR('01.11.2018'!F991="Інше",'01.11.2018'!F991="ЦРЛ",'01.11.2018'!F991="МЛ",'01.11.2018'!F991="Інфекційна")</f>
        <v>0</v>
      </c>
      <c r="I994">
        <f t="shared" ref="I994:K994" si="1019">SUM(B994:B4305)</f>
        <v>0</v>
      </c>
      <c r="J994">
        <f t="shared" si="1019"/>
        <v>0</v>
      </c>
      <c r="K994">
        <f t="shared" si="1019"/>
        <v>0</v>
      </c>
      <c r="L994">
        <f t="shared" si="991"/>
        <v>0</v>
      </c>
      <c r="N994">
        <f t="shared" si="992"/>
        <v>0</v>
      </c>
    </row>
    <row r="995" spans="2:14" x14ac:dyDescent="0.25">
      <c r="B995">
        <f>IF('01.11.2018'!F992="НД",1,0)</f>
        <v>0</v>
      </c>
      <c r="C995">
        <f>IF('01.11.2018'!F992="СНІДцентр",1,0)</f>
        <v>0</v>
      </c>
      <c r="D995">
        <f>IF('01.11.2018'!F992="ПТБ",1,0)</f>
        <v>0</v>
      </c>
      <c r="E995" t="b">
        <f>OR('01.11.2018'!F992="ПМСД",'01.11.2018'!F992="поліклініка")</f>
        <v>0</v>
      </c>
      <c r="F995">
        <f>IF('01.11.2018'!F992="Психоневрол.",1,0)</f>
        <v>0</v>
      </c>
      <c r="G995" t="b">
        <f>OR('01.11.2018'!F992="Інше",'01.11.2018'!F992="ЦРЛ",'01.11.2018'!F992="МЛ",'01.11.2018'!F992="Інфекційна")</f>
        <v>0</v>
      </c>
      <c r="I995">
        <f t="shared" ref="I995:K995" si="1020">SUM(B995:B4306)</f>
        <v>0</v>
      </c>
      <c r="J995">
        <f t="shared" si="1020"/>
        <v>0</v>
      </c>
      <c r="K995">
        <f t="shared" si="1020"/>
        <v>0</v>
      </c>
      <c r="L995">
        <f t="shared" si="991"/>
        <v>0</v>
      </c>
      <c r="N995">
        <f t="shared" si="992"/>
        <v>0</v>
      </c>
    </row>
    <row r="996" spans="2:14" x14ac:dyDescent="0.25">
      <c r="B996">
        <f>IF('01.11.2018'!F993="НД",1,0)</f>
        <v>0</v>
      </c>
      <c r="C996">
        <f>IF('01.11.2018'!F993="СНІДцентр",1,0)</f>
        <v>0</v>
      </c>
      <c r="D996">
        <f>IF('01.11.2018'!F993="ПТБ",1,0)</f>
        <v>0</v>
      </c>
      <c r="E996" t="b">
        <f>OR('01.11.2018'!F993="ПМСД",'01.11.2018'!F993="поліклініка")</f>
        <v>0</v>
      </c>
      <c r="F996">
        <f>IF('01.11.2018'!F993="Психоневрол.",1,0)</f>
        <v>0</v>
      </c>
      <c r="G996" t="b">
        <f>OR('01.11.2018'!F993="Інше",'01.11.2018'!F993="ЦРЛ",'01.11.2018'!F993="МЛ",'01.11.2018'!F993="Інфекційна")</f>
        <v>0</v>
      </c>
      <c r="I996">
        <f t="shared" ref="I996:K996" si="1021">SUM(B996:B4307)</f>
        <v>0</v>
      </c>
      <c r="J996">
        <f t="shared" si="1021"/>
        <v>0</v>
      </c>
      <c r="K996">
        <f t="shared" si="1021"/>
        <v>0</v>
      </c>
      <c r="L996">
        <f t="shared" si="991"/>
        <v>0</v>
      </c>
      <c r="N996">
        <f t="shared" si="992"/>
        <v>0</v>
      </c>
    </row>
    <row r="997" spans="2:14" x14ac:dyDescent="0.25">
      <c r="B997">
        <f>IF('01.11.2018'!F994="НД",1,0)</f>
        <v>0</v>
      </c>
      <c r="C997">
        <f>IF('01.11.2018'!F994="СНІДцентр",1,0)</f>
        <v>0</v>
      </c>
      <c r="D997">
        <f>IF('01.11.2018'!F994="ПТБ",1,0)</f>
        <v>0</v>
      </c>
      <c r="E997" t="b">
        <f>OR('01.11.2018'!F994="ПМСД",'01.11.2018'!F994="поліклініка")</f>
        <v>0</v>
      </c>
      <c r="F997">
        <f>IF('01.11.2018'!F994="Психоневрол.",1,0)</f>
        <v>0</v>
      </c>
      <c r="G997" t="b">
        <f>OR('01.11.2018'!F994="Інше",'01.11.2018'!F994="ЦРЛ",'01.11.2018'!F994="МЛ",'01.11.2018'!F994="Інфекційна")</f>
        <v>0</v>
      </c>
      <c r="I997">
        <f t="shared" ref="I997:K997" si="1022">SUM(B997:B4308)</f>
        <v>0</v>
      </c>
      <c r="J997">
        <f t="shared" si="1022"/>
        <v>0</v>
      </c>
      <c r="K997">
        <f t="shared" si="1022"/>
        <v>0</v>
      </c>
      <c r="L997">
        <f t="shared" si="991"/>
        <v>0</v>
      </c>
      <c r="N997">
        <f t="shared" si="992"/>
        <v>0</v>
      </c>
    </row>
    <row r="998" spans="2:14" x14ac:dyDescent="0.25">
      <c r="B998">
        <f>IF('01.11.2018'!F995="НД",1,0)</f>
        <v>0</v>
      </c>
      <c r="C998">
        <f>IF('01.11.2018'!F995="СНІДцентр",1,0)</f>
        <v>0</v>
      </c>
      <c r="D998">
        <f>IF('01.11.2018'!F995="ПТБ",1,0)</f>
        <v>0</v>
      </c>
      <c r="E998" t="b">
        <f>OR('01.11.2018'!F995="ПМСД",'01.11.2018'!F995="поліклініка")</f>
        <v>0</v>
      </c>
      <c r="F998">
        <f>IF('01.11.2018'!F995="Психоневрол.",1,0)</f>
        <v>0</v>
      </c>
      <c r="G998" t="b">
        <f>OR('01.11.2018'!F995="Інше",'01.11.2018'!F995="ЦРЛ",'01.11.2018'!F995="МЛ",'01.11.2018'!F995="Інфекційна")</f>
        <v>0</v>
      </c>
      <c r="I998">
        <f t="shared" ref="I998:K998" si="1023">SUM(B998:B4309)</f>
        <v>0</v>
      </c>
      <c r="J998">
        <f t="shared" si="1023"/>
        <v>0</v>
      </c>
      <c r="K998">
        <f t="shared" si="1023"/>
        <v>0</v>
      </c>
      <c r="L998">
        <f t="shared" si="991"/>
        <v>0</v>
      </c>
      <c r="N998">
        <f t="shared" si="992"/>
        <v>0</v>
      </c>
    </row>
    <row r="999" spans="2:14" x14ac:dyDescent="0.25">
      <c r="B999">
        <f>IF('01.11.2018'!F996="НД",1,0)</f>
        <v>0</v>
      </c>
      <c r="C999">
        <f>IF('01.11.2018'!F996="СНІДцентр",1,0)</f>
        <v>0</v>
      </c>
      <c r="D999">
        <f>IF('01.11.2018'!F996="ПТБ",1,0)</f>
        <v>0</v>
      </c>
      <c r="E999" t="b">
        <f>OR('01.11.2018'!F996="ПМСД",'01.11.2018'!F996="поліклініка")</f>
        <v>0</v>
      </c>
      <c r="F999">
        <f>IF('01.11.2018'!F996="Психоневрол.",1,0)</f>
        <v>0</v>
      </c>
      <c r="G999" t="b">
        <f>OR('01.11.2018'!F996="Інше",'01.11.2018'!F996="ЦРЛ",'01.11.2018'!F996="МЛ",'01.11.2018'!F996="Інфекційна")</f>
        <v>0</v>
      </c>
      <c r="I999">
        <f t="shared" ref="I999:K999" si="1024">SUM(B999:B4310)</f>
        <v>0</v>
      </c>
      <c r="J999">
        <f t="shared" si="1024"/>
        <v>0</v>
      </c>
      <c r="K999">
        <f t="shared" si="1024"/>
        <v>0</v>
      </c>
      <c r="L999">
        <f t="shared" si="991"/>
        <v>0</v>
      </c>
      <c r="N999">
        <f t="shared" si="992"/>
        <v>0</v>
      </c>
    </row>
    <row r="1000" spans="2:14" x14ac:dyDescent="0.25">
      <c r="B1000">
        <f>IF('01.11.2018'!F997="НД",1,0)</f>
        <v>0</v>
      </c>
      <c r="C1000">
        <f>IF('01.11.2018'!F997="СНІДцентр",1,0)</f>
        <v>0</v>
      </c>
      <c r="D1000">
        <f>IF('01.11.2018'!F997="ПТБ",1,0)</f>
        <v>0</v>
      </c>
      <c r="E1000" t="b">
        <f>OR('01.11.2018'!F997="ПМСД",'01.11.2018'!F997="поліклініка")</f>
        <v>0</v>
      </c>
      <c r="F1000">
        <f>IF('01.11.2018'!F997="Психоневрол.",1,0)</f>
        <v>0</v>
      </c>
      <c r="G1000" t="b">
        <f>OR('01.11.2018'!F997="Інше",'01.11.2018'!F997="ЦРЛ",'01.11.2018'!F997="МЛ",'01.11.2018'!F997="Інфекційна")</f>
        <v>0</v>
      </c>
      <c r="I1000">
        <f t="shared" ref="I1000:K1000" si="1025">SUM(B1000:B4311)</f>
        <v>0</v>
      </c>
      <c r="J1000">
        <f t="shared" si="1025"/>
        <v>0</v>
      </c>
      <c r="K1000">
        <f t="shared" si="1025"/>
        <v>0</v>
      </c>
      <c r="L1000">
        <f t="shared" si="991"/>
        <v>0</v>
      </c>
      <c r="N1000">
        <f t="shared" si="992"/>
        <v>0</v>
      </c>
    </row>
    <row r="1001" spans="2:14" x14ac:dyDescent="0.25">
      <c r="B1001">
        <f>IF('01.11.2018'!F998="НД",1,0)</f>
        <v>0</v>
      </c>
      <c r="C1001">
        <f>IF('01.11.2018'!F998="СНІДцентр",1,0)</f>
        <v>0</v>
      </c>
      <c r="D1001">
        <f>IF('01.11.2018'!F998="ПТБ",1,0)</f>
        <v>0</v>
      </c>
      <c r="E1001" t="b">
        <f>OR('01.11.2018'!F998="ПМСД",'01.11.2018'!F998="поліклініка")</f>
        <v>0</v>
      </c>
      <c r="F1001">
        <f>IF('01.11.2018'!F998="Психоневрол.",1,0)</f>
        <v>0</v>
      </c>
      <c r="G1001" t="b">
        <f>OR('01.11.2018'!F998="Інше",'01.11.2018'!F998="ЦРЛ",'01.11.2018'!F998="МЛ",'01.11.2018'!F998="Інфекційна")</f>
        <v>0</v>
      </c>
      <c r="I1001">
        <f t="shared" ref="I1001:K1001" si="1026">SUM(B1001:B4312)</f>
        <v>0</v>
      </c>
      <c r="J1001">
        <f t="shared" si="1026"/>
        <v>0</v>
      </c>
      <c r="K1001">
        <f t="shared" si="1026"/>
        <v>0</v>
      </c>
      <c r="L1001">
        <f t="shared" si="991"/>
        <v>0</v>
      </c>
      <c r="N1001">
        <f t="shared" si="992"/>
        <v>0</v>
      </c>
    </row>
    <row r="1002" spans="2:14" x14ac:dyDescent="0.25">
      <c r="B1002">
        <f>IF('01.11.2018'!F999="НД",1,0)</f>
        <v>0</v>
      </c>
      <c r="C1002">
        <f>IF('01.11.2018'!F999="СНІДцентр",1,0)</f>
        <v>0</v>
      </c>
      <c r="D1002">
        <f>IF('01.11.2018'!F999="ПТБ",1,0)</f>
        <v>0</v>
      </c>
      <c r="E1002" t="b">
        <f>OR('01.11.2018'!F999="ПМСД",'01.11.2018'!F999="поліклініка")</f>
        <v>0</v>
      </c>
      <c r="F1002">
        <f>IF('01.11.2018'!F999="Психоневрол.",1,0)</f>
        <v>0</v>
      </c>
      <c r="G1002" t="b">
        <f>OR('01.11.2018'!F999="Інше",'01.11.2018'!F999="ЦРЛ",'01.11.2018'!F999="МЛ",'01.11.2018'!F999="Інфекційна")</f>
        <v>0</v>
      </c>
      <c r="I1002">
        <f t="shared" ref="I1002:K1002" si="1027">SUM(B1002:B4313)</f>
        <v>0</v>
      </c>
      <c r="J1002">
        <f t="shared" si="1027"/>
        <v>0</v>
      </c>
      <c r="K1002">
        <f t="shared" si="1027"/>
        <v>0</v>
      </c>
      <c r="L1002">
        <f t="shared" si="991"/>
        <v>0</v>
      </c>
      <c r="N1002">
        <f t="shared" si="992"/>
        <v>0</v>
      </c>
    </row>
    <row r="1003" spans="2:14" x14ac:dyDescent="0.25">
      <c r="B1003">
        <f>IF('01.11.2018'!F1000="НД",1,0)</f>
        <v>0</v>
      </c>
      <c r="C1003">
        <f>IF('01.11.2018'!F1000="СНІДцентр",1,0)</f>
        <v>0</v>
      </c>
      <c r="D1003">
        <f>IF('01.11.2018'!F1000="ПТБ",1,0)</f>
        <v>0</v>
      </c>
      <c r="E1003" t="b">
        <f>OR('01.11.2018'!F1000="ПМСД",'01.11.2018'!F1000="поліклініка")</f>
        <v>0</v>
      </c>
      <c r="F1003">
        <f>IF('01.11.2018'!F1000="Психоневрол.",1,0)</f>
        <v>0</v>
      </c>
      <c r="G1003" t="b">
        <f>OR('01.11.2018'!F1000="Інше",'01.11.2018'!F1000="ЦРЛ",'01.11.2018'!F1000="МЛ",'01.11.2018'!F1000="Інфекційна")</f>
        <v>0</v>
      </c>
      <c r="I1003">
        <f t="shared" ref="I1003:K1003" si="1028">SUM(B1003:B4314)</f>
        <v>0</v>
      </c>
      <c r="J1003">
        <f t="shared" si="1028"/>
        <v>0</v>
      </c>
      <c r="K1003">
        <f t="shared" si="1028"/>
        <v>0</v>
      </c>
      <c r="L1003">
        <f t="shared" si="991"/>
        <v>0</v>
      </c>
      <c r="N1003">
        <f t="shared" si="992"/>
        <v>0</v>
      </c>
    </row>
    <row r="1004" spans="2:14" x14ac:dyDescent="0.25">
      <c r="B1004">
        <f>IF('01.11.2018'!F1001="НД",1,0)</f>
        <v>0</v>
      </c>
      <c r="C1004">
        <f>IF('01.11.2018'!F1001="СНІДцентр",1,0)</f>
        <v>0</v>
      </c>
      <c r="D1004">
        <f>IF('01.11.2018'!F1001="ПТБ",1,0)</f>
        <v>0</v>
      </c>
      <c r="E1004" t="b">
        <f>OR('01.11.2018'!F1001="ПМСД",'01.11.2018'!F1001="поліклініка")</f>
        <v>0</v>
      </c>
      <c r="F1004">
        <f>IF('01.11.2018'!F1001="Психоневрол.",1,0)</f>
        <v>0</v>
      </c>
      <c r="G1004" t="b">
        <f>OR('01.11.2018'!F1001="Інше",'01.11.2018'!F1001="ЦРЛ",'01.11.2018'!F1001="МЛ",'01.11.2018'!F1001="Інфекційна")</f>
        <v>0</v>
      </c>
      <c r="I1004">
        <f t="shared" ref="I1004:K1004" si="1029">SUM(B1004:B4315)</f>
        <v>0</v>
      </c>
      <c r="J1004">
        <f t="shared" si="1029"/>
        <v>0</v>
      </c>
      <c r="K1004">
        <f t="shared" si="1029"/>
        <v>0</v>
      </c>
      <c r="L1004">
        <f t="shared" si="991"/>
        <v>0</v>
      </c>
      <c r="N1004">
        <f t="shared" si="992"/>
        <v>0</v>
      </c>
    </row>
    <row r="1005" spans="2:14" x14ac:dyDescent="0.25">
      <c r="B1005">
        <f>IF('01.11.2018'!F1002="НД",1,0)</f>
        <v>0</v>
      </c>
      <c r="C1005">
        <f>IF('01.11.2018'!F1002="СНІДцентр",1,0)</f>
        <v>0</v>
      </c>
      <c r="D1005">
        <f>IF('01.11.2018'!F1002="ПТБ",1,0)</f>
        <v>0</v>
      </c>
      <c r="E1005" t="b">
        <f>OR('01.11.2018'!F1002="ПМСД",'01.11.2018'!F1002="поліклініка")</f>
        <v>0</v>
      </c>
      <c r="F1005">
        <f>IF('01.11.2018'!F1002="Психоневрол.",1,0)</f>
        <v>0</v>
      </c>
      <c r="G1005" t="b">
        <f>OR('01.11.2018'!F1002="Інше",'01.11.2018'!F1002="ЦРЛ",'01.11.2018'!F1002="МЛ",'01.11.2018'!F1002="Інфекційна")</f>
        <v>0</v>
      </c>
      <c r="I1005">
        <f t="shared" ref="I1005:K1005" si="1030">SUM(B1005:B4316)</f>
        <v>0</v>
      </c>
      <c r="J1005">
        <f t="shared" si="1030"/>
        <v>0</v>
      </c>
      <c r="K1005">
        <f t="shared" si="1030"/>
        <v>0</v>
      </c>
      <c r="L1005">
        <f t="shared" si="991"/>
        <v>0</v>
      </c>
      <c r="N1005">
        <f t="shared" si="992"/>
        <v>0</v>
      </c>
    </row>
    <row r="1006" spans="2:14" x14ac:dyDescent="0.25">
      <c r="B1006">
        <f>IF('01.11.2018'!F1003="НД",1,0)</f>
        <v>0</v>
      </c>
      <c r="C1006">
        <f>IF('01.11.2018'!F1003="СНІДцентр",1,0)</f>
        <v>0</v>
      </c>
      <c r="D1006">
        <f>IF('01.11.2018'!F1003="ПТБ",1,0)</f>
        <v>0</v>
      </c>
      <c r="E1006" t="b">
        <f>OR('01.11.2018'!F1003="ПМСД",'01.11.2018'!F1003="поліклініка")</f>
        <v>0</v>
      </c>
      <c r="F1006">
        <f>IF('01.11.2018'!F1003="Психоневрол.",1,0)</f>
        <v>0</v>
      </c>
      <c r="G1006" t="b">
        <f>OR('01.11.2018'!F1003="Інше",'01.11.2018'!F1003="ЦРЛ",'01.11.2018'!F1003="МЛ",'01.11.2018'!F1003="Інфекційна")</f>
        <v>0</v>
      </c>
      <c r="I1006">
        <f t="shared" ref="I1006:K1006" si="1031">SUM(B1006:B4317)</f>
        <v>0</v>
      </c>
      <c r="J1006">
        <f t="shared" si="1031"/>
        <v>0</v>
      </c>
      <c r="K1006">
        <f t="shared" si="1031"/>
        <v>0</v>
      </c>
      <c r="L1006">
        <f t="shared" si="991"/>
        <v>0</v>
      </c>
      <c r="N1006">
        <f t="shared" si="992"/>
        <v>0</v>
      </c>
    </row>
    <row r="1007" spans="2:14" x14ac:dyDescent="0.25">
      <c r="B1007">
        <f>IF('01.11.2018'!F1004="НД",1,0)</f>
        <v>0</v>
      </c>
      <c r="C1007">
        <f>IF('01.11.2018'!F1004="СНІДцентр",1,0)</f>
        <v>0</v>
      </c>
      <c r="D1007">
        <f>IF('01.11.2018'!F1004="ПТБ",1,0)</f>
        <v>0</v>
      </c>
      <c r="E1007" t="b">
        <f>OR('01.11.2018'!F1004="ПМСД",'01.11.2018'!F1004="поліклініка")</f>
        <v>0</v>
      </c>
      <c r="F1007">
        <f>IF('01.11.2018'!F1004="Психоневрол.",1,0)</f>
        <v>0</v>
      </c>
      <c r="G1007" t="b">
        <f>OR('01.11.2018'!F1004="Інше",'01.11.2018'!F1004="ЦРЛ",'01.11.2018'!F1004="МЛ",'01.11.2018'!F1004="Інфекційна")</f>
        <v>0</v>
      </c>
      <c r="I1007">
        <f t="shared" ref="I1007:K1007" si="1032">SUM(B1007:B4318)</f>
        <v>0</v>
      </c>
      <c r="J1007">
        <f t="shared" si="1032"/>
        <v>0</v>
      </c>
      <c r="K1007">
        <f t="shared" si="1032"/>
        <v>0</v>
      </c>
      <c r="L1007">
        <f t="shared" si="991"/>
        <v>0</v>
      </c>
      <c r="N1007">
        <f t="shared" si="992"/>
        <v>0</v>
      </c>
    </row>
    <row r="1008" spans="2:14" x14ac:dyDescent="0.25">
      <c r="B1008">
        <f>IF('01.11.2018'!F1005="НД",1,0)</f>
        <v>0</v>
      </c>
      <c r="C1008">
        <f>IF('01.11.2018'!F1005="СНІДцентр",1,0)</f>
        <v>0</v>
      </c>
      <c r="D1008">
        <f>IF('01.11.2018'!F1005="ПТБ",1,0)</f>
        <v>0</v>
      </c>
      <c r="E1008" t="b">
        <f>OR('01.11.2018'!F1005="ПМСД",'01.11.2018'!F1005="поліклініка")</f>
        <v>0</v>
      </c>
      <c r="F1008">
        <f>IF('01.11.2018'!F1005="Психоневрол.",1,0)</f>
        <v>0</v>
      </c>
      <c r="G1008" t="b">
        <f>OR('01.11.2018'!F1005="Інше",'01.11.2018'!F1005="ЦРЛ",'01.11.2018'!F1005="МЛ",'01.11.2018'!F1005="Інфекційна")</f>
        <v>0</v>
      </c>
      <c r="I1008">
        <f t="shared" ref="I1008:K1008" si="1033">SUM(B1008:B4319)</f>
        <v>0</v>
      </c>
      <c r="J1008">
        <f t="shared" si="1033"/>
        <v>0</v>
      </c>
      <c r="K1008">
        <f t="shared" si="1033"/>
        <v>0</v>
      </c>
      <c r="L1008">
        <f t="shared" si="991"/>
        <v>0</v>
      </c>
      <c r="N1008">
        <f t="shared" si="992"/>
        <v>0</v>
      </c>
    </row>
    <row r="1009" spans="2:14" x14ac:dyDescent="0.25">
      <c r="B1009">
        <f>IF('01.11.2018'!F1006="НД",1,0)</f>
        <v>0</v>
      </c>
      <c r="C1009">
        <f>IF('01.11.2018'!F1006="СНІДцентр",1,0)</f>
        <v>0</v>
      </c>
      <c r="D1009">
        <f>IF('01.11.2018'!F1006="ПТБ",1,0)</f>
        <v>0</v>
      </c>
      <c r="E1009" t="b">
        <f>OR('01.11.2018'!F1006="ПМСД",'01.11.2018'!F1006="поліклініка")</f>
        <v>0</v>
      </c>
      <c r="F1009">
        <f>IF('01.11.2018'!F1006="Психоневрол.",1,0)</f>
        <v>0</v>
      </c>
      <c r="G1009" t="b">
        <f>OR('01.11.2018'!F1006="Інше",'01.11.2018'!F1006="ЦРЛ",'01.11.2018'!F1006="МЛ",'01.11.2018'!F1006="Інфекційна")</f>
        <v>0</v>
      </c>
      <c r="I1009">
        <f t="shared" ref="I1009:K1009" si="1034">SUM(B1009:B4320)</f>
        <v>0</v>
      </c>
      <c r="J1009">
        <f t="shared" si="1034"/>
        <v>0</v>
      </c>
      <c r="K1009">
        <f t="shared" si="1034"/>
        <v>0</v>
      </c>
      <c r="L1009">
        <f t="shared" si="991"/>
        <v>0</v>
      </c>
      <c r="N1009">
        <f t="shared" si="992"/>
        <v>0</v>
      </c>
    </row>
    <row r="1010" spans="2:14" x14ac:dyDescent="0.25">
      <c r="B1010">
        <f>IF('01.11.2018'!F1007="НД",1,0)</f>
        <v>0</v>
      </c>
      <c r="C1010">
        <f>IF('01.11.2018'!F1007="СНІДцентр",1,0)</f>
        <v>0</v>
      </c>
      <c r="D1010">
        <f>IF('01.11.2018'!F1007="ПТБ",1,0)</f>
        <v>0</v>
      </c>
      <c r="E1010" t="b">
        <f>OR('01.11.2018'!F1007="ПМСД",'01.11.2018'!F1007="поліклініка")</f>
        <v>0</v>
      </c>
      <c r="F1010">
        <f>IF('01.11.2018'!F1007="Психоневрол.",1,0)</f>
        <v>0</v>
      </c>
      <c r="G1010" t="b">
        <f>OR('01.11.2018'!F1007="Інше",'01.11.2018'!F1007="ЦРЛ",'01.11.2018'!F1007="МЛ",'01.11.2018'!F1007="Інфекційна")</f>
        <v>0</v>
      </c>
      <c r="I1010">
        <f t="shared" ref="I1010:K1010" si="1035">SUM(B1010:B4321)</f>
        <v>0</v>
      </c>
      <c r="J1010">
        <f t="shared" si="1035"/>
        <v>0</v>
      </c>
      <c r="K1010">
        <f t="shared" si="1035"/>
        <v>0</v>
      </c>
      <c r="L1010">
        <f t="shared" si="991"/>
        <v>0</v>
      </c>
      <c r="N1010">
        <f t="shared" si="992"/>
        <v>0</v>
      </c>
    </row>
    <row r="1011" spans="2:14" x14ac:dyDescent="0.25">
      <c r="B1011">
        <f>IF('01.11.2018'!F1008="НД",1,0)</f>
        <v>0</v>
      </c>
      <c r="C1011">
        <f>IF('01.11.2018'!F1008="СНІДцентр",1,0)</f>
        <v>0</v>
      </c>
      <c r="D1011">
        <f>IF('01.11.2018'!F1008="ПТБ",1,0)</f>
        <v>0</v>
      </c>
      <c r="E1011" t="b">
        <f>OR('01.11.2018'!F1008="ПМСД",'01.11.2018'!F1008="поліклініка")</f>
        <v>0</v>
      </c>
      <c r="F1011">
        <f>IF('01.11.2018'!F1008="Психоневрол.",1,0)</f>
        <v>0</v>
      </c>
      <c r="G1011" t="b">
        <f>OR('01.11.2018'!F1008="Інше",'01.11.2018'!F1008="ЦРЛ",'01.11.2018'!F1008="МЛ",'01.11.2018'!F1008="Інфекційна")</f>
        <v>0</v>
      </c>
      <c r="I1011">
        <f t="shared" ref="I1011:K1011" si="1036">SUM(B1011:B4322)</f>
        <v>0</v>
      </c>
      <c r="J1011">
        <f t="shared" si="1036"/>
        <v>0</v>
      </c>
      <c r="K1011">
        <f t="shared" si="1036"/>
        <v>0</v>
      </c>
      <c r="L1011">
        <f t="shared" si="991"/>
        <v>0</v>
      </c>
      <c r="N1011">
        <f t="shared" si="992"/>
        <v>0</v>
      </c>
    </row>
    <row r="1012" spans="2:14" x14ac:dyDescent="0.25">
      <c r="B1012">
        <f>IF('01.11.2018'!F1009="НД",1,0)</f>
        <v>0</v>
      </c>
      <c r="C1012">
        <f>IF('01.11.2018'!F1009="СНІДцентр",1,0)</f>
        <v>0</v>
      </c>
      <c r="D1012">
        <f>IF('01.11.2018'!F1009="ПТБ",1,0)</f>
        <v>0</v>
      </c>
      <c r="E1012" t="b">
        <f>OR('01.11.2018'!F1009="ПМСД",'01.11.2018'!F1009="поліклініка")</f>
        <v>0</v>
      </c>
      <c r="F1012">
        <f>IF('01.11.2018'!F1009="Психоневрол.",1,0)</f>
        <v>0</v>
      </c>
      <c r="G1012" t="b">
        <f>OR('01.11.2018'!F1009="Інше",'01.11.2018'!F1009="ЦРЛ",'01.11.2018'!F1009="МЛ",'01.11.2018'!F1009="Інфекційна")</f>
        <v>0</v>
      </c>
      <c r="I1012">
        <f t="shared" ref="I1012:K1012" si="1037">SUM(B1012:B4323)</f>
        <v>0</v>
      </c>
      <c r="J1012">
        <f t="shared" si="1037"/>
        <v>0</v>
      </c>
      <c r="K1012">
        <f t="shared" si="1037"/>
        <v>0</v>
      </c>
      <c r="L1012">
        <f t="shared" si="991"/>
        <v>0</v>
      </c>
      <c r="N1012">
        <f t="shared" si="992"/>
        <v>0</v>
      </c>
    </row>
    <row r="1013" spans="2:14" x14ac:dyDescent="0.25">
      <c r="B1013">
        <f>IF('01.11.2018'!F1010="НД",1,0)</f>
        <v>0</v>
      </c>
      <c r="C1013">
        <f>IF('01.11.2018'!F1010="СНІДцентр",1,0)</f>
        <v>0</v>
      </c>
      <c r="D1013">
        <f>IF('01.11.2018'!F1010="ПТБ",1,0)</f>
        <v>0</v>
      </c>
      <c r="E1013" t="b">
        <f>OR('01.11.2018'!F1010="ПМСД",'01.11.2018'!F1010="поліклініка")</f>
        <v>0</v>
      </c>
      <c r="F1013">
        <f>IF('01.11.2018'!F1010="Психоневрол.",1,0)</f>
        <v>0</v>
      </c>
      <c r="G1013" t="b">
        <f>OR('01.11.2018'!F1010="Інше",'01.11.2018'!F1010="ЦРЛ",'01.11.2018'!F1010="МЛ",'01.11.2018'!F1010="Інфекційна")</f>
        <v>0</v>
      </c>
      <c r="I1013">
        <f t="shared" ref="I1013:K1013" si="1038">SUM(B1013:B4324)</f>
        <v>0</v>
      </c>
      <c r="J1013">
        <f t="shared" si="1038"/>
        <v>0</v>
      </c>
      <c r="K1013">
        <f t="shared" si="1038"/>
        <v>0</v>
      </c>
      <c r="L1013">
        <f t="shared" si="991"/>
        <v>0</v>
      </c>
      <c r="N1013">
        <f t="shared" si="992"/>
        <v>0</v>
      </c>
    </row>
    <row r="1014" spans="2:14" x14ac:dyDescent="0.25">
      <c r="B1014">
        <f>IF('01.11.2018'!F1011="НД",1,0)</f>
        <v>0</v>
      </c>
      <c r="C1014">
        <f>IF('01.11.2018'!F1011="СНІДцентр",1,0)</f>
        <v>0</v>
      </c>
      <c r="D1014">
        <f>IF('01.11.2018'!F1011="ПТБ",1,0)</f>
        <v>0</v>
      </c>
      <c r="E1014" t="b">
        <f>OR('01.11.2018'!F1011="ПМСД",'01.11.2018'!F1011="поліклініка")</f>
        <v>0</v>
      </c>
      <c r="F1014">
        <f>IF('01.11.2018'!F1011="Психоневрол.",1,0)</f>
        <v>0</v>
      </c>
      <c r="G1014" t="b">
        <f>OR('01.11.2018'!F1011="Інше",'01.11.2018'!F1011="ЦРЛ",'01.11.2018'!F1011="МЛ",'01.11.2018'!F1011="Інфекційна")</f>
        <v>0</v>
      </c>
      <c r="I1014">
        <f t="shared" ref="I1014:K1014" si="1039">SUM(B1014:B4325)</f>
        <v>0</v>
      </c>
      <c r="J1014">
        <f t="shared" si="1039"/>
        <v>0</v>
      </c>
      <c r="K1014">
        <f t="shared" si="1039"/>
        <v>0</v>
      </c>
      <c r="L1014">
        <f t="shared" si="991"/>
        <v>0</v>
      </c>
      <c r="N1014">
        <f t="shared" si="992"/>
        <v>0</v>
      </c>
    </row>
    <row r="1015" spans="2:14" x14ac:dyDescent="0.25">
      <c r="B1015">
        <f>IF('01.11.2018'!F1012="НД",1,0)</f>
        <v>0</v>
      </c>
      <c r="C1015">
        <f>IF('01.11.2018'!F1012="СНІДцентр",1,0)</f>
        <v>0</v>
      </c>
      <c r="D1015">
        <f>IF('01.11.2018'!F1012="ПТБ",1,0)</f>
        <v>0</v>
      </c>
      <c r="E1015" t="b">
        <f>OR('01.11.2018'!F1012="ПМСД",'01.11.2018'!F1012="поліклініка")</f>
        <v>0</v>
      </c>
      <c r="F1015">
        <f>IF('01.11.2018'!F1012="Психоневрол.",1,0)</f>
        <v>0</v>
      </c>
      <c r="G1015" t="b">
        <f>OR('01.11.2018'!F1012="Інше",'01.11.2018'!F1012="ЦРЛ",'01.11.2018'!F1012="МЛ",'01.11.2018'!F1012="Інфекційна")</f>
        <v>0</v>
      </c>
      <c r="I1015">
        <f t="shared" ref="I1015:K1015" si="1040">SUM(B1015:B4326)</f>
        <v>0</v>
      </c>
      <c r="J1015">
        <f t="shared" si="1040"/>
        <v>0</v>
      </c>
      <c r="K1015">
        <f t="shared" si="1040"/>
        <v>0</v>
      </c>
      <c r="L1015">
        <f t="shared" si="991"/>
        <v>0</v>
      </c>
      <c r="N1015">
        <f t="shared" si="992"/>
        <v>0</v>
      </c>
    </row>
    <row r="1016" spans="2:14" x14ac:dyDescent="0.25">
      <c r="B1016">
        <f>IF('01.11.2018'!F1013="НД",1,0)</f>
        <v>0</v>
      </c>
      <c r="C1016">
        <f>IF('01.11.2018'!F1013="СНІДцентр",1,0)</f>
        <v>0</v>
      </c>
      <c r="D1016">
        <f>IF('01.11.2018'!F1013="ПТБ",1,0)</f>
        <v>0</v>
      </c>
      <c r="E1016" t="b">
        <f>OR('01.11.2018'!F1013="ПМСД",'01.11.2018'!F1013="поліклініка")</f>
        <v>0</v>
      </c>
      <c r="F1016">
        <f>IF('01.11.2018'!F1013="Психоневрол.",1,0)</f>
        <v>0</v>
      </c>
      <c r="G1016" t="b">
        <f>OR('01.11.2018'!F1013="Інше",'01.11.2018'!F1013="ЦРЛ",'01.11.2018'!F1013="МЛ",'01.11.2018'!F1013="Інфекційна")</f>
        <v>0</v>
      </c>
      <c r="I1016">
        <f t="shared" ref="I1016:K1016" si="1041">SUM(B1016:B4327)</f>
        <v>0</v>
      </c>
      <c r="J1016">
        <f t="shared" si="1041"/>
        <v>0</v>
      </c>
      <c r="K1016">
        <f t="shared" si="1041"/>
        <v>0</v>
      </c>
      <c r="L1016">
        <f t="shared" si="991"/>
        <v>0</v>
      </c>
      <c r="N1016">
        <f t="shared" si="992"/>
        <v>0</v>
      </c>
    </row>
    <row r="1017" spans="2:14" x14ac:dyDescent="0.25">
      <c r="B1017">
        <f>IF('01.11.2018'!F1014="НД",1,0)</f>
        <v>0</v>
      </c>
      <c r="C1017">
        <f>IF('01.11.2018'!F1014="СНІДцентр",1,0)</f>
        <v>0</v>
      </c>
      <c r="D1017">
        <f>IF('01.11.2018'!F1014="ПТБ",1,0)</f>
        <v>0</v>
      </c>
      <c r="E1017" t="b">
        <f>OR('01.11.2018'!F1014="ПМСД",'01.11.2018'!F1014="поліклініка")</f>
        <v>0</v>
      </c>
      <c r="F1017">
        <f>IF('01.11.2018'!F1014="Психоневрол.",1,0)</f>
        <v>0</v>
      </c>
      <c r="G1017" t="b">
        <f>OR('01.11.2018'!F1014="Інше",'01.11.2018'!F1014="ЦРЛ",'01.11.2018'!F1014="МЛ",'01.11.2018'!F1014="Інфекційна")</f>
        <v>0</v>
      </c>
      <c r="I1017">
        <f t="shared" ref="I1017:K1017" si="1042">SUM(B1017:B4328)</f>
        <v>0</v>
      </c>
      <c r="J1017">
        <f t="shared" si="1042"/>
        <v>0</v>
      </c>
      <c r="K1017">
        <f t="shared" si="1042"/>
        <v>0</v>
      </c>
      <c r="L1017">
        <f t="shared" si="991"/>
        <v>0</v>
      </c>
      <c r="N1017">
        <f t="shared" si="992"/>
        <v>0</v>
      </c>
    </row>
    <row r="1018" spans="2:14" x14ac:dyDescent="0.25">
      <c r="B1018">
        <f>IF('01.11.2018'!F1015="НД",1,0)</f>
        <v>0</v>
      </c>
      <c r="C1018">
        <f>IF('01.11.2018'!F1015="СНІДцентр",1,0)</f>
        <v>0</v>
      </c>
      <c r="D1018">
        <f>IF('01.11.2018'!F1015="ПТБ",1,0)</f>
        <v>0</v>
      </c>
      <c r="E1018" t="b">
        <f>OR('01.11.2018'!F1015="ПМСД",'01.11.2018'!F1015="поліклініка")</f>
        <v>0</v>
      </c>
      <c r="F1018">
        <f>IF('01.11.2018'!F1015="Психоневрол.",1,0)</f>
        <v>0</v>
      </c>
      <c r="G1018" t="b">
        <f>OR('01.11.2018'!F1015="Інше",'01.11.2018'!F1015="ЦРЛ",'01.11.2018'!F1015="МЛ",'01.11.2018'!F1015="Інфекційна")</f>
        <v>0</v>
      </c>
      <c r="I1018">
        <f t="shared" ref="I1018:K1018" si="1043">SUM(B1018:B4329)</f>
        <v>0</v>
      </c>
      <c r="J1018">
        <f t="shared" si="1043"/>
        <v>0</v>
      </c>
      <c r="K1018">
        <f t="shared" si="1043"/>
        <v>0</v>
      </c>
      <c r="L1018">
        <f t="shared" si="991"/>
        <v>0</v>
      </c>
      <c r="N1018">
        <f t="shared" si="992"/>
        <v>0</v>
      </c>
    </row>
    <row r="1019" spans="2:14" x14ac:dyDescent="0.25">
      <c r="B1019">
        <f>IF('01.11.2018'!F1016="НД",1,0)</f>
        <v>0</v>
      </c>
      <c r="C1019">
        <f>IF('01.11.2018'!F1016="СНІДцентр",1,0)</f>
        <v>0</v>
      </c>
      <c r="D1019">
        <f>IF('01.11.2018'!F1016="ПТБ",1,0)</f>
        <v>0</v>
      </c>
      <c r="E1019" t="b">
        <f>OR('01.11.2018'!F1016="ПМСД",'01.11.2018'!F1016="поліклініка")</f>
        <v>0</v>
      </c>
      <c r="F1019">
        <f>IF('01.11.2018'!F1016="Психоневрол.",1,0)</f>
        <v>0</v>
      </c>
      <c r="G1019" t="b">
        <f>OR('01.11.2018'!F1016="Інше",'01.11.2018'!F1016="ЦРЛ",'01.11.2018'!F1016="МЛ",'01.11.2018'!F1016="Інфекційна")</f>
        <v>0</v>
      </c>
      <c r="I1019">
        <f t="shared" ref="I1019:K1019" si="1044">SUM(B1019:B4330)</f>
        <v>0</v>
      </c>
      <c r="J1019">
        <f t="shared" si="1044"/>
        <v>0</v>
      </c>
      <c r="K1019">
        <f t="shared" si="1044"/>
        <v>0</v>
      </c>
      <c r="L1019">
        <f t="shared" si="991"/>
        <v>0</v>
      </c>
      <c r="N1019">
        <f t="shared" si="992"/>
        <v>0</v>
      </c>
    </row>
    <row r="1020" spans="2:14" x14ac:dyDescent="0.25">
      <c r="B1020">
        <f>IF('01.11.2018'!F1017="НД",1,0)</f>
        <v>0</v>
      </c>
      <c r="C1020">
        <f>IF('01.11.2018'!F1017="СНІДцентр",1,0)</f>
        <v>0</v>
      </c>
      <c r="D1020">
        <f>IF('01.11.2018'!F1017="ПТБ",1,0)</f>
        <v>0</v>
      </c>
      <c r="E1020" t="b">
        <f>OR('01.11.2018'!F1017="ПМСД",'01.11.2018'!F1017="поліклініка")</f>
        <v>0</v>
      </c>
      <c r="F1020">
        <f>IF('01.11.2018'!F1017="Психоневрол.",1,0)</f>
        <v>0</v>
      </c>
      <c r="G1020" t="b">
        <f>OR('01.11.2018'!F1017="Інше",'01.11.2018'!F1017="ЦРЛ",'01.11.2018'!F1017="МЛ",'01.11.2018'!F1017="Інфекційна")</f>
        <v>0</v>
      </c>
      <c r="I1020">
        <f t="shared" ref="I1020:K1020" si="1045">SUM(B1020:B4331)</f>
        <v>0</v>
      </c>
      <c r="J1020">
        <f t="shared" si="1045"/>
        <v>0</v>
      </c>
      <c r="K1020">
        <f t="shared" si="1045"/>
        <v>0</v>
      </c>
      <c r="L1020">
        <f t="shared" si="991"/>
        <v>0</v>
      </c>
      <c r="N1020">
        <f t="shared" si="992"/>
        <v>0</v>
      </c>
    </row>
    <row r="1021" spans="2:14" x14ac:dyDescent="0.25">
      <c r="B1021">
        <f>IF('01.11.2018'!F1018="НД",1,0)</f>
        <v>0</v>
      </c>
      <c r="C1021">
        <f>IF('01.11.2018'!F1018="СНІДцентр",1,0)</f>
        <v>0</v>
      </c>
      <c r="D1021">
        <f>IF('01.11.2018'!F1018="ПТБ",1,0)</f>
        <v>0</v>
      </c>
      <c r="E1021" t="b">
        <f>OR('01.11.2018'!F1018="ПМСД",'01.11.2018'!F1018="поліклініка")</f>
        <v>0</v>
      </c>
      <c r="F1021">
        <f>IF('01.11.2018'!F1018="Психоневрол.",1,0)</f>
        <v>0</v>
      </c>
      <c r="G1021" t="b">
        <f>OR('01.11.2018'!F1018="Інше",'01.11.2018'!F1018="ЦРЛ",'01.11.2018'!F1018="МЛ",'01.11.2018'!F1018="Інфекційна")</f>
        <v>0</v>
      </c>
      <c r="I1021">
        <f t="shared" ref="I1021:K1021" si="1046">SUM(B1021:B4332)</f>
        <v>0</v>
      </c>
      <c r="J1021">
        <f t="shared" si="1046"/>
        <v>0</v>
      </c>
      <c r="K1021">
        <f t="shared" si="1046"/>
        <v>0</v>
      </c>
      <c r="L1021">
        <f t="shared" si="991"/>
        <v>0</v>
      </c>
      <c r="N1021">
        <f t="shared" si="992"/>
        <v>0</v>
      </c>
    </row>
    <row r="1022" spans="2:14" x14ac:dyDescent="0.25">
      <c r="B1022">
        <f>IF('01.11.2018'!F1019="НД",1,0)</f>
        <v>0</v>
      </c>
      <c r="C1022">
        <f>IF('01.11.2018'!F1019="СНІДцентр",1,0)</f>
        <v>0</v>
      </c>
      <c r="D1022">
        <f>IF('01.11.2018'!F1019="ПТБ",1,0)</f>
        <v>0</v>
      </c>
      <c r="E1022" t="b">
        <f>OR('01.11.2018'!F1019="ПМСД",'01.11.2018'!F1019="поліклініка")</f>
        <v>0</v>
      </c>
      <c r="F1022">
        <f>IF('01.11.2018'!F1019="Психоневрол.",1,0)</f>
        <v>0</v>
      </c>
      <c r="G1022" t="b">
        <f>OR('01.11.2018'!F1019="Інше",'01.11.2018'!F1019="ЦРЛ",'01.11.2018'!F1019="МЛ",'01.11.2018'!F1019="Інфекційна")</f>
        <v>0</v>
      </c>
      <c r="I1022">
        <f t="shared" ref="I1022:K1022" si="1047">SUM(B1022:B4333)</f>
        <v>0</v>
      </c>
      <c r="J1022">
        <f t="shared" si="1047"/>
        <v>0</v>
      </c>
      <c r="K1022">
        <f t="shared" si="1047"/>
        <v>0</v>
      </c>
      <c r="L1022">
        <f t="shared" si="991"/>
        <v>0</v>
      </c>
      <c r="N1022">
        <f t="shared" si="992"/>
        <v>0</v>
      </c>
    </row>
    <row r="1023" spans="2:14" x14ac:dyDescent="0.25">
      <c r="B1023">
        <f>IF('01.11.2018'!F1020="НД",1,0)</f>
        <v>0</v>
      </c>
      <c r="C1023">
        <f>IF('01.11.2018'!F1020="СНІДцентр",1,0)</f>
        <v>0</v>
      </c>
      <c r="D1023">
        <f>IF('01.11.2018'!F1020="ПТБ",1,0)</f>
        <v>0</v>
      </c>
      <c r="E1023" t="b">
        <f>OR('01.11.2018'!F1020="ПМСД",'01.11.2018'!F1020="поліклініка")</f>
        <v>0</v>
      </c>
      <c r="F1023">
        <f>IF('01.11.2018'!F1020="Психоневрол.",1,0)</f>
        <v>0</v>
      </c>
      <c r="G1023" t="b">
        <f>OR('01.11.2018'!F1020="Інше",'01.11.2018'!F1020="ЦРЛ",'01.11.2018'!F1020="МЛ",'01.11.2018'!F1020="Інфекційна")</f>
        <v>0</v>
      </c>
      <c r="I1023">
        <f t="shared" ref="I1023:K1023" si="1048">SUM(B1023:B4334)</f>
        <v>0</v>
      </c>
      <c r="J1023">
        <f t="shared" si="1048"/>
        <v>0</v>
      </c>
      <c r="K1023">
        <f t="shared" si="1048"/>
        <v>0</v>
      </c>
      <c r="L1023">
        <f t="shared" si="991"/>
        <v>0</v>
      </c>
      <c r="N1023">
        <f t="shared" si="992"/>
        <v>0</v>
      </c>
    </row>
    <row r="1024" spans="2:14" x14ac:dyDescent="0.25">
      <c r="B1024">
        <f>IF('01.11.2018'!F1021="НД",1,0)</f>
        <v>0</v>
      </c>
      <c r="C1024">
        <f>IF('01.11.2018'!F1021="СНІДцентр",1,0)</f>
        <v>0</v>
      </c>
      <c r="D1024">
        <f>IF('01.11.2018'!F1021="ПТБ",1,0)</f>
        <v>0</v>
      </c>
      <c r="E1024" t="b">
        <f>OR('01.11.2018'!F1021="ПМСД",'01.11.2018'!F1021="поліклініка")</f>
        <v>0</v>
      </c>
      <c r="F1024">
        <f>IF('01.11.2018'!F1021="Психоневрол.",1,0)</f>
        <v>0</v>
      </c>
      <c r="G1024" t="b">
        <f>OR('01.11.2018'!F1021="Інше",'01.11.2018'!F1021="ЦРЛ",'01.11.2018'!F1021="МЛ",'01.11.2018'!F1021="Інфекційна")</f>
        <v>0</v>
      </c>
      <c r="I1024">
        <f t="shared" ref="I1024:K1024" si="1049">SUM(B1024:B4335)</f>
        <v>0</v>
      </c>
      <c r="J1024">
        <f t="shared" si="1049"/>
        <v>0</v>
      </c>
      <c r="K1024">
        <f t="shared" si="1049"/>
        <v>0</v>
      </c>
      <c r="L1024">
        <f t="shared" si="991"/>
        <v>0</v>
      </c>
      <c r="N1024">
        <f t="shared" si="992"/>
        <v>0</v>
      </c>
    </row>
    <row r="1025" spans="2:14" x14ac:dyDescent="0.25">
      <c r="B1025">
        <f>IF('01.11.2018'!F1022="НД",1,0)</f>
        <v>0</v>
      </c>
      <c r="C1025">
        <f>IF('01.11.2018'!F1022="СНІДцентр",1,0)</f>
        <v>0</v>
      </c>
      <c r="D1025">
        <f>IF('01.11.2018'!F1022="ПТБ",1,0)</f>
        <v>0</v>
      </c>
      <c r="E1025" t="b">
        <f>OR('01.11.2018'!F1022="ПМСД",'01.11.2018'!F1022="поліклініка")</f>
        <v>0</v>
      </c>
      <c r="F1025">
        <f>IF('01.11.2018'!F1022="Психоневрол.",1,0)</f>
        <v>0</v>
      </c>
      <c r="G1025" t="b">
        <f>OR('01.11.2018'!F1022="Інше",'01.11.2018'!F1022="ЦРЛ",'01.11.2018'!F1022="МЛ",'01.11.2018'!F1022="Інфекційна")</f>
        <v>0</v>
      </c>
      <c r="I1025">
        <f t="shared" ref="I1025:K1025" si="1050">SUM(B1025:B4336)</f>
        <v>0</v>
      </c>
      <c r="J1025">
        <f t="shared" si="1050"/>
        <v>0</v>
      </c>
      <c r="K1025">
        <f t="shared" si="1050"/>
        <v>0</v>
      </c>
      <c r="L1025">
        <f t="shared" si="991"/>
        <v>0</v>
      </c>
      <c r="N1025">
        <f t="shared" si="992"/>
        <v>0</v>
      </c>
    </row>
    <row r="1026" spans="2:14" x14ac:dyDescent="0.25">
      <c r="B1026">
        <f>IF('01.11.2018'!F1023="НД",1,0)</f>
        <v>0</v>
      </c>
      <c r="C1026">
        <f>IF('01.11.2018'!F1023="СНІДцентр",1,0)</f>
        <v>0</v>
      </c>
      <c r="D1026">
        <f>IF('01.11.2018'!F1023="ПТБ",1,0)</f>
        <v>0</v>
      </c>
      <c r="E1026" t="b">
        <f>OR('01.11.2018'!F1023="ПМСД",'01.11.2018'!F1023="поліклініка")</f>
        <v>0</v>
      </c>
      <c r="F1026">
        <f>IF('01.11.2018'!F1023="Психоневрол.",1,0)</f>
        <v>0</v>
      </c>
      <c r="G1026" t="b">
        <f>OR('01.11.2018'!F1023="Інше",'01.11.2018'!F1023="ЦРЛ",'01.11.2018'!F1023="МЛ",'01.11.2018'!F1023="Інфекційна")</f>
        <v>0</v>
      </c>
      <c r="I1026">
        <f t="shared" ref="I1026:K1026" si="1051">SUM(B1026:B4337)</f>
        <v>0</v>
      </c>
      <c r="J1026">
        <f t="shared" si="1051"/>
        <v>0</v>
      </c>
      <c r="K1026">
        <f t="shared" si="1051"/>
        <v>0</v>
      </c>
      <c r="L1026">
        <f t="shared" si="991"/>
        <v>0</v>
      </c>
      <c r="N1026">
        <f t="shared" si="992"/>
        <v>0</v>
      </c>
    </row>
    <row r="1027" spans="2:14" x14ac:dyDescent="0.25">
      <c r="B1027">
        <f>IF('01.11.2018'!F1024="НД",1,0)</f>
        <v>0</v>
      </c>
      <c r="C1027">
        <f>IF('01.11.2018'!F1024="СНІДцентр",1,0)</f>
        <v>0</v>
      </c>
      <c r="D1027">
        <f>IF('01.11.2018'!F1024="ПТБ",1,0)</f>
        <v>0</v>
      </c>
      <c r="E1027" t="b">
        <f>OR('01.11.2018'!F1024="ПМСД",'01.11.2018'!F1024="поліклініка")</f>
        <v>0</v>
      </c>
      <c r="F1027">
        <f>IF('01.11.2018'!F1024="Психоневрол.",1,0)</f>
        <v>0</v>
      </c>
      <c r="G1027" t="b">
        <f>OR('01.11.2018'!F1024="Інше",'01.11.2018'!F1024="ЦРЛ",'01.11.2018'!F1024="МЛ",'01.11.2018'!F1024="Інфекційна")</f>
        <v>0</v>
      </c>
      <c r="I1027">
        <f t="shared" ref="I1027:K1027" si="1052">SUM(B1027:B4338)</f>
        <v>0</v>
      </c>
      <c r="J1027">
        <f t="shared" si="1052"/>
        <v>0</v>
      </c>
      <c r="K1027">
        <f t="shared" si="1052"/>
        <v>0</v>
      </c>
      <c r="L1027">
        <f t="shared" si="991"/>
        <v>0</v>
      </c>
      <c r="N1027">
        <f t="shared" si="992"/>
        <v>0</v>
      </c>
    </row>
    <row r="1028" spans="2:14" x14ac:dyDescent="0.25">
      <c r="B1028">
        <f>IF('01.11.2018'!F1025="НД",1,0)</f>
        <v>0</v>
      </c>
      <c r="C1028">
        <f>IF('01.11.2018'!F1025="СНІДцентр",1,0)</f>
        <v>0</v>
      </c>
      <c r="D1028">
        <f>IF('01.11.2018'!F1025="ПТБ",1,0)</f>
        <v>0</v>
      </c>
      <c r="E1028" t="b">
        <f>OR('01.11.2018'!F1025="ПМСД",'01.11.2018'!F1025="поліклініка")</f>
        <v>0</v>
      </c>
      <c r="F1028">
        <f>IF('01.11.2018'!F1025="Психоневрол.",1,0)</f>
        <v>0</v>
      </c>
      <c r="G1028" t="b">
        <f>OR('01.11.2018'!F1025="Інше",'01.11.2018'!F1025="ЦРЛ",'01.11.2018'!F1025="МЛ",'01.11.2018'!F1025="Інфекційна")</f>
        <v>0</v>
      </c>
      <c r="I1028">
        <f t="shared" ref="I1028:K1028" si="1053">SUM(B1028:B4339)</f>
        <v>0</v>
      </c>
      <c r="J1028">
        <f t="shared" si="1053"/>
        <v>0</v>
      </c>
      <c r="K1028">
        <f t="shared" si="1053"/>
        <v>0</v>
      </c>
      <c r="L1028">
        <f t="shared" si="991"/>
        <v>0</v>
      </c>
      <c r="N1028">
        <f t="shared" si="992"/>
        <v>0</v>
      </c>
    </row>
    <row r="1029" spans="2:14" x14ac:dyDescent="0.25">
      <c r="B1029">
        <f>IF('01.11.2018'!F1026="НД",1,0)</f>
        <v>0</v>
      </c>
      <c r="C1029">
        <f>IF('01.11.2018'!F1026="СНІДцентр",1,0)</f>
        <v>0</v>
      </c>
      <c r="D1029">
        <f>IF('01.11.2018'!F1026="ПТБ",1,0)</f>
        <v>0</v>
      </c>
      <c r="E1029" t="b">
        <f>OR('01.11.2018'!F1026="ПМСД",'01.11.2018'!F1026="поліклініка")</f>
        <v>0</v>
      </c>
      <c r="F1029">
        <f>IF('01.11.2018'!F1026="Психоневрол.",1,0)</f>
        <v>0</v>
      </c>
      <c r="G1029" t="b">
        <f>OR('01.11.2018'!F1026="Інше",'01.11.2018'!F1026="ЦРЛ",'01.11.2018'!F1026="МЛ",'01.11.2018'!F1026="Інфекційна")</f>
        <v>0</v>
      </c>
      <c r="I1029">
        <f t="shared" ref="I1029:K1029" si="1054">SUM(B1029:B4340)</f>
        <v>0</v>
      </c>
      <c r="J1029">
        <f t="shared" si="1054"/>
        <v>0</v>
      </c>
      <c r="K1029">
        <f t="shared" si="1054"/>
        <v>0</v>
      </c>
      <c r="L1029">
        <f t="shared" si="991"/>
        <v>0</v>
      </c>
      <c r="N1029">
        <f t="shared" si="992"/>
        <v>0</v>
      </c>
    </row>
    <row r="1030" spans="2:14" x14ac:dyDescent="0.25">
      <c r="B1030">
        <f>IF('01.11.2018'!F1027="НД",1,0)</f>
        <v>0</v>
      </c>
      <c r="C1030">
        <f>IF('01.11.2018'!F1027="СНІДцентр",1,0)</f>
        <v>0</v>
      </c>
      <c r="D1030">
        <f>IF('01.11.2018'!F1027="ПТБ",1,0)</f>
        <v>0</v>
      </c>
      <c r="E1030" t="b">
        <f>OR('01.11.2018'!F1027="ПМСД",'01.11.2018'!F1027="поліклініка")</f>
        <v>0</v>
      </c>
      <c r="F1030">
        <f>IF('01.11.2018'!F1027="Психоневрол.",1,0)</f>
        <v>0</v>
      </c>
      <c r="G1030" t="b">
        <f>OR('01.11.2018'!F1027="Інше",'01.11.2018'!F1027="ЦРЛ",'01.11.2018'!F1027="МЛ",'01.11.2018'!F1027="Інфекційна")</f>
        <v>0</v>
      </c>
      <c r="I1030">
        <f t="shared" ref="I1030:K1030" si="1055">SUM(B1030:B4341)</f>
        <v>0</v>
      </c>
      <c r="J1030">
        <f t="shared" si="1055"/>
        <v>0</v>
      </c>
      <c r="K1030">
        <f t="shared" si="1055"/>
        <v>0</v>
      </c>
      <c r="L1030">
        <f t="shared" si="991"/>
        <v>0</v>
      </c>
      <c r="N1030">
        <f t="shared" si="992"/>
        <v>0</v>
      </c>
    </row>
    <row r="1031" spans="2:14" x14ac:dyDescent="0.25">
      <c r="B1031">
        <f>IF('01.11.2018'!F1028="НД",1,0)</f>
        <v>0</v>
      </c>
      <c r="C1031">
        <f>IF('01.11.2018'!F1028="СНІДцентр",1,0)</f>
        <v>0</v>
      </c>
      <c r="D1031">
        <f>IF('01.11.2018'!F1028="ПТБ",1,0)</f>
        <v>0</v>
      </c>
      <c r="E1031" t="b">
        <f>OR('01.11.2018'!F1028="ПМСД",'01.11.2018'!F1028="поліклініка")</f>
        <v>0</v>
      </c>
      <c r="F1031">
        <f>IF('01.11.2018'!F1028="Психоневрол.",1,0)</f>
        <v>0</v>
      </c>
      <c r="G1031" t="b">
        <f>OR('01.11.2018'!F1028="Інше",'01.11.2018'!F1028="ЦРЛ",'01.11.2018'!F1028="МЛ",'01.11.2018'!F1028="Інфекційна")</f>
        <v>0</v>
      </c>
      <c r="I1031">
        <f t="shared" ref="I1031:K1031" si="1056">SUM(B1031:B4342)</f>
        <v>0</v>
      </c>
      <c r="J1031">
        <f t="shared" si="1056"/>
        <v>0</v>
      </c>
      <c r="K1031">
        <f t="shared" si="1056"/>
        <v>0</v>
      </c>
      <c r="L1031">
        <f t="shared" ref="L1031:L1066" si="1057">N(E1031)</f>
        <v>0</v>
      </c>
      <c r="N1031">
        <f t="shared" ref="N1031:N1066" si="1058">N(G1031)</f>
        <v>0</v>
      </c>
    </row>
    <row r="1032" spans="2:14" x14ac:dyDescent="0.25">
      <c r="B1032">
        <f>IF('01.11.2018'!F1029="НД",1,0)</f>
        <v>0</v>
      </c>
      <c r="C1032">
        <f>IF('01.11.2018'!F1029="СНІДцентр",1,0)</f>
        <v>0</v>
      </c>
      <c r="D1032">
        <f>IF('01.11.2018'!F1029="ПТБ",1,0)</f>
        <v>0</v>
      </c>
      <c r="E1032" t="b">
        <f>OR('01.11.2018'!F1029="ПМСД",'01.11.2018'!F1029="поліклініка")</f>
        <v>0</v>
      </c>
      <c r="F1032">
        <f>IF('01.11.2018'!F1029="Психоневрол.",1,0)</f>
        <v>0</v>
      </c>
      <c r="G1032" t="b">
        <f>OR('01.11.2018'!F1029="Інше",'01.11.2018'!F1029="ЦРЛ",'01.11.2018'!F1029="МЛ",'01.11.2018'!F1029="Інфекційна")</f>
        <v>0</v>
      </c>
      <c r="I1032">
        <f t="shared" ref="I1032:K1032" si="1059">SUM(B1032:B4343)</f>
        <v>0</v>
      </c>
      <c r="J1032">
        <f t="shared" si="1059"/>
        <v>0</v>
      </c>
      <c r="K1032">
        <f t="shared" si="1059"/>
        <v>0</v>
      </c>
      <c r="L1032">
        <f t="shared" si="1057"/>
        <v>0</v>
      </c>
      <c r="N1032">
        <f t="shared" si="1058"/>
        <v>0</v>
      </c>
    </row>
    <row r="1033" spans="2:14" x14ac:dyDescent="0.25">
      <c r="B1033">
        <f>IF('01.11.2018'!F1030="НД",1,0)</f>
        <v>0</v>
      </c>
      <c r="C1033">
        <f>IF('01.11.2018'!F1030="СНІДцентр",1,0)</f>
        <v>0</v>
      </c>
      <c r="D1033">
        <f>IF('01.11.2018'!F1030="ПТБ",1,0)</f>
        <v>0</v>
      </c>
      <c r="E1033" t="b">
        <f>OR('01.11.2018'!F1030="ПМСД",'01.11.2018'!F1030="поліклініка")</f>
        <v>0</v>
      </c>
      <c r="F1033">
        <f>IF('01.11.2018'!F1030="Психоневрол.",1,0)</f>
        <v>0</v>
      </c>
      <c r="G1033" t="b">
        <f>OR('01.11.2018'!F1030="Інше",'01.11.2018'!F1030="ЦРЛ",'01.11.2018'!F1030="МЛ",'01.11.2018'!F1030="Інфекційна")</f>
        <v>0</v>
      </c>
      <c r="I1033">
        <f t="shared" ref="I1033:K1033" si="1060">SUM(B1033:B4344)</f>
        <v>0</v>
      </c>
      <c r="J1033">
        <f t="shared" si="1060"/>
        <v>0</v>
      </c>
      <c r="K1033">
        <f t="shared" si="1060"/>
        <v>0</v>
      </c>
      <c r="L1033">
        <f t="shared" si="1057"/>
        <v>0</v>
      </c>
      <c r="N1033">
        <f t="shared" si="1058"/>
        <v>0</v>
      </c>
    </row>
    <row r="1034" spans="2:14" x14ac:dyDescent="0.25">
      <c r="B1034">
        <f>IF('01.11.2018'!F1031="НД",1,0)</f>
        <v>0</v>
      </c>
      <c r="C1034">
        <f>IF('01.11.2018'!F1031="СНІДцентр",1,0)</f>
        <v>0</v>
      </c>
      <c r="D1034">
        <f>IF('01.11.2018'!F1031="ПТБ",1,0)</f>
        <v>0</v>
      </c>
      <c r="E1034" t="b">
        <f>OR('01.11.2018'!F1031="ПМСД",'01.11.2018'!F1031="поліклініка")</f>
        <v>0</v>
      </c>
      <c r="F1034">
        <f>IF('01.11.2018'!F1031="Психоневрол.",1,0)</f>
        <v>0</v>
      </c>
      <c r="G1034" t="b">
        <f>OR('01.11.2018'!F1031="Інше",'01.11.2018'!F1031="ЦРЛ",'01.11.2018'!F1031="МЛ",'01.11.2018'!F1031="Інфекційна")</f>
        <v>0</v>
      </c>
      <c r="I1034">
        <f t="shared" ref="I1034:K1034" si="1061">SUM(B1034:B4345)</f>
        <v>0</v>
      </c>
      <c r="J1034">
        <f t="shared" si="1061"/>
        <v>0</v>
      </c>
      <c r="K1034">
        <f t="shared" si="1061"/>
        <v>0</v>
      </c>
      <c r="L1034">
        <f t="shared" si="1057"/>
        <v>0</v>
      </c>
      <c r="N1034">
        <f t="shared" si="1058"/>
        <v>0</v>
      </c>
    </row>
    <row r="1035" spans="2:14" x14ac:dyDescent="0.25">
      <c r="B1035">
        <f>IF('01.11.2018'!F1032="НД",1,0)</f>
        <v>0</v>
      </c>
      <c r="C1035">
        <f>IF('01.11.2018'!F1032="СНІДцентр",1,0)</f>
        <v>0</v>
      </c>
      <c r="D1035">
        <f>IF('01.11.2018'!F1032="ПТБ",1,0)</f>
        <v>0</v>
      </c>
      <c r="E1035" t="b">
        <f>OR('01.11.2018'!F1032="ПМСД",'01.11.2018'!F1032="поліклініка")</f>
        <v>0</v>
      </c>
      <c r="F1035">
        <f>IF('01.11.2018'!F1032="Психоневрол.",1,0)</f>
        <v>0</v>
      </c>
      <c r="G1035" t="b">
        <f>OR('01.11.2018'!F1032="Інше",'01.11.2018'!F1032="ЦРЛ",'01.11.2018'!F1032="МЛ",'01.11.2018'!F1032="Інфекційна")</f>
        <v>0</v>
      </c>
      <c r="I1035">
        <f t="shared" ref="I1035:K1035" si="1062">SUM(B1035:B4346)</f>
        <v>0</v>
      </c>
      <c r="J1035">
        <f t="shared" si="1062"/>
        <v>0</v>
      </c>
      <c r="K1035">
        <f t="shared" si="1062"/>
        <v>0</v>
      </c>
      <c r="L1035">
        <f t="shared" si="1057"/>
        <v>0</v>
      </c>
      <c r="N1035">
        <f t="shared" si="1058"/>
        <v>0</v>
      </c>
    </row>
    <row r="1036" spans="2:14" x14ac:dyDescent="0.25">
      <c r="B1036">
        <f>IF('01.11.2018'!F1033="НД",1,0)</f>
        <v>0</v>
      </c>
      <c r="C1036">
        <f>IF('01.11.2018'!F1033="СНІДцентр",1,0)</f>
        <v>0</v>
      </c>
      <c r="D1036">
        <f>IF('01.11.2018'!F1033="ПТБ",1,0)</f>
        <v>0</v>
      </c>
      <c r="E1036" t="b">
        <f>OR('01.11.2018'!F1033="ПМСД",'01.11.2018'!F1033="поліклініка")</f>
        <v>0</v>
      </c>
      <c r="F1036">
        <f>IF('01.11.2018'!F1033="Психоневрол.",1,0)</f>
        <v>0</v>
      </c>
      <c r="G1036" t="b">
        <f>OR('01.11.2018'!F1033="Інше",'01.11.2018'!F1033="ЦРЛ",'01.11.2018'!F1033="МЛ",'01.11.2018'!F1033="Інфекційна")</f>
        <v>0</v>
      </c>
      <c r="I1036">
        <f t="shared" ref="I1036:K1036" si="1063">SUM(B1036:B4347)</f>
        <v>0</v>
      </c>
      <c r="J1036">
        <f t="shared" si="1063"/>
        <v>0</v>
      </c>
      <c r="K1036">
        <f t="shared" si="1063"/>
        <v>0</v>
      </c>
      <c r="L1036">
        <f t="shared" si="1057"/>
        <v>0</v>
      </c>
      <c r="N1036">
        <f t="shared" si="1058"/>
        <v>0</v>
      </c>
    </row>
    <row r="1037" spans="2:14" x14ac:dyDescent="0.25">
      <c r="B1037">
        <f>IF('01.11.2018'!F1034="НД",1,0)</f>
        <v>0</v>
      </c>
      <c r="C1037">
        <f>IF('01.11.2018'!F1034="СНІДцентр",1,0)</f>
        <v>0</v>
      </c>
      <c r="D1037">
        <f>IF('01.11.2018'!F1034="ПТБ",1,0)</f>
        <v>0</v>
      </c>
      <c r="E1037" t="b">
        <f>OR('01.11.2018'!F1034="ПМСД",'01.11.2018'!F1034="поліклініка")</f>
        <v>0</v>
      </c>
      <c r="F1037">
        <f>IF('01.11.2018'!F1034="Психоневрол.",1,0)</f>
        <v>0</v>
      </c>
      <c r="G1037" t="b">
        <f>OR('01.11.2018'!F1034="Інше",'01.11.2018'!F1034="ЦРЛ",'01.11.2018'!F1034="МЛ",'01.11.2018'!F1034="Інфекційна")</f>
        <v>0</v>
      </c>
      <c r="I1037">
        <f t="shared" ref="I1037:K1037" si="1064">SUM(B1037:B4348)</f>
        <v>0</v>
      </c>
      <c r="J1037">
        <f t="shared" si="1064"/>
        <v>0</v>
      </c>
      <c r="K1037">
        <f t="shared" si="1064"/>
        <v>0</v>
      </c>
      <c r="L1037">
        <f t="shared" si="1057"/>
        <v>0</v>
      </c>
      <c r="N1037">
        <f t="shared" si="1058"/>
        <v>0</v>
      </c>
    </row>
    <row r="1038" spans="2:14" x14ac:dyDescent="0.25">
      <c r="B1038">
        <f>IF('01.11.2018'!F1035="НД",1,0)</f>
        <v>0</v>
      </c>
      <c r="C1038">
        <f>IF('01.11.2018'!F1035="СНІДцентр",1,0)</f>
        <v>0</v>
      </c>
      <c r="D1038">
        <f>IF('01.11.2018'!F1035="ПТБ",1,0)</f>
        <v>0</v>
      </c>
      <c r="E1038" t="b">
        <f>OR('01.11.2018'!F1035="ПМСД",'01.11.2018'!F1035="поліклініка")</f>
        <v>0</v>
      </c>
      <c r="F1038">
        <f>IF('01.11.2018'!F1035="Психоневрол.",1,0)</f>
        <v>0</v>
      </c>
      <c r="G1038" t="b">
        <f>OR('01.11.2018'!F1035="Інше",'01.11.2018'!F1035="ЦРЛ",'01.11.2018'!F1035="МЛ",'01.11.2018'!F1035="Інфекційна")</f>
        <v>0</v>
      </c>
      <c r="I1038">
        <f t="shared" ref="I1038:K1038" si="1065">SUM(B1038:B4349)</f>
        <v>0</v>
      </c>
      <c r="J1038">
        <f t="shared" si="1065"/>
        <v>0</v>
      </c>
      <c r="K1038">
        <f t="shared" si="1065"/>
        <v>0</v>
      </c>
      <c r="L1038">
        <f t="shared" si="1057"/>
        <v>0</v>
      </c>
      <c r="N1038">
        <f t="shared" si="1058"/>
        <v>0</v>
      </c>
    </row>
    <row r="1039" spans="2:14" x14ac:dyDescent="0.25">
      <c r="B1039">
        <f>IF('01.11.2018'!F1036="НД",1,0)</f>
        <v>0</v>
      </c>
      <c r="C1039">
        <f>IF('01.11.2018'!F1036="СНІДцентр",1,0)</f>
        <v>0</v>
      </c>
      <c r="D1039">
        <f>IF('01.11.2018'!F1036="ПТБ",1,0)</f>
        <v>0</v>
      </c>
      <c r="E1039" t="b">
        <f>OR('01.11.2018'!F1036="ПМСД",'01.11.2018'!F1036="поліклініка")</f>
        <v>0</v>
      </c>
      <c r="F1039">
        <f>IF('01.11.2018'!F1036="Психоневрол.",1,0)</f>
        <v>0</v>
      </c>
      <c r="G1039" t="b">
        <f>OR('01.11.2018'!F1036="Інше",'01.11.2018'!F1036="ЦРЛ",'01.11.2018'!F1036="МЛ",'01.11.2018'!F1036="Інфекційна")</f>
        <v>0</v>
      </c>
      <c r="I1039">
        <f t="shared" ref="I1039:K1039" si="1066">SUM(B1039:B4350)</f>
        <v>0</v>
      </c>
      <c r="J1039">
        <f t="shared" si="1066"/>
        <v>0</v>
      </c>
      <c r="K1039">
        <f t="shared" si="1066"/>
        <v>0</v>
      </c>
      <c r="L1039">
        <f t="shared" si="1057"/>
        <v>0</v>
      </c>
      <c r="N1039">
        <f t="shared" si="1058"/>
        <v>0</v>
      </c>
    </row>
    <row r="1040" spans="2:14" x14ac:dyDescent="0.25">
      <c r="B1040">
        <f>IF('01.11.2018'!F1037="НД",1,0)</f>
        <v>0</v>
      </c>
      <c r="C1040">
        <f>IF('01.11.2018'!F1037="СНІДцентр",1,0)</f>
        <v>0</v>
      </c>
      <c r="D1040">
        <f>IF('01.11.2018'!F1037="ПТБ",1,0)</f>
        <v>0</v>
      </c>
      <c r="E1040" t="b">
        <f>OR('01.11.2018'!F1037="ПМСД",'01.11.2018'!F1037="поліклініка")</f>
        <v>0</v>
      </c>
      <c r="F1040">
        <f>IF('01.11.2018'!F1037="Психоневрол.",1,0)</f>
        <v>0</v>
      </c>
      <c r="G1040" t="b">
        <f>OR('01.11.2018'!F1037="Інше",'01.11.2018'!F1037="ЦРЛ",'01.11.2018'!F1037="МЛ",'01.11.2018'!F1037="Інфекційна")</f>
        <v>0</v>
      </c>
      <c r="I1040">
        <f t="shared" ref="I1040:K1040" si="1067">SUM(B1040:B4351)</f>
        <v>0</v>
      </c>
      <c r="J1040">
        <f t="shared" si="1067"/>
        <v>0</v>
      </c>
      <c r="K1040">
        <f t="shared" si="1067"/>
        <v>0</v>
      </c>
      <c r="L1040">
        <f t="shared" si="1057"/>
        <v>0</v>
      </c>
      <c r="N1040">
        <f t="shared" si="1058"/>
        <v>0</v>
      </c>
    </row>
    <row r="1041" spans="2:14" x14ac:dyDescent="0.25">
      <c r="B1041">
        <f>IF('01.11.2018'!F1038="НД",1,0)</f>
        <v>0</v>
      </c>
      <c r="C1041">
        <f>IF('01.11.2018'!F1038="СНІДцентр",1,0)</f>
        <v>0</v>
      </c>
      <c r="D1041">
        <f>IF('01.11.2018'!F1038="ПТБ",1,0)</f>
        <v>0</v>
      </c>
      <c r="E1041" t="b">
        <f>OR('01.11.2018'!F1038="ПМСД",'01.11.2018'!F1038="поліклініка")</f>
        <v>0</v>
      </c>
      <c r="F1041">
        <f>IF('01.11.2018'!F1038="Психоневрол.",1,0)</f>
        <v>0</v>
      </c>
      <c r="G1041" t="b">
        <f>OR('01.11.2018'!F1038="Інше",'01.11.2018'!F1038="ЦРЛ",'01.11.2018'!F1038="МЛ",'01.11.2018'!F1038="Інфекційна")</f>
        <v>0</v>
      </c>
      <c r="I1041">
        <f t="shared" ref="I1041:K1041" si="1068">SUM(B1041:B4352)</f>
        <v>0</v>
      </c>
      <c r="J1041">
        <f t="shared" si="1068"/>
        <v>0</v>
      </c>
      <c r="K1041">
        <f t="shared" si="1068"/>
        <v>0</v>
      </c>
      <c r="L1041">
        <f t="shared" si="1057"/>
        <v>0</v>
      </c>
      <c r="N1041">
        <f t="shared" si="1058"/>
        <v>0</v>
      </c>
    </row>
    <row r="1042" spans="2:14" x14ac:dyDescent="0.25">
      <c r="B1042">
        <f>IF('01.11.2018'!F1039="НД",1,0)</f>
        <v>0</v>
      </c>
      <c r="C1042">
        <f>IF('01.11.2018'!F1039="СНІДцентр",1,0)</f>
        <v>0</v>
      </c>
      <c r="D1042">
        <f>IF('01.11.2018'!F1039="ПТБ",1,0)</f>
        <v>0</v>
      </c>
      <c r="E1042" t="b">
        <f>OR('01.11.2018'!F1039="ПМСД",'01.11.2018'!F1039="поліклініка")</f>
        <v>0</v>
      </c>
      <c r="F1042">
        <f>IF('01.11.2018'!F1039="Психоневрол.",1,0)</f>
        <v>0</v>
      </c>
      <c r="G1042" t="b">
        <f>OR('01.11.2018'!F1039="Інше",'01.11.2018'!F1039="ЦРЛ",'01.11.2018'!F1039="МЛ",'01.11.2018'!F1039="Інфекційна")</f>
        <v>0</v>
      </c>
      <c r="I1042">
        <f t="shared" ref="I1042:K1042" si="1069">SUM(B1042:B4353)</f>
        <v>0</v>
      </c>
      <c r="J1042">
        <f t="shared" si="1069"/>
        <v>0</v>
      </c>
      <c r="K1042">
        <f t="shared" si="1069"/>
        <v>0</v>
      </c>
      <c r="L1042">
        <f t="shared" si="1057"/>
        <v>0</v>
      </c>
      <c r="N1042">
        <f t="shared" si="1058"/>
        <v>0</v>
      </c>
    </row>
    <row r="1043" spans="2:14" x14ac:dyDescent="0.25">
      <c r="B1043">
        <f>IF('01.11.2018'!F1040="НД",1,0)</f>
        <v>0</v>
      </c>
      <c r="C1043">
        <f>IF('01.11.2018'!F1040="СНІДцентр",1,0)</f>
        <v>0</v>
      </c>
      <c r="D1043">
        <f>IF('01.11.2018'!F1040="ПТБ",1,0)</f>
        <v>0</v>
      </c>
      <c r="E1043" t="b">
        <f>OR('01.11.2018'!F1040="ПМСД",'01.11.2018'!F1040="поліклініка")</f>
        <v>0</v>
      </c>
      <c r="F1043">
        <f>IF('01.11.2018'!F1040="Психоневрол.",1,0)</f>
        <v>0</v>
      </c>
      <c r="G1043" t="b">
        <f>OR('01.11.2018'!F1040="Інше",'01.11.2018'!F1040="ЦРЛ",'01.11.2018'!F1040="МЛ",'01.11.2018'!F1040="Інфекційна")</f>
        <v>0</v>
      </c>
      <c r="I1043">
        <f t="shared" ref="I1043:K1043" si="1070">SUM(B1043:B4354)</f>
        <v>0</v>
      </c>
      <c r="J1043">
        <f t="shared" si="1070"/>
        <v>0</v>
      </c>
      <c r="K1043">
        <f t="shared" si="1070"/>
        <v>0</v>
      </c>
      <c r="L1043">
        <f t="shared" si="1057"/>
        <v>0</v>
      </c>
      <c r="N1043">
        <f t="shared" si="1058"/>
        <v>0</v>
      </c>
    </row>
    <row r="1044" spans="2:14" x14ac:dyDescent="0.25">
      <c r="B1044">
        <f>IF('01.11.2018'!F1041="НД",1,0)</f>
        <v>0</v>
      </c>
      <c r="C1044">
        <f>IF('01.11.2018'!F1041="СНІДцентр",1,0)</f>
        <v>0</v>
      </c>
      <c r="D1044">
        <f>IF('01.11.2018'!F1041="ПТБ",1,0)</f>
        <v>0</v>
      </c>
      <c r="E1044" t="b">
        <f>OR('01.11.2018'!F1041="ПМСД",'01.11.2018'!F1041="поліклініка")</f>
        <v>0</v>
      </c>
      <c r="F1044">
        <f>IF('01.11.2018'!F1041="Психоневрол.",1,0)</f>
        <v>0</v>
      </c>
      <c r="G1044" t="b">
        <f>OR('01.11.2018'!F1041="Інше",'01.11.2018'!F1041="ЦРЛ",'01.11.2018'!F1041="МЛ",'01.11.2018'!F1041="Інфекційна")</f>
        <v>0</v>
      </c>
      <c r="I1044">
        <f t="shared" ref="I1044:K1044" si="1071">SUM(B1044:B4355)</f>
        <v>0</v>
      </c>
      <c r="J1044">
        <f t="shared" si="1071"/>
        <v>0</v>
      </c>
      <c r="K1044">
        <f t="shared" si="1071"/>
        <v>0</v>
      </c>
      <c r="L1044">
        <f t="shared" si="1057"/>
        <v>0</v>
      </c>
      <c r="N1044">
        <f t="shared" si="1058"/>
        <v>0</v>
      </c>
    </row>
    <row r="1045" spans="2:14" x14ac:dyDescent="0.25">
      <c r="B1045">
        <f>IF('01.11.2018'!F1042="НД",1,0)</f>
        <v>0</v>
      </c>
      <c r="C1045">
        <f>IF('01.11.2018'!F1042="СНІДцентр",1,0)</f>
        <v>0</v>
      </c>
      <c r="D1045">
        <f>IF('01.11.2018'!F1042="ПТБ",1,0)</f>
        <v>0</v>
      </c>
      <c r="E1045" t="b">
        <f>OR('01.11.2018'!F1042="ПМСД",'01.11.2018'!F1042="поліклініка")</f>
        <v>0</v>
      </c>
      <c r="F1045">
        <f>IF('01.11.2018'!F1042="Психоневрол.",1,0)</f>
        <v>0</v>
      </c>
      <c r="G1045" t="b">
        <f>OR('01.11.2018'!F1042="Інше",'01.11.2018'!F1042="ЦРЛ",'01.11.2018'!F1042="МЛ",'01.11.2018'!F1042="Інфекційна")</f>
        <v>0</v>
      </c>
      <c r="I1045">
        <f t="shared" ref="I1045:K1045" si="1072">SUM(B1045:B4356)</f>
        <v>0</v>
      </c>
      <c r="J1045">
        <f t="shared" si="1072"/>
        <v>0</v>
      </c>
      <c r="K1045">
        <f t="shared" si="1072"/>
        <v>0</v>
      </c>
      <c r="L1045">
        <f t="shared" si="1057"/>
        <v>0</v>
      </c>
      <c r="N1045">
        <f t="shared" si="1058"/>
        <v>0</v>
      </c>
    </row>
    <row r="1046" spans="2:14" x14ac:dyDescent="0.25">
      <c r="B1046">
        <f>IF('01.11.2018'!F1043="НД",1,0)</f>
        <v>0</v>
      </c>
      <c r="C1046">
        <f>IF('01.11.2018'!F1043="СНІДцентр",1,0)</f>
        <v>0</v>
      </c>
      <c r="D1046">
        <f>IF('01.11.2018'!F1043="ПТБ",1,0)</f>
        <v>0</v>
      </c>
      <c r="E1046" t="b">
        <f>OR('01.11.2018'!F1043="ПМСД",'01.11.2018'!F1043="поліклініка")</f>
        <v>0</v>
      </c>
      <c r="F1046">
        <f>IF('01.11.2018'!F1043="Психоневрол.",1,0)</f>
        <v>0</v>
      </c>
      <c r="G1046" t="b">
        <f>OR('01.11.2018'!F1043="Інше",'01.11.2018'!F1043="ЦРЛ",'01.11.2018'!F1043="МЛ",'01.11.2018'!F1043="Інфекційна")</f>
        <v>0</v>
      </c>
      <c r="I1046">
        <f t="shared" ref="I1046:K1046" si="1073">SUM(B1046:B4357)</f>
        <v>0</v>
      </c>
      <c r="J1046">
        <f t="shared" si="1073"/>
        <v>0</v>
      </c>
      <c r="K1046">
        <f t="shared" si="1073"/>
        <v>0</v>
      </c>
      <c r="L1046">
        <f t="shared" si="1057"/>
        <v>0</v>
      </c>
      <c r="N1046">
        <f t="shared" si="1058"/>
        <v>0</v>
      </c>
    </row>
    <row r="1047" spans="2:14" x14ac:dyDescent="0.25">
      <c r="B1047">
        <f>IF('01.11.2018'!F1044="НД",1,0)</f>
        <v>0</v>
      </c>
      <c r="C1047">
        <f>IF('01.11.2018'!F1044="СНІДцентр",1,0)</f>
        <v>0</v>
      </c>
      <c r="D1047">
        <f>IF('01.11.2018'!F1044="ПТБ",1,0)</f>
        <v>0</v>
      </c>
      <c r="E1047" t="b">
        <f>OR('01.11.2018'!F1044="ПМСД",'01.11.2018'!F1044="поліклініка")</f>
        <v>0</v>
      </c>
      <c r="F1047">
        <f>IF('01.11.2018'!F1044="Психоневрол.",1,0)</f>
        <v>0</v>
      </c>
      <c r="G1047" t="b">
        <f>OR('01.11.2018'!F1044="Інше",'01.11.2018'!F1044="ЦРЛ",'01.11.2018'!F1044="МЛ",'01.11.2018'!F1044="Інфекційна")</f>
        <v>0</v>
      </c>
      <c r="I1047">
        <f t="shared" ref="I1047:K1047" si="1074">SUM(B1047:B4358)</f>
        <v>0</v>
      </c>
      <c r="J1047">
        <f t="shared" si="1074"/>
        <v>0</v>
      </c>
      <c r="K1047">
        <f t="shared" si="1074"/>
        <v>0</v>
      </c>
      <c r="L1047">
        <f t="shared" si="1057"/>
        <v>0</v>
      </c>
      <c r="N1047">
        <f t="shared" si="1058"/>
        <v>0</v>
      </c>
    </row>
    <row r="1048" spans="2:14" x14ac:dyDescent="0.25">
      <c r="B1048">
        <f>IF('01.11.2018'!F1045="НД",1,0)</f>
        <v>0</v>
      </c>
      <c r="C1048">
        <f>IF('01.11.2018'!F1045="СНІДцентр",1,0)</f>
        <v>0</v>
      </c>
      <c r="D1048">
        <f>IF('01.11.2018'!F1045="ПТБ",1,0)</f>
        <v>0</v>
      </c>
      <c r="E1048" t="b">
        <f>OR('01.11.2018'!F1045="ПМСД",'01.11.2018'!F1045="поліклініка")</f>
        <v>0</v>
      </c>
      <c r="F1048">
        <f>IF('01.11.2018'!F1045="Психоневрол.",1,0)</f>
        <v>0</v>
      </c>
      <c r="G1048" t="b">
        <f>OR('01.11.2018'!F1045="Інше",'01.11.2018'!F1045="ЦРЛ",'01.11.2018'!F1045="МЛ",'01.11.2018'!F1045="Інфекційна")</f>
        <v>0</v>
      </c>
      <c r="I1048">
        <f t="shared" ref="I1048:K1048" si="1075">SUM(B1048:B4359)</f>
        <v>0</v>
      </c>
      <c r="J1048">
        <f t="shared" si="1075"/>
        <v>0</v>
      </c>
      <c r="K1048">
        <f t="shared" si="1075"/>
        <v>0</v>
      </c>
      <c r="L1048">
        <f t="shared" si="1057"/>
        <v>0</v>
      </c>
      <c r="N1048">
        <f t="shared" si="1058"/>
        <v>0</v>
      </c>
    </row>
    <row r="1049" spans="2:14" x14ac:dyDescent="0.25">
      <c r="B1049">
        <f>IF('01.11.2018'!F1046="НД",1,0)</f>
        <v>0</v>
      </c>
      <c r="C1049">
        <f>IF('01.11.2018'!F1046="СНІДцентр",1,0)</f>
        <v>0</v>
      </c>
      <c r="D1049">
        <f>IF('01.11.2018'!F1046="ПТБ",1,0)</f>
        <v>0</v>
      </c>
      <c r="E1049" t="b">
        <f>OR('01.11.2018'!F1046="ПМСД",'01.11.2018'!F1046="поліклініка")</f>
        <v>0</v>
      </c>
      <c r="F1049">
        <f>IF('01.11.2018'!F1046="Психоневрол.",1,0)</f>
        <v>0</v>
      </c>
      <c r="G1049" t="b">
        <f>OR('01.11.2018'!F1046="Інше",'01.11.2018'!F1046="ЦРЛ",'01.11.2018'!F1046="МЛ",'01.11.2018'!F1046="Інфекційна")</f>
        <v>0</v>
      </c>
      <c r="I1049">
        <f t="shared" ref="I1049:K1049" si="1076">SUM(B1049:B4360)</f>
        <v>0</v>
      </c>
      <c r="J1049">
        <f t="shared" si="1076"/>
        <v>0</v>
      </c>
      <c r="K1049">
        <f t="shared" si="1076"/>
        <v>0</v>
      </c>
      <c r="L1049">
        <f t="shared" si="1057"/>
        <v>0</v>
      </c>
      <c r="N1049">
        <f t="shared" si="1058"/>
        <v>0</v>
      </c>
    </row>
    <row r="1050" spans="2:14" x14ac:dyDescent="0.25">
      <c r="B1050">
        <f>IF('01.11.2018'!F1047="НД",1,0)</f>
        <v>0</v>
      </c>
      <c r="C1050">
        <f>IF('01.11.2018'!F1047="СНІДцентр",1,0)</f>
        <v>0</v>
      </c>
      <c r="D1050">
        <f>IF('01.11.2018'!F1047="ПТБ",1,0)</f>
        <v>0</v>
      </c>
      <c r="E1050" t="b">
        <f>OR('01.11.2018'!F1047="ПМСД",'01.11.2018'!F1047="поліклініка")</f>
        <v>0</v>
      </c>
      <c r="F1050">
        <f>IF('01.11.2018'!F1047="Психоневрол.",1,0)</f>
        <v>0</v>
      </c>
      <c r="G1050" t="b">
        <f>OR('01.11.2018'!F1047="Інше",'01.11.2018'!F1047="ЦРЛ",'01.11.2018'!F1047="МЛ",'01.11.2018'!F1047="Інфекційна")</f>
        <v>0</v>
      </c>
      <c r="I1050">
        <f t="shared" ref="I1050:K1050" si="1077">SUM(B1050:B4361)</f>
        <v>0</v>
      </c>
      <c r="J1050">
        <f t="shared" si="1077"/>
        <v>0</v>
      </c>
      <c r="K1050">
        <f t="shared" si="1077"/>
        <v>0</v>
      </c>
      <c r="L1050">
        <f t="shared" si="1057"/>
        <v>0</v>
      </c>
      <c r="N1050">
        <f t="shared" si="1058"/>
        <v>0</v>
      </c>
    </row>
    <row r="1051" spans="2:14" x14ac:dyDescent="0.25">
      <c r="B1051">
        <f>IF('01.11.2018'!F1048="НД",1,0)</f>
        <v>0</v>
      </c>
      <c r="C1051">
        <f>IF('01.11.2018'!F1048="СНІДцентр",1,0)</f>
        <v>0</v>
      </c>
      <c r="D1051">
        <f>IF('01.11.2018'!F1048="ПТБ",1,0)</f>
        <v>0</v>
      </c>
      <c r="E1051" t="b">
        <f>OR('01.11.2018'!F1048="ПМСД",'01.11.2018'!F1048="поліклініка")</f>
        <v>0</v>
      </c>
      <c r="F1051">
        <f>IF('01.11.2018'!F1048="Психоневрол.",1,0)</f>
        <v>0</v>
      </c>
      <c r="G1051" t="b">
        <f>OR('01.11.2018'!F1048="Інше",'01.11.2018'!F1048="ЦРЛ",'01.11.2018'!F1048="МЛ",'01.11.2018'!F1048="Інфекційна")</f>
        <v>0</v>
      </c>
      <c r="I1051">
        <f t="shared" ref="I1051:K1051" si="1078">SUM(B1051:B4362)</f>
        <v>0</v>
      </c>
      <c r="J1051">
        <f t="shared" si="1078"/>
        <v>0</v>
      </c>
      <c r="K1051">
        <f t="shared" si="1078"/>
        <v>0</v>
      </c>
      <c r="L1051">
        <f t="shared" si="1057"/>
        <v>0</v>
      </c>
      <c r="N1051">
        <f t="shared" si="1058"/>
        <v>0</v>
      </c>
    </row>
    <row r="1052" spans="2:14" x14ac:dyDescent="0.25">
      <c r="B1052">
        <f>IF('01.11.2018'!F1049="НД",1,0)</f>
        <v>0</v>
      </c>
      <c r="C1052">
        <f>IF('01.11.2018'!F1049="СНІДцентр",1,0)</f>
        <v>0</v>
      </c>
      <c r="D1052">
        <f>IF('01.11.2018'!F1049="ПТБ",1,0)</f>
        <v>0</v>
      </c>
      <c r="E1052" t="b">
        <f>OR('01.11.2018'!F1049="ПМСД",'01.11.2018'!F1049="поліклініка")</f>
        <v>0</v>
      </c>
      <c r="F1052">
        <f>IF('01.11.2018'!F1049="Психоневрол.",1,0)</f>
        <v>0</v>
      </c>
      <c r="G1052" t="b">
        <f>OR('01.11.2018'!F1049="Інше",'01.11.2018'!F1049="ЦРЛ",'01.11.2018'!F1049="МЛ",'01.11.2018'!F1049="Інфекційна")</f>
        <v>0</v>
      </c>
      <c r="I1052">
        <f t="shared" ref="I1052:K1052" si="1079">SUM(B1052:B4363)</f>
        <v>0</v>
      </c>
      <c r="J1052">
        <f t="shared" si="1079"/>
        <v>0</v>
      </c>
      <c r="K1052">
        <f t="shared" si="1079"/>
        <v>0</v>
      </c>
      <c r="L1052">
        <f t="shared" si="1057"/>
        <v>0</v>
      </c>
      <c r="N1052">
        <f t="shared" si="1058"/>
        <v>0</v>
      </c>
    </row>
    <row r="1053" spans="2:14" x14ac:dyDescent="0.25">
      <c r="B1053">
        <f>IF('01.11.2018'!F1050="НД",1,0)</f>
        <v>0</v>
      </c>
      <c r="C1053">
        <f>IF('01.11.2018'!F1050="СНІДцентр",1,0)</f>
        <v>0</v>
      </c>
      <c r="D1053">
        <f>IF('01.11.2018'!F1050="ПТБ",1,0)</f>
        <v>0</v>
      </c>
      <c r="E1053" t="b">
        <f>OR('01.11.2018'!F1050="ПМСД",'01.11.2018'!F1050="поліклініка")</f>
        <v>0</v>
      </c>
      <c r="F1053">
        <f>IF('01.11.2018'!F1050="Психоневрол.",1,0)</f>
        <v>0</v>
      </c>
      <c r="G1053" t="b">
        <f>OR('01.11.2018'!F1050="Інше",'01.11.2018'!F1050="ЦРЛ",'01.11.2018'!F1050="МЛ",'01.11.2018'!F1050="Інфекційна")</f>
        <v>0</v>
      </c>
      <c r="I1053">
        <f t="shared" ref="I1053:K1053" si="1080">SUM(B1053:B4364)</f>
        <v>0</v>
      </c>
      <c r="J1053">
        <f t="shared" si="1080"/>
        <v>0</v>
      </c>
      <c r="K1053">
        <f t="shared" si="1080"/>
        <v>0</v>
      </c>
      <c r="L1053">
        <f t="shared" si="1057"/>
        <v>0</v>
      </c>
      <c r="N1053">
        <f t="shared" si="1058"/>
        <v>0</v>
      </c>
    </row>
    <row r="1054" spans="2:14" x14ac:dyDescent="0.25">
      <c r="B1054">
        <f>IF('01.11.2018'!F1051="НД",1,0)</f>
        <v>0</v>
      </c>
      <c r="C1054">
        <f>IF('01.11.2018'!F1051="СНІДцентр",1,0)</f>
        <v>0</v>
      </c>
      <c r="D1054">
        <f>IF('01.11.2018'!F1051="ПТБ",1,0)</f>
        <v>0</v>
      </c>
      <c r="E1054" t="b">
        <f>OR('01.11.2018'!F1051="ПМСД",'01.11.2018'!F1051="поліклініка")</f>
        <v>0</v>
      </c>
      <c r="F1054">
        <f>IF('01.11.2018'!F1051="Психоневрол.",1,0)</f>
        <v>0</v>
      </c>
      <c r="G1054" t="b">
        <f>OR('01.11.2018'!F1051="Інше",'01.11.2018'!F1051="ЦРЛ",'01.11.2018'!F1051="МЛ",'01.11.2018'!F1051="Інфекційна")</f>
        <v>0</v>
      </c>
      <c r="I1054">
        <f t="shared" ref="I1054:K1054" si="1081">SUM(B1054:B4365)</f>
        <v>0</v>
      </c>
      <c r="J1054">
        <f t="shared" si="1081"/>
        <v>0</v>
      </c>
      <c r="K1054">
        <f t="shared" si="1081"/>
        <v>0</v>
      </c>
      <c r="L1054">
        <f t="shared" si="1057"/>
        <v>0</v>
      </c>
      <c r="N1054">
        <f t="shared" si="1058"/>
        <v>0</v>
      </c>
    </row>
    <row r="1055" spans="2:14" x14ac:dyDescent="0.25">
      <c r="B1055">
        <f>IF('01.11.2018'!F1052="НД",1,0)</f>
        <v>0</v>
      </c>
      <c r="C1055">
        <f>IF('01.11.2018'!F1052="СНІДцентр",1,0)</f>
        <v>0</v>
      </c>
      <c r="D1055">
        <f>IF('01.11.2018'!F1052="ПТБ",1,0)</f>
        <v>0</v>
      </c>
      <c r="E1055" t="b">
        <f>OR('01.11.2018'!F1052="ПМСД",'01.11.2018'!F1052="поліклініка")</f>
        <v>0</v>
      </c>
      <c r="F1055">
        <f>IF('01.11.2018'!F1052="Психоневрол.",1,0)</f>
        <v>0</v>
      </c>
      <c r="G1055" t="b">
        <f>OR('01.11.2018'!F1052="Інше",'01.11.2018'!F1052="ЦРЛ",'01.11.2018'!F1052="МЛ",'01.11.2018'!F1052="Інфекційна")</f>
        <v>0</v>
      </c>
      <c r="I1055">
        <f t="shared" ref="I1055:K1055" si="1082">SUM(B1055:B4366)</f>
        <v>0</v>
      </c>
      <c r="J1055">
        <f t="shared" si="1082"/>
        <v>0</v>
      </c>
      <c r="K1055">
        <f t="shared" si="1082"/>
        <v>0</v>
      </c>
      <c r="L1055">
        <f t="shared" si="1057"/>
        <v>0</v>
      </c>
      <c r="N1055">
        <f t="shared" si="1058"/>
        <v>0</v>
      </c>
    </row>
    <row r="1056" spans="2:14" x14ac:dyDescent="0.25">
      <c r="B1056">
        <f>IF('01.11.2018'!F1053="НД",1,0)</f>
        <v>0</v>
      </c>
      <c r="C1056">
        <f>IF('01.11.2018'!F1053="СНІДцентр",1,0)</f>
        <v>0</v>
      </c>
      <c r="D1056">
        <f>IF('01.11.2018'!F1053="ПТБ",1,0)</f>
        <v>0</v>
      </c>
      <c r="E1056" t="b">
        <f>OR('01.11.2018'!F1053="ПМСД",'01.11.2018'!F1053="поліклініка")</f>
        <v>0</v>
      </c>
      <c r="F1056">
        <f>IF('01.11.2018'!F1053="Психоневрол.",1,0)</f>
        <v>0</v>
      </c>
      <c r="G1056" t="b">
        <f>OR('01.11.2018'!F1053="Інше",'01.11.2018'!F1053="ЦРЛ",'01.11.2018'!F1053="МЛ",'01.11.2018'!F1053="Інфекційна")</f>
        <v>0</v>
      </c>
      <c r="I1056">
        <f t="shared" ref="I1056:K1056" si="1083">SUM(B1056:B4367)</f>
        <v>0</v>
      </c>
      <c r="J1056">
        <f t="shared" si="1083"/>
        <v>0</v>
      </c>
      <c r="K1056">
        <f t="shared" si="1083"/>
        <v>0</v>
      </c>
      <c r="L1056">
        <f t="shared" si="1057"/>
        <v>0</v>
      </c>
      <c r="N1056">
        <f t="shared" si="1058"/>
        <v>0</v>
      </c>
    </row>
    <row r="1057" spans="2:14" x14ac:dyDescent="0.25">
      <c r="B1057">
        <f>IF('01.11.2018'!F1054="НД",1,0)</f>
        <v>0</v>
      </c>
      <c r="C1057">
        <f>IF('01.11.2018'!F1054="СНІДцентр",1,0)</f>
        <v>0</v>
      </c>
      <c r="D1057">
        <f>IF('01.11.2018'!F1054="ПТБ",1,0)</f>
        <v>0</v>
      </c>
      <c r="E1057" t="b">
        <f>OR('01.11.2018'!F1054="ПМСД",'01.11.2018'!F1054="поліклініка")</f>
        <v>0</v>
      </c>
      <c r="F1057">
        <f>IF('01.11.2018'!F1054="Психоневрол.",1,0)</f>
        <v>0</v>
      </c>
      <c r="G1057" t="b">
        <f>OR('01.11.2018'!F1054="Інше",'01.11.2018'!F1054="ЦРЛ",'01.11.2018'!F1054="МЛ",'01.11.2018'!F1054="Інфекційна")</f>
        <v>0</v>
      </c>
      <c r="I1057">
        <f t="shared" ref="I1057:K1057" si="1084">SUM(B1057:B4368)</f>
        <v>0</v>
      </c>
      <c r="J1057">
        <f t="shared" si="1084"/>
        <v>0</v>
      </c>
      <c r="K1057">
        <f t="shared" si="1084"/>
        <v>0</v>
      </c>
      <c r="L1057">
        <f t="shared" si="1057"/>
        <v>0</v>
      </c>
      <c r="N1057">
        <f t="shared" si="1058"/>
        <v>0</v>
      </c>
    </row>
    <row r="1058" spans="2:14" x14ac:dyDescent="0.25">
      <c r="B1058">
        <f>IF('01.11.2018'!F1055="НД",1,0)</f>
        <v>0</v>
      </c>
      <c r="C1058">
        <f>IF('01.11.2018'!F1055="СНІДцентр",1,0)</f>
        <v>0</v>
      </c>
      <c r="D1058">
        <f>IF('01.11.2018'!F1055="ПТБ",1,0)</f>
        <v>0</v>
      </c>
      <c r="E1058" t="b">
        <f>OR('01.11.2018'!F1055="ПМСД",'01.11.2018'!F1055="поліклініка")</f>
        <v>0</v>
      </c>
      <c r="F1058">
        <f>IF('01.11.2018'!F1055="Психоневрол.",1,0)</f>
        <v>0</v>
      </c>
      <c r="G1058" t="b">
        <f>OR('01.11.2018'!F1055="Інше",'01.11.2018'!F1055="ЦРЛ",'01.11.2018'!F1055="МЛ",'01.11.2018'!F1055="Інфекційна")</f>
        <v>0</v>
      </c>
      <c r="I1058">
        <f t="shared" ref="I1058:K1058" si="1085">SUM(B1058:B4369)</f>
        <v>0</v>
      </c>
      <c r="J1058">
        <f t="shared" si="1085"/>
        <v>0</v>
      </c>
      <c r="K1058">
        <f t="shared" si="1085"/>
        <v>0</v>
      </c>
      <c r="L1058">
        <f t="shared" si="1057"/>
        <v>0</v>
      </c>
      <c r="N1058">
        <f t="shared" si="1058"/>
        <v>0</v>
      </c>
    </row>
    <row r="1059" spans="2:14" x14ac:dyDescent="0.25">
      <c r="B1059">
        <f>IF('01.11.2018'!F1056="НД",1,0)</f>
        <v>0</v>
      </c>
      <c r="C1059">
        <f>IF('01.11.2018'!F1056="СНІДцентр",1,0)</f>
        <v>0</v>
      </c>
      <c r="D1059">
        <f>IF('01.11.2018'!F1056="ПТБ",1,0)</f>
        <v>0</v>
      </c>
      <c r="E1059" t="b">
        <f>OR('01.11.2018'!F1056="ПМСД",'01.11.2018'!F1056="поліклініка")</f>
        <v>0</v>
      </c>
      <c r="F1059">
        <f>IF('01.11.2018'!F1056="Психоневрол.",1,0)</f>
        <v>0</v>
      </c>
      <c r="G1059" t="b">
        <f>OR('01.11.2018'!F1056="Інше",'01.11.2018'!F1056="ЦРЛ",'01.11.2018'!F1056="МЛ",'01.11.2018'!F1056="Інфекційна")</f>
        <v>0</v>
      </c>
      <c r="I1059">
        <f t="shared" ref="I1059:K1059" si="1086">SUM(B1059:B4370)</f>
        <v>0</v>
      </c>
      <c r="J1059">
        <f t="shared" si="1086"/>
        <v>0</v>
      </c>
      <c r="K1059">
        <f t="shared" si="1086"/>
        <v>0</v>
      </c>
      <c r="L1059">
        <f t="shared" si="1057"/>
        <v>0</v>
      </c>
      <c r="N1059">
        <f t="shared" si="1058"/>
        <v>0</v>
      </c>
    </row>
    <row r="1060" spans="2:14" x14ac:dyDescent="0.25">
      <c r="B1060">
        <f>IF('01.11.2018'!F1057="НД",1,0)</f>
        <v>0</v>
      </c>
      <c r="C1060">
        <f>IF('01.11.2018'!F1057="СНІДцентр",1,0)</f>
        <v>0</v>
      </c>
      <c r="D1060">
        <f>IF('01.11.2018'!F1057="ПТБ",1,0)</f>
        <v>0</v>
      </c>
      <c r="E1060" t="b">
        <f>OR('01.11.2018'!F1057="ПМСД",'01.11.2018'!F1057="поліклініка")</f>
        <v>0</v>
      </c>
      <c r="F1060">
        <f>IF('01.11.2018'!F1057="Психоневрол.",1,0)</f>
        <v>0</v>
      </c>
      <c r="G1060" t="b">
        <f>OR('01.11.2018'!F1057="Інше",'01.11.2018'!F1057="ЦРЛ",'01.11.2018'!F1057="МЛ",'01.11.2018'!F1057="Інфекційна")</f>
        <v>0</v>
      </c>
      <c r="I1060">
        <f t="shared" ref="I1060:K1060" si="1087">SUM(B1060:B4371)</f>
        <v>0</v>
      </c>
      <c r="J1060">
        <f t="shared" si="1087"/>
        <v>0</v>
      </c>
      <c r="K1060">
        <f t="shared" si="1087"/>
        <v>0</v>
      </c>
      <c r="L1060">
        <f t="shared" si="1057"/>
        <v>0</v>
      </c>
      <c r="N1060">
        <f t="shared" si="1058"/>
        <v>0</v>
      </c>
    </row>
    <row r="1061" spans="2:14" x14ac:dyDescent="0.25">
      <c r="B1061">
        <f>IF('01.11.2018'!F1058="НД",1,0)</f>
        <v>0</v>
      </c>
      <c r="C1061">
        <f>IF('01.11.2018'!F1058="СНІДцентр",1,0)</f>
        <v>0</v>
      </c>
      <c r="D1061">
        <f>IF('01.11.2018'!F1058="ПТБ",1,0)</f>
        <v>0</v>
      </c>
      <c r="E1061" t="b">
        <f>OR('01.11.2018'!F1058="ПМСД",'01.11.2018'!F1058="поліклініка")</f>
        <v>0</v>
      </c>
      <c r="F1061">
        <f>IF('01.11.2018'!F1058="Психоневрол.",1,0)</f>
        <v>0</v>
      </c>
      <c r="G1061" t="b">
        <f>OR('01.11.2018'!F1058="Інше",'01.11.2018'!F1058="ЦРЛ",'01.11.2018'!F1058="МЛ",'01.11.2018'!F1058="Інфекційна")</f>
        <v>0</v>
      </c>
      <c r="I1061">
        <f t="shared" ref="I1061:K1061" si="1088">SUM(B1061:B4372)</f>
        <v>0</v>
      </c>
      <c r="J1061">
        <f t="shared" si="1088"/>
        <v>0</v>
      </c>
      <c r="K1061">
        <f t="shared" si="1088"/>
        <v>0</v>
      </c>
      <c r="L1061">
        <f t="shared" si="1057"/>
        <v>0</v>
      </c>
      <c r="N1061">
        <f t="shared" si="1058"/>
        <v>0</v>
      </c>
    </row>
    <row r="1062" spans="2:14" x14ac:dyDescent="0.25">
      <c r="B1062">
        <f>IF('01.11.2018'!F1059="НД",1,0)</f>
        <v>0</v>
      </c>
      <c r="C1062">
        <f>IF('01.11.2018'!F1059="СНІДцентр",1,0)</f>
        <v>0</v>
      </c>
      <c r="D1062">
        <f>IF('01.11.2018'!F1059="ПТБ",1,0)</f>
        <v>0</v>
      </c>
      <c r="E1062" t="b">
        <f>OR('01.11.2018'!F1059="ПМСД",'01.11.2018'!F1059="поліклініка")</f>
        <v>0</v>
      </c>
      <c r="F1062">
        <f>IF('01.11.2018'!F1059="Психоневрол.",1,0)</f>
        <v>0</v>
      </c>
      <c r="G1062" t="b">
        <f>OR('01.11.2018'!F1059="Інше",'01.11.2018'!F1059="ЦРЛ",'01.11.2018'!F1059="МЛ",'01.11.2018'!F1059="Інфекційна")</f>
        <v>0</v>
      </c>
      <c r="I1062">
        <f t="shared" ref="I1062:K1062" si="1089">SUM(B1062:B4373)</f>
        <v>0</v>
      </c>
      <c r="J1062">
        <f t="shared" si="1089"/>
        <v>0</v>
      </c>
      <c r="K1062">
        <f t="shared" si="1089"/>
        <v>0</v>
      </c>
      <c r="L1062">
        <f t="shared" si="1057"/>
        <v>0</v>
      </c>
      <c r="N1062">
        <f t="shared" si="1058"/>
        <v>0</v>
      </c>
    </row>
    <row r="1063" spans="2:14" x14ac:dyDescent="0.25">
      <c r="B1063">
        <f>IF('01.11.2018'!F1060="НД",1,0)</f>
        <v>0</v>
      </c>
      <c r="C1063">
        <f>IF('01.11.2018'!F1060="СНІДцентр",1,0)</f>
        <v>0</v>
      </c>
      <c r="D1063">
        <f>IF('01.11.2018'!F1060="ПТБ",1,0)</f>
        <v>0</v>
      </c>
      <c r="E1063" t="b">
        <f>OR('01.11.2018'!F1060="ПМСД",'01.11.2018'!F1060="поліклініка")</f>
        <v>0</v>
      </c>
      <c r="F1063">
        <f>IF('01.11.2018'!F1060="Психоневрол.",1,0)</f>
        <v>0</v>
      </c>
      <c r="G1063" t="b">
        <f>OR('01.11.2018'!F1060="Інше",'01.11.2018'!F1060="ЦРЛ",'01.11.2018'!F1060="МЛ",'01.11.2018'!F1060="Інфекційна")</f>
        <v>0</v>
      </c>
      <c r="I1063">
        <f t="shared" ref="I1063:K1063" si="1090">SUM(B1063:B4374)</f>
        <v>0</v>
      </c>
      <c r="J1063">
        <f t="shared" si="1090"/>
        <v>0</v>
      </c>
      <c r="K1063">
        <f t="shared" si="1090"/>
        <v>0</v>
      </c>
      <c r="L1063">
        <f t="shared" si="1057"/>
        <v>0</v>
      </c>
      <c r="N1063">
        <f t="shared" si="1058"/>
        <v>0</v>
      </c>
    </row>
    <row r="1064" spans="2:14" x14ac:dyDescent="0.25">
      <c r="B1064">
        <f>IF('01.11.2018'!F1061="НД",1,0)</f>
        <v>0</v>
      </c>
      <c r="C1064">
        <f>IF('01.11.2018'!F1061="СНІДцентр",1,0)</f>
        <v>0</v>
      </c>
      <c r="D1064">
        <f>IF('01.11.2018'!F1061="ПТБ",1,0)</f>
        <v>0</v>
      </c>
      <c r="E1064" t="b">
        <f>OR('01.11.2018'!F1061="ПМСД",'01.11.2018'!F1061="поліклініка")</f>
        <v>0</v>
      </c>
      <c r="F1064">
        <f>IF('01.11.2018'!F1061="Психоневрол.",1,0)</f>
        <v>0</v>
      </c>
      <c r="G1064" t="b">
        <f>OR('01.11.2018'!F1061="Інше",'01.11.2018'!F1061="ЦРЛ",'01.11.2018'!F1061="МЛ",'01.11.2018'!F1061="Інфекційна")</f>
        <v>0</v>
      </c>
      <c r="I1064">
        <f t="shared" ref="I1064:K1064" si="1091">SUM(B1064:B4375)</f>
        <v>0</v>
      </c>
      <c r="J1064">
        <f t="shared" si="1091"/>
        <v>0</v>
      </c>
      <c r="K1064">
        <f t="shared" si="1091"/>
        <v>0</v>
      </c>
      <c r="L1064">
        <f t="shared" si="1057"/>
        <v>0</v>
      </c>
      <c r="N1064">
        <f t="shared" si="1058"/>
        <v>0</v>
      </c>
    </row>
    <row r="1065" spans="2:14" x14ac:dyDescent="0.25">
      <c r="B1065">
        <f>IF('01.11.2018'!F1062="НД",1,0)</f>
        <v>0</v>
      </c>
      <c r="C1065">
        <f>IF('01.11.2018'!F1062="СНІДцентр",1,0)</f>
        <v>0</v>
      </c>
      <c r="D1065">
        <f>IF('01.11.2018'!F1062="ПТБ",1,0)</f>
        <v>0</v>
      </c>
      <c r="E1065" t="b">
        <f>OR('01.11.2018'!F1062="ПМСД",'01.11.2018'!F1062="поліклініка")</f>
        <v>0</v>
      </c>
      <c r="F1065">
        <f>IF('01.11.2018'!F1062="Психоневрол.",1,0)</f>
        <v>0</v>
      </c>
      <c r="G1065" t="b">
        <f>OR('01.11.2018'!F1062="Інше",'01.11.2018'!F1062="ЦРЛ",'01.11.2018'!F1062="МЛ",'01.11.2018'!F1062="Інфекційна")</f>
        <v>0</v>
      </c>
      <c r="I1065">
        <f t="shared" ref="I1065:K1065" si="1092">SUM(B1065:B4376)</f>
        <v>0</v>
      </c>
      <c r="J1065">
        <f t="shared" si="1092"/>
        <v>0</v>
      </c>
      <c r="K1065">
        <f t="shared" si="1092"/>
        <v>0</v>
      </c>
      <c r="L1065">
        <f t="shared" si="1057"/>
        <v>0</v>
      </c>
      <c r="N1065">
        <f t="shared" si="1058"/>
        <v>0</v>
      </c>
    </row>
    <row r="1066" spans="2:14" x14ac:dyDescent="0.25">
      <c r="B1066">
        <f>IF('01.11.2018'!F1063="НД",1,0)</f>
        <v>0</v>
      </c>
      <c r="C1066">
        <f>IF('01.11.2018'!F1063="СНІДцентр",1,0)</f>
        <v>0</v>
      </c>
      <c r="D1066">
        <f>IF('01.11.2018'!F1063="ПТБ",1,0)</f>
        <v>0</v>
      </c>
      <c r="E1066" t="b">
        <f>OR('01.11.2018'!F1063="ПМСД",'01.11.2018'!F1063="поліклініка")</f>
        <v>0</v>
      </c>
      <c r="F1066">
        <f>IF('01.11.2018'!F1063="Психоневрол.",1,0)</f>
        <v>0</v>
      </c>
      <c r="G1066" t="b">
        <f>OR('01.11.2018'!F1063="Інше",'01.11.2018'!F1063="ЦРЛ",'01.11.2018'!F1063="МЛ",'01.11.2018'!F1063="Інфекційна")</f>
        <v>0</v>
      </c>
      <c r="I1066">
        <f t="shared" ref="I1066:K1066" si="1093">SUM(B1066:B4377)</f>
        <v>0</v>
      </c>
      <c r="J1066">
        <f t="shared" si="1093"/>
        <v>0</v>
      </c>
      <c r="K1066">
        <f t="shared" si="1093"/>
        <v>0</v>
      </c>
      <c r="L1066">
        <f t="shared" si="1057"/>
        <v>0</v>
      </c>
      <c r="N1066">
        <f t="shared" si="1058"/>
        <v>0</v>
      </c>
    </row>
  </sheetData>
  <autoFilter ref="B2:G1000"/>
  <mergeCells count="12">
    <mergeCell ref="N2:N5"/>
    <mergeCell ref="B2:B5"/>
    <mergeCell ref="C2:C5"/>
    <mergeCell ref="D2:D5"/>
    <mergeCell ref="E2:E5"/>
    <mergeCell ref="F2:F5"/>
    <mergeCell ref="G2:G5"/>
    <mergeCell ref="I2:I5"/>
    <mergeCell ref="J2:J5"/>
    <mergeCell ref="K2:K5"/>
    <mergeCell ref="L2:L5"/>
    <mergeCell ref="M2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01.11.2018</vt:lpstr>
      <vt:lpstr>стат1</vt:lpstr>
      <vt:lpstr>Охват</vt:lpstr>
      <vt:lpstr>По препаратах</vt:lpstr>
      <vt:lpstr>Лист2</vt:lpstr>
      <vt:lpstr>Диаграмма1</vt:lpstr>
      <vt:lpstr>'01.11.2018'!Заголовки_для_печати</vt:lpstr>
      <vt:lpstr>'01.11.2018'!Область_печати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Користувач Windows</cp:lastModifiedBy>
  <cp:lastPrinted>2017-03-10T13:59:42Z</cp:lastPrinted>
  <dcterms:created xsi:type="dcterms:W3CDTF">2011-02-02T15:00:27Z</dcterms:created>
  <dcterms:modified xsi:type="dcterms:W3CDTF">2018-12-05T12:14:44Z</dcterms:modified>
</cp:coreProperties>
</file>