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PHC01\Desktop\Звітність\Типа_ СЕРВЕР\2 кв. 2021 р\На сайт\"/>
    </mc:Choice>
  </mc:AlternateContent>
  <xr:revisionPtr revIDLastSave="0" documentId="13_ncr:1_{B592D0D6-7D44-4172-8217-74D03B4EC3F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Нові М+" sheetId="1" r:id="rId1"/>
    <sheet name="Нові+РТБ" sheetId="2" r:id="rId2"/>
    <sheet name="Нові" sheetId="3" r:id="rId3"/>
    <sheet name="РТБ" sheetId="4" r:id="rId4"/>
    <sheet name="Інші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5" l="1"/>
  <c r="G37" i="5" s="1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S9" i="2"/>
  <c r="Q9" i="2"/>
  <c r="O9" i="2"/>
  <c r="M9" i="2"/>
  <c r="K9" i="2"/>
  <c r="I9" i="2"/>
  <c r="G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9" i="2"/>
  <c r="S34" i="3"/>
  <c r="S37" i="3" s="1"/>
  <c r="D36" i="5" l="1"/>
  <c r="D35" i="5"/>
  <c r="N35" i="5" s="1"/>
  <c r="D16" i="5"/>
  <c r="T16" i="5" s="1"/>
  <c r="D17" i="5"/>
  <c r="P17" i="5" s="1"/>
  <c r="D18" i="5"/>
  <c r="N18" i="5" s="1"/>
  <c r="D19" i="5"/>
  <c r="P19" i="5" s="1"/>
  <c r="D20" i="5"/>
  <c r="T20" i="5" s="1"/>
  <c r="D21" i="5"/>
  <c r="P21" i="5" s="1"/>
  <c r="D22" i="5"/>
  <c r="T22" i="5" s="1"/>
  <c r="D23" i="5"/>
  <c r="P23" i="5" s="1"/>
  <c r="D24" i="5"/>
  <c r="T24" i="5" s="1"/>
  <c r="D25" i="5"/>
  <c r="P25" i="5" s="1"/>
  <c r="D26" i="5"/>
  <c r="T26" i="5" s="1"/>
  <c r="D27" i="5"/>
  <c r="P27" i="5" s="1"/>
  <c r="D28" i="5"/>
  <c r="T28" i="5" s="1"/>
  <c r="D29" i="5"/>
  <c r="P29" i="5" s="1"/>
  <c r="D30" i="5"/>
  <c r="T30" i="5" s="1"/>
  <c r="D31" i="5"/>
  <c r="P31" i="5" s="1"/>
  <c r="D32" i="5"/>
  <c r="T32" i="5" s="1"/>
  <c r="D33" i="5"/>
  <c r="P33" i="5" s="1"/>
  <c r="D10" i="5"/>
  <c r="N10" i="5" s="1"/>
  <c r="D11" i="5"/>
  <c r="T11" i="5" s="1"/>
  <c r="D12" i="5"/>
  <c r="P12" i="5" s="1"/>
  <c r="D13" i="5"/>
  <c r="T13" i="5" s="1"/>
  <c r="D14" i="5"/>
  <c r="N14" i="5" s="1"/>
  <c r="D15" i="5"/>
  <c r="T15" i="5" s="1"/>
  <c r="D9" i="5"/>
  <c r="N9" i="5" s="1"/>
  <c r="S34" i="5"/>
  <c r="S37" i="5" s="1"/>
  <c r="Q34" i="5"/>
  <c r="Q37" i="5" s="1"/>
  <c r="O34" i="5"/>
  <c r="O37" i="5" s="1"/>
  <c r="M34" i="5"/>
  <c r="M37" i="5" s="1"/>
  <c r="K34" i="5"/>
  <c r="K37" i="5" s="1"/>
  <c r="I34" i="5"/>
  <c r="I37" i="5" s="1"/>
  <c r="E34" i="5"/>
  <c r="E37" i="5" s="1"/>
  <c r="P30" i="5"/>
  <c r="P22" i="5"/>
  <c r="H18" i="5"/>
  <c r="D36" i="4"/>
  <c r="D35" i="4"/>
  <c r="P35" i="4" s="1"/>
  <c r="D10" i="4"/>
  <c r="R10" i="4" s="1"/>
  <c r="D11" i="4"/>
  <c r="N11" i="4" s="1"/>
  <c r="D12" i="4"/>
  <c r="R12" i="4" s="1"/>
  <c r="D13" i="4"/>
  <c r="D14" i="4"/>
  <c r="R14" i="4" s="1"/>
  <c r="D15" i="4"/>
  <c r="N15" i="4" s="1"/>
  <c r="D16" i="4"/>
  <c r="R16" i="4" s="1"/>
  <c r="D17" i="4"/>
  <c r="N17" i="4" s="1"/>
  <c r="D18" i="4"/>
  <c r="T18" i="4" s="1"/>
  <c r="D19" i="4"/>
  <c r="P19" i="4" s="1"/>
  <c r="D20" i="4"/>
  <c r="T20" i="4" s="1"/>
  <c r="D21" i="4"/>
  <c r="P21" i="4" s="1"/>
  <c r="D22" i="4"/>
  <c r="T22" i="4" s="1"/>
  <c r="D23" i="4"/>
  <c r="P23" i="4" s="1"/>
  <c r="D24" i="4"/>
  <c r="T24" i="4" s="1"/>
  <c r="D25" i="4"/>
  <c r="P25" i="4" s="1"/>
  <c r="D26" i="4"/>
  <c r="T26" i="4" s="1"/>
  <c r="D27" i="4"/>
  <c r="P27" i="4" s="1"/>
  <c r="D28" i="4"/>
  <c r="T28" i="4" s="1"/>
  <c r="D29" i="4"/>
  <c r="P29" i="4" s="1"/>
  <c r="D30" i="4"/>
  <c r="T30" i="4" s="1"/>
  <c r="D31" i="4"/>
  <c r="P31" i="4" s="1"/>
  <c r="D32" i="4"/>
  <c r="T32" i="4" s="1"/>
  <c r="D33" i="4"/>
  <c r="P33" i="4" s="1"/>
  <c r="H18" i="4"/>
  <c r="D9" i="4"/>
  <c r="R9" i="4" s="1"/>
  <c r="S34" i="4"/>
  <c r="S37" i="4" s="1"/>
  <c r="Q34" i="4"/>
  <c r="Q37" i="4" s="1"/>
  <c r="O34" i="4"/>
  <c r="O37" i="4" s="1"/>
  <c r="M34" i="4"/>
  <c r="M37" i="4" s="1"/>
  <c r="K34" i="4"/>
  <c r="K37" i="4" s="1"/>
  <c r="I34" i="4"/>
  <c r="I37" i="4" s="1"/>
  <c r="G34" i="4"/>
  <c r="G37" i="4" s="1"/>
  <c r="E34" i="4"/>
  <c r="D36" i="3"/>
  <c r="P36" i="3" s="1"/>
  <c r="D35" i="3"/>
  <c r="J35" i="3" s="1"/>
  <c r="D10" i="3"/>
  <c r="P10" i="3" s="1"/>
  <c r="D11" i="3"/>
  <c r="D12" i="3"/>
  <c r="N12" i="3" s="1"/>
  <c r="D13" i="3"/>
  <c r="N13" i="3" s="1"/>
  <c r="D14" i="3"/>
  <c r="T14" i="3" s="1"/>
  <c r="D15" i="3"/>
  <c r="P15" i="3" s="1"/>
  <c r="D16" i="3"/>
  <c r="R16" i="3" s="1"/>
  <c r="D17" i="3"/>
  <c r="N17" i="3" s="1"/>
  <c r="D18" i="3"/>
  <c r="P18" i="3" s="1"/>
  <c r="D19" i="3"/>
  <c r="T19" i="3" s="1"/>
  <c r="D20" i="3"/>
  <c r="J20" i="3" s="1"/>
  <c r="D21" i="3"/>
  <c r="N21" i="3" s="1"/>
  <c r="D22" i="3"/>
  <c r="P22" i="3" s="1"/>
  <c r="D23" i="3"/>
  <c r="T23" i="3" s="1"/>
  <c r="D24" i="3"/>
  <c r="R24" i="3" s="1"/>
  <c r="D25" i="3"/>
  <c r="N25" i="3" s="1"/>
  <c r="D26" i="3"/>
  <c r="T26" i="3" s="1"/>
  <c r="D27" i="3"/>
  <c r="P27" i="3" s="1"/>
  <c r="D28" i="3"/>
  <c r="N28" i="3" s="1"/>
  <c r="D29" i="3"/>
  <c r="P29" i="3" s="1"/>
  <c r="D30" i="3"/>
  <c r="P30" i="3" s="1"/>
  <c r="D31" i="3"/>
  <c r="T31" i="3" s="1"/>
  <c r="D32" i="3"/>
  <c r="P32" i="3" s="1"/>
  <c r="D33" i="3"/>
  <c r="N33" i="3" s="1"/>
  <c r="D9" i="3"/>
  <c r="P9" i="3" s="1"/>
  <c r="Q34" i="3"/>
  <c r="Q37" i="3" s="1"/>
  <c r="O34" i="3"/>
  <c r="O37" i="3" s="1"/>
  <c r="M34" i="3"/>
  <c r="M37" i="3" s="1"/>
  <c r="K34" i="3"/>
  <c r="K37" i="3" s="1"/>
  <c r="I34" i="3"/>
  <c r="I37" i="3" s="1"/>
  <c r="G34" i="3"/>
  <c r="G37" i="3" s="1"/>
  <c r="E34" i="3"/>
  <c r="E37" i="3" s="1"/>
  <c r="N30" i="3"/>
  <c r="D36" i="2"/>
  <c r="T36" i="2" s="1"/>
  <c r="D35" i="2"/>
  <c r="R35" i="2" s="1"/>
  <c r="D10" i="2"/>
  <c r="P10" i="2" s="1"/>
  <c r="D11" i="2"/>
  <c r="P11" i="2" s="1"/>
  <c r="D12" i="2"/>
  <c r="N12" i="2" s="1"/>
  <c r="D13" i="2"/>
  <c r="T13" i="2" s="1"/>
  <c r="D14" i="2"/>
  <c r="P14" i="2" s="1"/>
  <c r="D15" i="2"/>
  <c r="P15" i="2" s="1"/>
  <c r="D16" i="2"/>
  <c r="N16" i="2" s="1"/>
  <c r="D17" i="2"/>
  <c r="T17" i="2" s="1"/>
  <c r="D18" i="2"/>
  <c r="P18" i="2" s="1"/>
  <c r="D19" i="2"/>
  <c r="P19" i="2" s="1"/>
  <c r="D20" i="2"/>
  <c r="P20" i="2" s="1"/>
  <c r="D21" i="2"/>
  <c r="T21" i="2" s="1"/>
  <c r="D22" i="2"/>
  <c r="P22" i="2" s="1"/>
  <c r="D23" i="2"/>
  <c r="P23" i="2" s="1"/>
  <c r="D24" i="2"/>
  <c r="R24" i="2" s="1"/>
  <c r="D25" i="2"/>
  <c r="T25" i="2" s="1"/>
  <c r="D26" i="2"/>
  <c r="P26" i="2" s="1"/>
  <c r="D27" i="2"/>
  <c r="P27" i="2" s="1"/>
  <c r="D28" i="2"/>
  <c r="T28" i="2" s="1"/>
  <c r="D29" i="2"/>
  <c r="T29" i="2" s="1"/>
  <c r="D30" i="2"/>
  <c r="P30" i="2" s="1"/>
  <c r="D31" i="2"/>
  <c r="P31" i="2" s="1"/>
  <c r="D32" i="2"/>
  <c r="P32" i="2" s="1"/>
  <c r="D33" i="2"/>
  <c r="T33" i="2" s="1"/>
  <c r="D9" i="2"/>
  <c r="R9" i="2" s="1"/>
  <c r="D36" i="1"/>
  <c r="N36" i="1" s="1"/>
  <c r="D35" i="1"/>
  <c r="T35" i="1" s="1"/>
  <c r="D10" i="1"/>
  <c r="R10" i="1" s="1"/>
  <c r="D11" i="1"/>
  <c r="N11" i="1" s="1"/>
  <c r="D12" i="1"/>
  <c r="N12" i="1" s="1"/>
  <c r="D13" i="1"/>
  <c r="R13" i="1" s="1"/>
  <c r="D14" i="1"/>
  <c r="N14" i="1" s="1"/>
  <c r="D15" i="1"/>
  <c r="R15" i="1" s="1"/>
  <c r="D16" i="1"/>
  <c r="N16" i="1" s="1"/>
  <c r="D17" i="1"/>
  <c r="R17" i="1" s="1"/>
  <c r="D18" i="1"/>
  <c r="N18" i="1" s="1"/>
  <c r="D19" i="1"/>
  <c r="R19" i="1" s="1"/>
  <c r="D20" i="1"/>
  <c r="N20" i="1" s="1"/>
  <c r="D21" i="1"/>
  <c r="R21" i="1" s="1"/>
  <c r="D22" i="1"/>
  <c r="N22" i="1" s="1"/>
  <c r="D23" i="1"/>
  <c r="R23" i="1" s="1"/>
  <c r="D24" i="1"/>
  <c r="N24" i="1" s="1"/>
  <c r="D25" i="1"/>
  <c r="R25" i="1" s="1"/>
  <c r="D26" i="1"/>
  <c r="N26" i="1" s="1"/>
  <c r="D27" i="1"/>
  <c r="R27" i="1" s="1"/>
  <c r="D28" i="1"/>
  <c r="N28" i="1" s="1"/>
  <c r="D29" i="1"/>
  <c r="R29" i="1" s="1"/>
  <c r="D30" i="1"/>
  <c r="N30" i="1" s="1"/>
  <c r="D31" i="1"/>
  <c r="R31" i="1" s="1"/>
  <c r="D32" i="1"/>
  <c r="N32" i="1" s="1"/>
  <c r="D33" i="1"/>
  <c r="R33" i="1" s="1"/>
  <c r="D9" i="1"/>
  <c r="R9" i="1" s="1"/>
  <c r="S34" i="1"/>
  <c r="S37" i="1" s="1"/>
  <c r="Q34" i="1"/>
  <c r="Q37" i="1" s="1"/>
  <c r="O34" i="1"/>
  <c r="O37" i="1" s="1"/>
  <c r="M34" i="1"/>
  <c r="M37" i="1" s="1"/>
  <c r="K34" i="1"/>
  <c r="K37" i="1" s="1"/>
  <c r="I34" i="1"/>
  <c r="I37" i="1" s="1"/>
  <c r="G34" i="1"/>
  <c r="G37" i="1" s="1"/>
  <c r="E34" i="1"/>
  <c r="E37" i="1" s="1"/>
  <c r="H28" i="2" l="1"/>
  <c r="J12" i="2"/>
  <c r="R20" i="2"/>
  <c r="T20" i="2"/>
  <c r="N13" i="4"/>
  <c r="L13" i="4"/>
  <c r="F10" i="4"/>
  <c r="F18" i="4"/>
  <c r="N26" i="4"/>
  <c r="H10" i="4"/>
  <c r="P18" i="4"/>
  <c r="R26" i="4"/>
  <c r="H14" i="4"/>
  <c r="J22" i="4"/>
  <c r="H30" i="4"/>
  <c r="L14" i="4"/>
  <c r="N22" i="4"/>
  <c r="P10" i="4"/>
  <c r="N18" i="4"/>
  <c r="F26" i="4"/>
  <c r="R30" i="4"/>
  <c r="P13" i="4"/>
  <c r="N18" i="2"/>
  <c r="N26" i="2"/>
  <c r="J14" i="5"/>
  <c r="R30" i="5"/>
  <c r="H22" i="5"/>
  <c r="T10" i="4"/>
  <c r="P14" i="4"/>
  <c r="H22" i="4"/>
  <c r="H26" i="4"/>
  <c r="J30" i="4"/>
  <c r="N10" i="4"/>
  <c r="F14" i="4"/>
  <c r="T14" i="4"/>
  <c r="R18" i="4"/>
  <c r="R22" i="4"/>
  <c r="P26" i="4"/>
  <c r="N30" i="4"/>
  <c r="L10" i="2"/>
  <c r="R16" i="2"/>
  <c r="F24" i="2"/>
  <c r="N28" i="2"/>
  <c r="T24" i="2"/>
  <c r="N32" i="2"/>
  <c r="P35" i="1"/>
  <c r="P10" i="5"/>
  <c r="P18" i="5"/>
  <c r="J26" i="5"/>
  <c r="R10" i="5"/>
  <c r="R18" i="5"/>
  <c r="F30" i="5"/>
  <c r="T14" i="5"/>
  <c r="F22" i="5"/>
  <c r="N26" i="5"/>
  <c r="H10" i="5"/>
  <c r="L14" i="5"/>
  <c r="R22" i="5"/>
  <c r="H30" i="5"/>
  <c r="J10" i="5"/>
  <c r="T10" i="5"/>
  <c r="P14" i="5"/>
  <c r="J18" i="5"/>
  <c r="T18" i="5"/>
  <c r="J22" i="5"/>
  <c r="F26" i="5"/>
  <c r="P26" i="5"/>
  <c r="J30" i="5"/>
  <c r="L10" i="5"/>
  <c r="H14" i="5"/>
  <c r="R14" i="5"/>
  <c r="L18" i="5"/>
  <c r="N20" i="5"/>
  <c r="N22" i="5"/>
  <c r="H26" i="5"/>
  <c r="R26" i="5"/>
  <c r="N30" i="5"/>
  <c r="F10" i="5"/>
  <c r="F14" i="5"/>
  <c r="F18" i="5"/>
  <c r="L22" i="5"/>
  <c r="L26" i="5"/>
  <c r="L30" i="5"/>
  <c r="P35" i="5"/>
  <c r="H35" i="5"/>
  <c r="J35" i="5"/>
  <c r="R35" i="5"/>
  <c r="N28" i="5"/>
  <c r="J32" i="5"/>
  <c r="L10" i="4"/>
  <c r="N14" i="4"/>
  <c r="J18" i="4"/>
  <c r="F22" i="4"/>
  <c r="P22" i="4"/>
  <c r="J26" i="4"/>
  <c r="F30" i="4"/>
  <c r="P30" i="4"/>
  <c r="N35" i="4"/>
  <c r="T35" i="4"/>
  <c r="P16" i="4"/>
  <c r="J35" i="4"/>
  <c r="L35" i="4"/>
  <c r="N12" i="4"/>
  <c r="H16" i="4"/>
  <c r="F20" i="4"/>
  <c r="H24" i="4"/>
  <c r="N28" i="4"/>
  <c r="N32" i="4"/>
  <c r="L16" i="4"/>
  <c r="N20" i="4"/>
  <c r="N24" i="4"/>
  <c r="R28" i="4"/>
  <c r="R32" i="4"/>
  <c r="R10" i="3"/>
  <c r="N10" i="3"/>
  <c r="T18" i="3"/>
  <c r="J22" i="3"/>
  <c r="N14" i="3"/>
  <c r="H26" i="3"/>
  <c r="F10" i="3"/>
  <c r="R14" i="3"/>
  <c r="N26" i="3"/>
  <c r="J10" i="3"/>
  <c r="T10" i="3"/>
  <c r="J18" i="3"/>
  <c r="N22" i="3"/>
  <c r="R26" i="3"/>
  <c r="L10" i="3"/>
  <c r="H14" i="3"/>
  <c r="N18" i="3"/>
  <c r="T22" i="3"/>
  <c r="J30" i="3"/>
  <c r="R35" i="3"/>
  <c r="T30" i="3"/>
  <c r="J14" i="3"/>
  <c r="F18" i="3"/>
  <c r="R18" i="3"/>
  <c r="L22" i="3"/>
  <c r="F26" i="3"/>
  <c r="P26" i="3"/>
  <c r="L30" i="3"/>
  <c r="F14" i="3"/>
  <c r="P14" i="3"/>
  <c r="L18" i="3"/>
  <c r="F22" i="3"/>
  <c r="R22" i="3"/>
  <c r="J26" i="3"/>
  <c r="F30" i="3"/>
  <c r="R30" i="3"/>
  <c r="J14" i="2"/>
  <c r="J22" i="2"/>
  <c r="F30" i="2"/>
  <c r="F14" i="2"/>
  <c r="T18" i="2"/>
  <c r="L22" i="2"/>
  <c r="T26" i="2"/>
  <c r="J30" i="2"/>
  <c r="R10" i="2"/>
  <c r="T14" i="2"/>
  <c r="T30" i="2"/>
  <c r="P36" i="2"/>
  <c r="F10" i="2"/>
  <c r="T10" i="2"/>
  <c r="L14" i="2"/>
  <c r="J18" i="2"/>
  <c r="N22" i="2"/>
  <c r="J26" i="2"/>
  <c r="L30" i="2"/>
  <c r="P35" i="2"/>
  <c r="J10" i="2"/>
  <c r="R14" i="2"/>
  <c r="L18" i="2"/>
  <c r="T22" i="2"/>
  <c r="L26" i="2"/>
  <c r="R30" i="2"/>
  <c r="T35" i="2"/>
  <c r="F35" i="2"/>
  <c r="N35" i="2"/>
  <c r="R36" i="2"/>
  <c r="N10" i="2"/>
  <c r="N13" i="2"/>
  <c r="N14" i="2"/>
  <c r="F18" i="2"/>
  <c r="R18" i="2"/>
  <c r="F22" i="2"/>
  <c r="R22" i="2"/>
  <c r="F26" i="2"/>
  <c r="R26" i="2"/>
  <c r="F29" i="2"/>
  <c r="N30" i="2"/>
  <c r="P36" i="1"/>
  <c r="R36" i="1"/>
  <c r="T36" i="1"/>
  <c r="F35" i="1"/>
  <c r="J26" i="1"/>
  <c r="T10" i="1"/>
  <c r="R18" i="1"/>
  <c r="N9" i="1"/>
  <c r="R30" i="1"/>
  <c r="F9" i="1"/>
  <c r="J14" i="1"/>
  <c r="L26" i="1"/>
  <c r="L10" i="1"/>
  <c r="P22" i="1"/>
  <c r="T30" i="1"/>
  <c r="J28" i="1"/>
  <c r="H24" i="1"/>
  <c r="J16" i="1"/>
  <c r="H12" i="1"/>
  <c r="R16" i="1"/>
  <c r="P12" i="1"/>
  <c r="H28" i="1"/>
  <c r="P32" i="1"/>
  <c r="L35" i="5"/>
  <c r="T35" i="5"/>
  <c r="F35" i="5"/>
  <c r="F12" i="5"/>
  <c r="P20" i="5"/>
  <c r="J16" i="5"/>
  <c r="F32" i="5"/>
  <c r="R12" i="5"/>
  <c r="J24" i="5"/>
  <c r="F33" i="5"/>
  <c r="N12" i="5"/>
  <c r="N16" i="5"/>
  <c r="F24" i="5"/>
  <c r="P28" i="5"/>
  <c r="J17" i="5"/>
  <c r="J13" i="5"/>
  <c r="F25" i="5"/>
  <c r="J12" i="5"/>
  <c r="T12" i="5"/>
  <c r="R13" i="5"/>
  <c r="P16" i="5"/>
  <c r="F20" i="5"/>
  <c r="F21" i="5"/>
  <c r="N24" i="5"/>
  <c r="F28" i="5"/>
  <c r="F29" i="5"/>
  <c r="N32" i="5"/>
  <c r="L12" i="5"/>
  <c r="F13" i="5"/>
  <c r="F16" i="5"/>
  <c r="F17" i="5"/>
  <c r="J20" i="5"/>
  <c r="N21" i="5"/>
  <c r="P24" i="5"/>
  <c r="J28" i="5"/>
  <c r="N29" i="5"/>
  <c r="P32" i="5"/>
  <c r="D34" i="5"/>
  <c r="F34" i="5" s="1"/>
  <c r="N13" i="5"/>
  <c r="N17" i="5"/>
  <c r="N25" i="5"/>
  <c r="N33" i="5"/>
  <c r="F11" i="5"/>
  <c r="F15" i="5"/>
  <c r="N11" i="5"/>
  <c r="N15" i="5"/>
  <c r="D37" i="5"/>
  <c r="N37" i="5" s="1"/>
  <c r="H11" i="5"/>
  <c r="P11" i="5"/>
  <c r="H12" i="5"/>
  <c r="H13" i="5"/>
  <c r="P13" i="5"/>
  <c r="H15" i="5"/>
  <c r="P15" i="5"/>
  <c r="H16" i="5"/>
  <c r="R16" i="5"/>
  <c r="R17" i="5"/>
  <c r="H20" i="5"/>
  <c r="R20" i="5"/>
  <c r="R21" i="5"/>
  <c r="H24" i="5"/>
  <c r="R24" i="5"/>
  <c r="R25" i="5"/>
  <c r="H28" i="5"/>
  <c r="R28" i="5"/>
  <c r="R29" i="5"/>
  <c r="H32" i="5"/>
  <c r="R32" i="5"/>
  <c r="R33" i="5"/>
  <c r="J11" i="5"/>
  <c r="R11" i="5"/>
  <c r="J15" i="5"/>
  <c r="R15" i="5"/>
  <c r="J19" i="5"/>
  <c r="J23" i="5"/>
  <c r="J27" i="5"/>
  <c r="J31" i="5"/>
  <c r="L11" i="5"/>
  <c r="L13" i="5"/>
  <c r="L15" i="5"/>
  <c r="R19" i="5"/>
  <c r="J21" i="5"/>
  <c r="R23" i="5"/>
  <c r="J25" i="5"/>
  <c r="R27" i="5"/>
  <c r="J29" i="5"/>
  <c r="R31" i="5"/>
  <c r="J33" i="5"/>
  <c r="L16" i="5"/>
  <c r="L17" i="5"/>
  <c r="T17" i="5"/>
  <c r="L19" i="5"/>
  <c r="T19" i="5"/>
  <c r="L20" i="5"/>
  <c r="L21" i="5"/>
  <c r="T21" i="5"/>
  <c r="L23" i="5"/>
  <c r="T23" i="5"/>
  <c r="L24" i="5"/>
  <c r="L25" i="5"/>
  <c r="T25" i="5"/>
  <c r="L27" i="5"/>
  <c r="T27" i="5"/>
  <c r="L28" i="5"/>
  <c r="L29" i="5"/>
  <c r="T29" i="5"/>
  <c r="L31" i="5"/>
  <c r="T31" i="5"/>
  <c r="L32" i="5"/>
  <c r="L33" i="5"/>
  <c r="T33" i="5"/>
  <c r="F19" i="5"/>
  <c r="N19" i="5"/>
  <c r="F23" i="5"/>
  <c r="N23" i="5"/>
  <c r="F27" i="5"/>
  <c r="N27" i="5"/>
  <c r="F31" i="5"/>
  <c r="N31" i="5"/>
  <c r="H17" i="5"/>
  <c r="H19" i="5"/>
  <c r="H21" i="5"/>
  <c r="H23" i="5"/>
  <c r="H25" i="5"/>
  <c r="H27" i="5"/>
  <c r="H29" i="5"/>
  <c r="H31" i="5"/>
  <c r="H33" i="5"/>
  <c r="J9" i="5"/>
  <c r="R9" i="5"/>
  <c r="H9" i="5"/>
  <c r="L9" i="5"/>
  <c r="T9" i="5"/>
  <c r="P9" i="5"/>
  <c r="F9" i="5"/>
  <c r="F35" i="4"/>
  <c r="R35" i="4"/>
  <c r="H12" i="4"/>
  <c r="L12" i="4"/>
  <c r="P17" i="4"/>
  <c r="R20" i="4"/>
  <c r="J24" i="4"/>
  <c r="F28" i="4"/>
  <c r="D34" i="4"/>
  <c r="N34" i="4" s="1"/>
  <c r="T12" i="4"/>
  <c r="F16" i="4"/>
  <c r="T16" i="4"/>
  <c r="H20" i="4"/>
  <c r="P28" i="4"/>
  <c r="H32" i="4"/>
  <c r="F12" i="4"/>
  <c r="P12" i="4"/>
  <c r="N16" i="4"/>
  <c r="P20" i="4"/>
  <c r="N23" i="4"/>
  <c r="R24" i="4"/>
  <c r="H28" i="4"/>
  <c r="J32" i="4"/>
  <c r="T9" i="4"/>
  <c r="N31" i="4"/>
  <c r="L15" i="4"/>
  <c r="J20" i="4"/>
  <c r="J21" i="4"/>
  <c r="F24" i="4"/>
  <c r="P24" i="4"/>
  <c r="J28" i="4"/>
  <c r="J29" i="4"/>
  <c r="F32" i="4"/>
  <c r="P32" i="4"/>
  <c r="N19" i="4"/>
  <c r="N27" i="4"/>
  <c r="L9" i="4"/>
  <c r="L11" i="4"/>
  <c r="J25" i="4"/>
  <c r="J33" i="4"/>
  <c r="F9" i="4"/>
  <c r="N9" i="4"/>
  <c r="P11" i="4"/>
  <c r="J12" i="4"/>
  <c r="P15" i="4"/>
  <c r="J16" i="4"/>
  <c r="R19" i="4"/>
  <c r="L20" i="4"/>
  <c r="R23" i="4"/>
  <c r="L24" i="4"/>
  <c r="R27" i="4"/>
  <c r="L28" i="4"/>
  <c r="R31" i="4"/>
  <c r="L32" i="4"/>
  <c r="H9" i="4"/>
  <c r="P9" i="4"/>
  <c r="T11" i="4"/>
  <c r="T15" i="4"/>
  <c r="F19" i="4"/>
  <c r="F23" i="4"/>
  <c r="F27" i="4"/>
  <c r="F31" i="4"/>
  <c r="J9" i="4"/>
  <c r="H11" i="4"/>
  <c r="H13" i="4"/>
  <c r="H15" i="4"/>
  <c r="H17" i="4"/>
  <c r="J19" i="4"/>
  <c r="R21" i="4"/>
  <c r="J23" i="4"/>
  <c r="R25" i="4"/>
  <c r="J27" i="4"/>
  <c r="R29" i="4"/>
  <c r="J31" i="4"/>
  <c r="R33" i="4"/>
  <c r="H35" i="4"/>
  <c r="J10" i="4"/>
  <c r="J11" i="4"/>
  <c r="R11" i="4"/>
  <c r="J13" i="4"/>
  <c r="R13" i="4"/>
  <c r="J14" i="4"/>
  <c r="J15" i="4"/>
  <c r="R15" i="4"/>
  <c r="J17" i="4"/>
  <c r="R17" i="4"/>
  <c r="L18" i="4"/>
  <c r="L19" i="4"/>
  <c r="T19" i="4"/>
  <c r="L21" i="4"/>
  <c r="T21" i="4"/>
  <c r="L22" i="4"/>
  <c r="L23" i="4"/>
  <c r="T23" i="4"/>
  <c r="L25" i="4"/>
  <c r="T25" i="4"/>
  <c r="L26" i="4"/>
  <c r="L27" i="4"/>
  <c r="T27" i="4"/>
  <c r="L29" i="4"/>
  <c r="T29" i="4"/>
  <c r="L30" i="4"/>
  <c r="L31" i="4"/>
  <c r="T31" i="4"/>
  <c r="L33" i="4"/>
  <c r="T33" i="4"/>
  <c r="T13" i="4"/>
  <c r="L17" i="4"/>
  <c r="T17" i="4"/>
  <c r="F21" i="4"/>
  <c r="N21" i="4"/>
  <c r="F25" i="4"/>
  <c r="N25" i="4"/>
  <c r="F29" i="4"/>
  <c r="N29" i="4"/>
  <c r="F33" i="4"/>
  <c r="N33" i="4"/>
  <c r="F11" i="4"/>
  <c r="F13" i="4"/>
  <c r="F15" i="4"/>
  <c r="F17" i="4"/>
  <c r="H19" i="4"/>
  <c r="H21" i="4"/>
  <c r="H23" i="4"/>
  <c r="H25" i="4"/>
  <c r="H27" i="4"/>
  <c r="H29" i="4"/>
  <c r="H31" i="4"/>
  <c r="H33" i="4"/>
  <c r="E37" i="4"/>
  <c r="H35" i="3"/>
  <c r="P35" i="3"/>
  <c r="N36" i="3"/>
  <c r="H36" i="3"/>
  <c r="N35" i="3"/>
  <c r="P16" i="3"/>
  <c r="H12" i="3"/>
  <c r="J24" i="3"/>
  <c r="H16" i="3"/>
  <c r="R20" i="3"/>
  <c r="J32" i="3"/>
  <c r="R12" i="3"/>
  <c r="J16" i="3"/>
  <c r="H20" i="3"/>
  <c r="H24" i="3"/>
  <c r="R28" i="3"/>
  <c r="N32" i="3"/>
  <c r="N24" i="3"/>
  <c r="R27" i="3"/>
  <c r="P24" i="3"/>
  <c r="P28" i="3"/>
  <c r="H32" i="3"/>
  <c r="N20" i="3"/>
  <c r="D34" i="3"/>
  <c r="D37" i="3" s="1"/>
  <c r="T37" i="3" s="1"/>
  <c r="J12" i="3"/>
  <c r="N15" i="3"/>
  <c r="P20" i="3"/>
  <c r="N23" i="3"/>
  <c r="H25" i="3"/>
  <c r="J28" i="3"/>
  <c r="R32" i="3"/>
  <c r="N16" i="3"/>
  <c r="J31" i="3"/>
  <c r="J11" i="3"/>
  <c r="F19" i="3"/>
  <c r="N11" i="3"/>
  <c r="P12" i="3"/>
  <c r="R15" i="3"/>
  <c r="J19" i="3"/>
  <c r="R23" i="3"/>
  <c r="F27" i="3"/>
  <c r="H28" i="3"/>
  <c r="N31" i="3"/>
  <c r="R11" i="3"/>
  <c r="F15" i="3"/>
  <c r="N19" i="3"/>
  <c r="F23" i="3"/>
  <c r="J27" i="3"/>
  <c r="R31" i="3"/>
  <c r="F11" i="3"/>
  <c r="H13" i="3"/>
  <c r="J15" i="3"/>
  <c r="R19" i="3"/>
  <c r="J23" i="3"/>
  <c r="N27" i="3"/>
  <c r="F31" i="3"/>
  <c r="H33" i="3"/>
  <c r="H10" i="3"/>
  <c r="H11" i="3"/>
  <c r="P11" i="3"/>
  <c r="P13" i="3"/>
  <c r="L14" i="3"/>
  <c r="L15" i="3"/>
  <c r="T15" i="3"/>
  <c r="H18" i="3"/>
  <c r="H19" i="3"/>
  <c r="P19" i="3"/>
  <c r="H22" i="3"/>
  <c r="H23" i="3"/>
  <c r="P23" i="3"/>
  <c r="P25" i="3"/>
  <c r="L26" i="3"/>
  <c r="L27" i="3"/>
  <c r="T27" i="3"/>
  <c r="H30" i="3"/>
  <c r="H31" i="3"/>
  <c r="P31" i="3"/>
  <c r="P33" i="3"/>
  <c r="N29" i="3"/>
  <c r="H17" i="3"/>
  <c r="H29" i="3"/>
  <c r="L11" i="3"/>
  <c r="T11" i="3"/>
  <c r="H15" i="3"/>
  <c r="P17" i="3"/>
  <c r="L19" i="3"/>
  <c r="L23" i="3"/>
  <c r="H27" i="3"/>
  <c r="L31" i="3"/>
  <c r="J13" i="3"/>
  <c r="R13" i="3"/>
  <c r="J17" i="3"/>
  <c r="R17" i="3"/>
  <c r="J21" i="3"/>
  <c r="R21" i="3"/>
  <c r="J25" i="3"/>
  <c r="R25" i="3"/>
  <c r="J29" i="3"/>
  <c r="R29" i="3"/>
  <c r="J33" i="3"/>
  <c r="R33" i="3"/>
  <c r="J36" i="3"/>
  <c r="R36" i="3"/>
  <c r="P21" i="3"/>
  <c r="L12" i="3"/>
  <c r="T12" i="3"/>
  <c r="L13" i="3"/>
  <c r="T13" i="3"/>
  <c r="L16" i="3"/>
  <c r="T16" i="3"/>
  <c r="L17" i="3"/>
  <c r="T17" i="3"/>
  <c r="L20" i="3"/>
  <c r="T20" i="3"/>
  <c r="L21" i="3"/>
  <c r="T21" i="3"/>
  <c r="L24" i="3"/>
  <c r="T24" i="3"/>
  <c r="L25" i="3"/>
  <c r="T25" i="3"/>
  <c r="L28" i="3"/>
  <c r="T28" i="3"/>
  <c r="L29" i="3"/>
  <c r="T29" i="3"/>
  <c r="L32" i="3"/>
  <c r="T32" i="3"/>
  <c r="L33" i="3"/>
  <c r="T33" i="3"/>
  <c r="L35" i="3"/>
  <c r="T35" i="3"/>
  <c r="L36" i="3"/>
  <c r="T36" i="3"/>
  <c r="H21" i="3"/>
  <c r="F12" i="3"/>
  <c r="F13" i="3"/>
  <c r="F16" i="3"/>
  <c r="F17" i="3"/>
  <c r="F20" i="3"/>
  <c r="F21" i="3"/>
  <c r="F24" i="3"/>
  <c r="F25" i="3"/>
  <c r="F28" i="3"/>
  <c r="F29" i="3"/>
  <c r="F32" i="3"/>
  <c r="F33" i="3"/>
  <c r="F35" i="3"/>
  <c r="F36" i="3"/>
  <c r="L9" i="3"/>
  <c r="T9" i="3"/>
  <c r="J9" i="3"/>
  <c r="R9" i="3"/>
  <c r="F9" i="3"/>
  <c r="N9" i="3"/>
  <c r="H9" i="3"/>
  <c r="H35" i="2"/>
  <c r="L35" i="2"/>
  <c r="F36" i="2"/>
  <c r="H36" i="2"/>
  <c r="J36" i="2"/>
  <c r="N36" i="2"/>
  <c r="P12" i="2"/>
  <c r="P16" i="2"/>
  <c r="J20" i="2"/>
  <c r="R12" i="2"/>
  <c r="J16" i="2"/>
  <c r="F21" i="2"/>
  <c r="L24" i="2"/>
  <c r="F28" i="2"/>
  <c r="H12" i="2"/>
  <c r="F13" i="2"/>
  <c r="H16" i="2"/>
  <c r="F17" i="2"/>
  <c r="L20" i="2"/>
  <c r="N24" i="2"/>
  <c r="P28" i="2"/>
  <c r="L32" i="2"/>
  <c r="F25" i="2"/>
  <c r="D34" i="2"/>
  <c r="H34" i="2" s="1"/>
  <c r="R11" i="2"/>
  <c r="L12" i="2"/>
  <c r="T12" i="2"/>
  <c r="L16" i="2"/>
  <c r="T16" i="2"/>
  <c r="F20" i="2"/>
  <c r="N20" i="2"/>
  <c r="H24" i="2"/>
  <c r="P24" i="2"/>
  <c r="J28" i="2"/>
  <c r="R28" i="2"/>
  <c r="F32" i="2"/>
  <c r="R32" i="2"/>
  <c r="F12" i="2"/>
  <c r="F16" i="2"/>
  <c r="H20" i="2"/>
  <c r="J24" i="2"/>
  <c r="L28" i="2"/>
  <c r="J32" i="2"/>
  <c r="T32" i="2"/>
  <c r="L15" i="2"/>
  <c r="F19" i="2"/>
  <c r="F33" i="2"/>
  <c r="R19" i="2"/>
  <c r="L23" i="2"/>
  <c r="F27" i="2"/>
  <c r="L31" i="2"/>
  <c r="F11" i="2"/>
  <c r="R27" i="2"/>
  <c r="J11" i="2"/>
  <c r="T11" i="2"/>
  <c r="N15" i="2"/>
  <c r="N17" i="2"/>
  <c r="J19" i="2"/>
  <c r="T19" i="2"/>
  <c r="N23" i="2"/>
  <c r="N25" i="2"/>
  <c r="J27" i="2"/>
  <c r="T27" i="2"/>
  <c r="N31" i="2"/>
  <c r="H32" i="2"/>
  <c r="N33" i="2"/>
  <c r="L11" i="2"/>
  <c r="F15" i="2"/>
  <c r="R15" i="2"/>
  <c r="L19" i="2"/>
  <c r="F23" i="2"/>
  <c r="R23" i="2"/>
  <c r="L27" i="2"/>
  <c r="F31" i="2"/>
  <c r="R31" i="2"/>
  <c r="N11" i="2"/>
  <c r="J15" i="2"/>
  <c r="T15" i="2"/>
  <c r="N19" i="2"/>
  <c r="N21" i="2"/>
  <c r="J23" i="2"/>
  <c r="T23" i="2"/>
  <c r="N27" i="2"/>
  <c r="N29" i="2"/>
  <c r="J31" i="2"/>
  <c r="T31" i="2"/>
  <c r="L36" i="2"/>
  <c r="J35" i="2"/>
  <c r="H10" i="2"/>
  <c r="H11" i="2"/>
  <c r="H13" i="2"/>
  <c r="P13" i="2"/>
  <c r="H14" i="2"/>
  <c r="H15" i="2"/>
  <c r="H17" i="2"/>
  <c r="P17" i="2"/>
  <c r="H18" i="2"/>
  <c r="H19" i="2"/>
  <c r="H21" i="2"/>
  <c r="P21" i="2"/>
  <c r="H22" i="2"/>
  <c r="H23" i="2"/>
  <c r="H25" i="2"/>
  <c r="P25" i="2"/>
  <c r="H26" i="2"/>
  <c r="H27" i="2"/>
  <c r="H29" i="2"/>
  <c r="P29" i="2"/>
  <c r="H30" i="2"/>
  <c r="H31" i="2"/>
  <c r="H33" i="2"/>
  <c r="P33" i="2"/>
  <c r="J13" i="2"/>
  <c r="R13" i="2"/>
  <c r="J17" i="2"/>
  <c r="R17" i="2"/>
  <c r="J21" i="2"/>
  <c r="R21" i="2"/>
  <c r="J25" i="2"/>
  <c r="R25" i="2"/>
  <c r="J29" i="2"/>
  <c r="R29" i="2"/>
  <c r="J33" i="2"/>
  <c r="R33" i="2"/>
  <c r="L13" i="2"/>
  <c r="L17" i="2"/>
  <c r="L21" i="2"/>
  <c r="L25" i="2"/>
  <c r="L29" i="2"/>
  <c r="L33" i="2"/>
  <c r="F9" i="2"/>
  <c r="N9" i="2"/>
  <c r="L9" i="2"/>
  <c r="H9" i="2"/>
  <c r="P9" i="2"/>
  <c r="T9" i="2"/>
  <c r="J9" i="2"/>
  <c r="J35" i="1"/>
  <c r="H36" i="1"/>
  <c r="H35" i="1"/>
  <c r="R35" i="1"/>
  <c r="N35" i="1"/>
  <c r="J36" i="1"/>
  <c r="L36" i="1"/>
  <c r="F36" i="1"/>
  <c r="R28" i="1"/>
  <c r="P20" i="1"/>
  <c r="P16" i="1"/>
  <c r="T25" i="1"/>
  <c r="L14" i="1"/>
  <c r="P9" i="1"/>
  <c r="T14" i="1"/>
  <c r="H18" i="1"/>
  <c r="R20" i="1"/>
  <c r="P24" i="1"/>
  <c r="T26" i="1"/>
  <c r="H30" i="1"/>
  <c r="H32" i="1"/>
  <c r="J10" i="1"/>
  <c r="P18" i="1"/>
  <c r="L22" i="1"/>
  <c r="J30" i="1"/>
  <c r="H9" i="1"/>
  <c r="T9" i="1"/>
  <c r="P10" i="1"/>
  <c r="P14" i="1"/>
  <c r="J18" i="1"/>
  <c r="T18" i="1"/>
  <c r="H22" i="1"/>
  <c r="R22" i="1"/>
  <c r="P26" i="1"/>
  <c r="L30" i="1"/>
  <c r="P15" i="1"/>
  <c r="L9" i="1"/>
  <c r="H10" i="1"/>
  <c r="H14" i="1"/>
  <c r="R14" i="1"/>
  <c r="L18" i="1"/>
  <c r="T19" i="1"/>
  <c r="J22" i="1"/>
  <c r="T22" i="1"/>
  <c r="H26" i="1"/>
  <c r="R26" i="1"/>
  <c r="P30" i="1"/>
  <c r="J11" i="1"/>
  <c r="T13" i="1"/>
  <c r="H16" i="1"/>
  <c r="T17" i="1"/>
  <c r="J20" i="1"/>
  <c r="R24" i="1"/>
  <c r="L27" i="1"/>
  <c r="J32" i="1"/>
  <c r="T11" i="1"/>
  <c r="H23" i="1"/>
  <c r="P31" i="1"/>
  <c r="T33" i="1"/>
  <c r="L11" i="1"/>
  <c r="T15" i="1"/>
  <c r="H19" i="1"/>
  <c r="H20" i="1"/>
  <c r="T21" i="1"/>
  <c r="L23" i="1"/>
  <c r="J24" i="1"/>
  <c r="P27" i="1"/>
  <c r="P28" i="1"/>
  <c r="T31" i="1"/>
  <c r="R32" i="1"/>
  <c r="P11" i="1"/>
  <c r="H15" i="1"/>
  <c r="L19" i="1"/>
  <c r="P23" i="1"/>
  <c r="T27" i="1"/>
  <c r="H31" i="1"/>
  <c r="H11" i="1"/>
  <c r="R11" i="1"/>
  <c r="L15" i="1"/>
  <c r="P19" i="1"/>
  <c r="T23" i="1"/>
  <c r="H27" i="1"/>
  <c r="T29" i="1"/>
  <c r="L31" i="1"/>
  <c r="J12" i="1"/>
  <c r="R12" i="1"/>
  <c r="L12" i="1"/>
  <c r="T12" i="1"/>
  <c r="L16" i="1"/>
  <c r="T16" i="1"/>
  <c r="L20" i="1"/>
  <c r="T20" i="1"/>
  <c r="L24" i="1"/>
  <c r="T24" i="1"/>
  <c r="L28" i="1"/>
  <c r="T28" i="1"/>
  <c r="L32" i="1"/>
  <c r="T32" i="1"/>
  <c r="F12" i="1"/>
  <c r="L13" i="1"/>
  <c r="F16" i="1"/>
  <c r="L17" i="1"/>
  <c r="F20" i="1"/>
  <c r="L21" i="1"/>
  <c r="F24" i="1"/>
  <c r="L25" i="1"/>
  <c r="F28" i="1"/>
  <c r="L29" i="1"/>
  <c r="F32" i="1"/>
  <c r="L33" i="1"/>
  <c r="D34" i="1"/>
  <c r="D37" i="1" s="1"/>
  <c r="L37" i="1" s="1"/>
  <c r="L35" i="1"/>
  <c r="F10" i="1"/>
  <c r="N10" i="1"/>
  <c r="F11" i="1"/>
  <c r="F13" i="1"/>
  <c r="N13" i="1"/>
  <c r="F14" i="1"/>
  <c r="F15" i="1"/>
  <c r="N15" i="1"/>
  <c r="F17" i="1"/>
  <c r="N17" i="1"/>
  <c r="F18" i="1"/>
  <c r="F19" i="1"/>
  <c r="N19" i="1"/>
  <c r="F21" i="1"/>
  <c r="N21" i="1"/>
  <c r="F22" i="1"/>
  <c r="F23" i="1"/>
  <c r="N23" i="1"/>
  <c r="F25" i="1"/>
  <c r="N25" i="1"/>
  <c r="F26" i="1"/>
  <c r="F27" i="1"/>
  <c r="N27" i="1"/>
  <c r="F29" i="1"/>
  <c r="N29" i="1"/>
  <c r="F30" i="1"/>
  <c r="F31" i="1"/>
  <c r="N31" i="1"/>
  <c r="F33" i="1"/>
  <c r="N33" i="1"/>
  <c r="H13" i="1"/>
  <c r="P13" i="1"/>
  <c r="H17" i="1"/>
  <c r="P17" i="1"/>
  <c r="H21" i="1"/>
  <c r="P21" i="1"/>
  <c r="H25" i="1"/>
  <c r="P25" i="1"/>
  <c r="H29" i="1"/>
  <c r="P29" i="1"/>
  <c r="H33" i="1"/>
  <c r="P33" i="1"/>
  <c r="J13" i="1"/>
  <c r="J15" i="1"/>
  <c r="J17" i="1"/>
  <c r="J19" i="1"/>
  <c r="J21" i="1"/>
  <c r="J23" i="1"/>
  <c r="J25" i="1"/>
  <c r="J27" i="1"/>
  <c r="J29" i="1"/>
  <c r="J31" i="1"/>
  <c r="J33" i="1"/>
  <c r="J9" i="1"/>
  <c r="T34" i="2"/>
  <c r="H34" i="4" l="1"/>
  <c r="L34" i="5"/>
  <c r="J34" i="4"/>
  <c r="T34" i="4"/>
  <c r="F34" i="4"/>
  <c r="T34" i="3"/>
  <c r="L34" i="1"/>
  <c r="L37" i="5"/>
  <c r="H37" i="5"/>
  <c r="J34" i="5"/>
  <c r="N34" i="5"/>
  <c r="T34" i="5"/>
  <c r="H34" i="5"/>
  <c r="F37" i="5"/>
  <c r="J37" i="5"/>
  <c r="P34" i="5"/>
  <c r="T37" i="5"/>
  <c r="P37" i="5"/>
  <c r="R37" i="5"/>
  <c r="R34" i="5"/>
  <c r="P34" i="4"/>
  <c r="R34" i="4"/>
  <c r="L34" i="4"/>
  <c r="D37" i="4"/>
  <c r="F37" i="4" s="1"/>
  <c r="R34" i="3"/>
  <c r="N34" i="3"/>
  <c r="P34" i="3"/>
  <c r="N37" i="3"/>
  <c r="L37" i="3"/>
  <c r="P37" i="3"/>
  <c r="F37" i="3"/>
  <c r="R37" i="3"/>
  <c r="H37" i="3"/>
  <c r="J37" i="3"/>
  <c r="L34" i="3"/>
  <c r="J34" i="3"/>
  <c r="H34" i="3"/>
  <c r="F34" i="3"/>
  <c r="F34" i="2"/>
  <c r="R34" i="2"/>
  <c r="N34" i="2"/>
  <c r="L34" i="2"/>
  <c r="J34" i="2"/>
  <c r="P34" i="2"/>
  <c r="R34" i="1"/>
  <c r="J34" i="1"/>
  <c r="T34" i="1"/>
  <c r="P34" i="1"/>
  <c r="N34" i="1"/>
  <c r="H34" i="1"/>
  <c r="F34" i="1"/>
  <c r="T37" i="1"/>
  <c r="P37" i="1"/>
  <c r="N37" i="1"/>
  <c r="R37" i="1"/>
  <c r="F37" i="1"/>
  <c r="H37" i="1"/>
  <c r="J37" i="1"/>
  <c r="D37" i="2"/>
  <c r="N37" i="4" l="1"/>
  <c r="R37" i="4"/>
  <c r="H37" i="4"/>
  <c r="L37" i="4"/>
  <c r="P37" i="4"/>
  <c r="T37" i="4"/>
  <c r="J37" i="4"/>
  <c r="L37" i="2"/>
  <c r="P37" i="2"/>
  <c r="T37" i="2"/>
  <c r="H37" i="2"/>
  <c r="R37" i="2"/>
  <c r="N37" i="2"/>
  <c r="J37" i="2"/>
  <c r="F37" i="2"/>
</calcChain>
</file>

<file path=xl/sharedStrings.xml><?xml version="1.0" encoding="utf-8"?>
<sst xmlns="http://schemas.openxmlformats.org/spreadsheetml/2006/main" count="300" uniqueCount="52">
  <si>
    <t>№ з/п</t>
  </si>
  <si>
    <t>Адміністративні території</t>
  </si>
  <si>
    <t>Загальна кіл-ть випадків</t>
  </si>
  <si>
    <t>Ефективне лікування</t>
  </si>
  <si>
    <t>Померло хворих</t>
  </si>
  <si>
    <t>Невдале лікування</t>
  </si>
  <si>
    <t>Перерване лікування</t>
  </si>
  <si>
    <t>Вибув/переведений</t>
  </si>
  <si>
    <t>Всього</t>
  </si>
  <si>
    <t xml:space="preserve">із них переведено до кат 4 </t>
  </si>
  <si>
    <t>Вилікувано</t>
  </si>
  <si>
    <t>Лікування завершено</t>
  </si>
  <si>
    <t>М+</t>
  </si>
  <si>
    <t>Кл-Рö</t>
  </si>
  <si>
    <t xml:space="preserve">абс. </t>
  </si>
  <si>
    <t>%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</si>
  <si>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</si>
  <si>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</si>
  <si>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</si>
  <si>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</si>
  <si>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</si>
  <si>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</si>
  <si>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</si>
  <si>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</si>
  <si>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</si>
  <si>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</si>
  <si>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</si>
  <si>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</si>
  <si>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</si>
  <si>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</si>
  <si>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</si>
  <si>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</si>
  <si>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</si>
  <si>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</si>
  <si>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</si>
  <si>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</si>
  <si>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</si>
  <si>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</si>
  <si>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</si>
  <si>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</si>
  <si>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</si>
  <si>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МОЗ України</t>
  </si>
  <si>
    <t>ДКВС України</t>
  </si>
  <si>
    <t>Мін. оборони України</t>
  </si>
  <si>
    <t>Україна</t>
  </si>
  <si>
    <t>Вибув / переведений</t>
  </si>
  <si>
    <t xml:space="preserve">        Україна</t>
  </si>
  <si>
    <t xml:space="preserve">Результати лікування нових випадків туберкульозу легень, з позитивним результатом мікроскопічного дослідження мокротиння на КСБ, за 1 квартал 2020 року                                                                                                                                                                                                     </t>
  </si>
  <si>
    <t xml:space="preserve">Результати лікування нових випадків туберкульозу легень, за 1 квартал 2020 року.                                                                                                                                                                                             </t>
  </si>
  <si>
    <t xml:space="preserve">Результати лікування рецидивів туберкульозу легень, за 1 квартал 2020 року.                                                                                                                                                                                   </t>
  </si>
  <si>
    <t xml:space="preserve">Результати лікування нових випадків та рецидивів туберкульозу легень, за 1 квартал 2020 року.                                                                                                                                                                                             </t>
  </si>
  <si>
    <t xml:space="preserve">Результати лікування інших випадків повторного лікування туберкульозу легень, за 1 квартал 2020 року.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</si>
</sst>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2" fillId="0" borderId="0"/>
  </cellStyleXfs>
  <cellXfs count="107">
    <xf numFmtId="0" fontId="0" fillId="0" borderId="0" xfId="0"/>
    <xf numFmtId="0" fontId="2" fillId="0" borderId="0" xfId="1" applyFont="1"/>
    <xf numFmtId="0" fontId="4" fillId="0" borderId="0" xfId="2"/>
    <xf numFmtId="0" fontId="3" fillId="0" borderId="0" xfId="2" applyFont="1" applyAlignment="1">
      <alignment horizontal="right"/>
    </xf>
    <xf numFmtId="49" fontId="8" fillId="0" borderId="14" xfId="2" applyNumberFormat="1" applyFont="1" applyBorder="1" applyAlignment="1">
      <alignment horizontal="center" vertical="center" wrapText="1"/>
    </xf>
    <xf numFmtId="49" fontId="8" fillId="0" borderId="15" xfId="2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0" borderId="16" xfId="2" applyFont="1" applyBorder="1"/>
    <xf numFmtId="1" fontId="10" fillId="0" borderId="8" xfId="3" applyNumberFormat="1" applyFont="1" applyBorder="1" applyAlignment="1">
      <alignment horizontal="center" vertical="center"/>
    </xf>
    <xf numFmtId="1" fontId="3" fillId="0" borderId="9" xfId="3" applyNumberFormat="1" applyFont="1" applyBorder="1" applyAlignment="1">
      <alignment horizontal="center" vertical="center"/>
    </xf>
    <xf numFmtId="164" fontId="3" fillId="0" borderId="9" xfId="3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1" fontId="11" fillId="0" borderId="9" xfId="4" applyNumberFormat="1" applyFont="1" applyBorder="1" applyAlignment="1">
      <alignment horizontal="center" vertical="center"/>
    </xf>
    <xf numFmtId="0" fontId="3" fillId="0" borderId="20" xfId="2" applyFont="1" applyBorder="1"/>
    <xf numFmtId="0" fontId="3" fillId="0" borderId="21" xfId="2" applyFont="1" applyBorder="1"/>
    <xf numFmtId="1" fontId="10" fillId="0" borderId="17" xfId="3" applyNumberFormat="1" applyFont="1" applyBorder="1" applyAlignment="1">
      <alignment horizontal="center" vertical="center"/>
    </xf>
    <xf numFmtId="1" fontId="3" fillId="0" borderId="18" xfId="3" applyNumberFormat="1" applyFont="1" applyBorder="1" applyAlignment="1">
      <alignment horizontal="center" vertical="center"/>
    </xf>
    <xf numFmtId="164" fontId="3" fillId="0" borderId="18" xfId="3" applyNumberFormat="1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1" fontId="11" fillId="0" borderId="18" xfId="4" applyNumberFormat="1" applyFont="1" applyBorder="1" applyAlignment="1">
      <alignment horizontal="center" vertical="center"/>
    </xf>
    <xf numFmtId="1" fontId="10" fillId="0" borderId="22" xfId="2" applyNumberFormat="1" applyFont="1" applyBorder="1" applyAlignment="1">
      <alignment horizontal="center" vertical="center"/>
    </xf>
    <xf numFmtId="164" fontId="10" fillId="0" borderId="24" xfId="3" applyNumberFormat="1" applyFont="1" applyBorder="1" applyAlignment="1">
      <alignment horizontal="center" vertical="center"/>
    </xf>
    <xf numFmtId="1" fontId="10" fillId="0" borderId="25" xfId="2" applyNumberFormat="1" applyFont="1" applyBorder="1" applyAlignment="1">
      <alignment horizontal="center" vertical="center"/>
    </xf>
    <xf numFmtId="164" fontId="10" fillId="0" borderId="26" xfId="3" applyNumberFormat="1" applyFont="1" applyBorder="1" applyAlignment="1">
      <alignment horizontal="center" vertical="center"/>
    </xf>
    <xf numFmtId="1" fontId="10" fillId="0" borderId="27" xfId="2" applyNumberFormat="1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164" fontId="3" fillId="0" borderId="30" xfId="3" applyNumberFormat="1" applyFont="1" applyBorder="1" applyAlignment="1">
      <alignment horizontal="center" vertical="center"/>
    </xf>
    <xf numFmtId="1" fontId="3" fillId="0" borderId="30" xfId="2" applyNumberFormat="1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164" fontId="3" fillId="0" borderId="33" xfId="3" applyNumberFormat="1" applyFont="1" applyBorder="1" applyAlignment="1">
      <alignment horizontal="center" vertical="center"/>
    </xf>
    <xf numFmtId="1" fontId="3" fillId="0" borderId="33" xfId="2" applyNumberFormat="1" applyFont="1" applyBorder="1" applyAlignment="1">
      <alignment horizontal="center" vertical="center"/>
    </xf>
    <xf numFmtId="1" fontId="10" fillId="0" borderId="34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164" fontId="3" fillId="0" borderId="4" xfId="3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164" fontId="3" fillId="0" borderId="14" xfId="3" applyNumberFormat="1" applyFont="1" applyBorder="1" applyAlignment="1">
      <alignment horizontal="center" vertical="center"/>
    </xf>
    <xf numFmtId="1" fontId="3" fillId="0" borderId="14" xfId="2" applyNumberFormat="1" applyFont="1" applyBorder="1" applyAlignment="1">
      <alignment horizontal="center" vertical="center"/>
    </xf>
    <xf numFmtId="1" fontId="10" fillId="0" borderId="24" xfId="2" applyNumberFormat="1" applyFont="1" applyBorder="1" applyAlignment="1">
      <alignment horizontal="center" vertical="center"/>
    </xf>
    <xf numFmtId="164" fontId="16" fillId="0" borderId="24" xfId="4" applyNumberFormat="1" applyFont="1" applyBorder="1" applyAlignment="1">
      <alignment horizontal="center" vertical="center"/>
    </xf>
    <xf numFmtId="1" fontId="16" fillId="0" borderId="24" xfId="4" applyNumberFormat="1" applyFont="1" applyBorder="1" applyAlignment="1">
      <alignment horizontal="center" vertical="center"/>
    </xf>
    <xf numFmtId="1" fontId="10" fillId="0" borderId="24" xfId="3" applyNumberFormat="1" applyFont="1" applyBorder="1" applyAlignment="1">
      <alignment horizontal="center" vertical="center"/>
    </xf>
    <xf numFmtId="1" fontId="3" fillId="0" borderId="30" xfId="3" applyNumberFormat="1" applyFont="1" applyBorder="1" applyAlignment="1">
      <alignment horizontal="center" vertical="center"/>
    </xf>
    <xf numFmtId="1" fontId="11" fillId="0" borderId="30" xfId="4" applyNumberFormat="1" applyFont="1" applyBorder="1" applyAlignment="1">
      <alignment horizontal="center" vertical="center"/>
    </xf>
    <xf numFmtId="1" fontId="3" fillId="0" borderId="18" xfId="2" applyNumberFormat="1" applyFont="1" applyBorder="1" applyAlignment="1">
      <alignment horizontal="center" vertical="center"/>
    </xf>
    <xf numFmtId="1" fontId="10" fillId="0" borderId="34" xfId="3" applyNumberFormat="1" applyFont="1" applyBorder="1" applyAlignment="1">
      <alignment horizontal="center" vertical="center"/>
    </xf>
    <xf numFmtId="164" fontId="10" fillId="0" borderId="43" xfId="3" applyNumberFormat="1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164" fontId="10" fillId="0" borderId="24" xfId="2" applyNumberFormat="1" applyFont="1" applyBorder="1" applyAlignment="1">
      <alignment horizontal="center"/>
    </xf>
    <xf numFmtId="164" fontId="10" fillId="0" borderId="38" xfId="3" applyNumberFormat="1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1" fontId="16" fillId="0" borderId="38" xfId="4" applyNumberFormat="1" applyFont="1" applyBorder="1" applyAlignment="1">
      <alignment horizontal="center" vertical="center"/>
    </xf>
    <xf numFmtId="1" fontId="10" fillId="0" borderId="38" xfId="3" applyNumberFormat="1" applyFont="1" applyBorder="1" applyAlignment="1">
      <alignment horizontal="center" vertical="center"/>
    </xf>
    <xf numFmtId="164" fontId="10" fillId="0" borderId="4" xfId="3" applyNumberFormat="1" applyFont="1" applyBorder="1" applyAlignment="1">
      <alignment horizontal="center" vertical="center"/>
    </xf>
    <xf numFmtId="1" fontId="10" fillId="0" borderId="46" xfId="2" applyNumberFormat="1" applyFont="1" applyBorder="1" applyAlignment="1">
      <alignment horizontal="center" vertical="center"/>
    </xf>
    <xf numFmtId="164" fontId="10" fillId="0" borderId="46" xfId="3" applyNumberFormat="1" applyFont="1" applyBorder="1" applyAlignment="1">
      <alignment horizontal="center" vertical="center"/>
    </xf>
    <xf numFmtId="0" fontId="17" fillId="3" borderId="0" xfId="3" applyFont="1" applyFill="1" applyBorder="1" applyAlignment="1">
      <alignment horizontal="center" wrapText="1"/>
    </xf>
    <xf numFmtId="0" fontId="0" fillId="3" borderId="0" xfId="0" applyFill="1" applyBorder="1"/>
    <xf numFmtId="0" fontId="18" fillId="3" borderId="0" xfId="3" applyFont="1" applyFill="1" applyBorder="1" applyAlignment="1">
      <alignment horizontal="center"/>
    </xf>
    <xf numFmtId="1" fontId="10" fillId="0" borderId="26" xfId="3" applyNumberFormat="1" applyFont="1" applyBorder="1" applyAlignment="1">
      <alignment horizontal="center" vertical="center"/>
    </xf>
    <xf numFmtId="1" fontId="10" fillId="0" borderId="47" xfId="2" applyNumberFormat="1" applyFont="1" applyBorder="1" applyAlignment="1">
      <alignment horizontal="center" vertical="center"/>
    </xf>
    <xf numFmtId="1" fontId="10" fillId="0" borderId="48" xfId="3" applyNumberFormat="1" applyFont="1" applyBorder="1" applyAlignment="1">
      <alignment horizontal="center" vertical="center"/>
    </xf>
    <xf numFmtId="1" fontId="10" fillId="0" borderId="49" xfId="2" applyNumberFormat="1" applyFont="1" applyBorder="1" applyAlignment="1">
      <alignment horizontal="center" vertical="center"/>
    </xf>
    <xf numFmtId="0" fontId="14" fillId="2" borderId="22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49" fontId="8" fillId="0" borderId="9" xfId="2" applyNumberFormat="1" applyFont="1" applyBorder="1" applyAlignment="1">
      <alignment horizontal="center" vertical="center" wrapText="1"/>
    </xf>
    <xf numFmtId="0" fontId="13" fillId="0" borderId="19" xfId="5" applyFont="1" applyBorder="1" applyAlignment="1">
      <alignment horizontal="center" vertical="center" textRotation="180"/>
    </xf>
    <xf numFmtId="0" fontId="13" fillId="0" borderId="28" xfId="1" applyFont="1" applyBorder="1" applyAlignment="1">
      <alignment horizontal="left" vertical="center"/>
    </xf>
    <xf numFmtId="0" fontId="13" fillId="0" borderId="29" xfId="1" applyFont="1" applyBorder="1" applyAlignment="1">
      <alignment horizontal="left" vertical="center"/>
    </xf>
    <xf numFmtId="0" fontId="13" fillId="0" borderId="31" xfId="1" applyFont="1" applyBorder="1" applyAlignment="1">
      <alignment horizontal="left" vertical="center"/>
    </xf>
    <xf numFmtId="0" fontId="13" fillId="0" borderId="32" xfId="1" applyFont="1" applyBorder="1" applyAlignment="1">
      <alignment horizontal="left" vertical="center"/>
    </xf>
    <xf numFmtId="0" fontId="3" fillId="0" borderId="0" xfId="1" applyFont="1" applyAlignment="1">
      <alignment horizontal="right"/>
    </xf>
    <xf numFmtId="0" fontId="10" fillId="2" borderId="0" xfId="2" applyFont="1" applyFill="1" applyAlignment="1">
      <alignment horizontal="center" vertical="center" wrapText="1"/>
    </xf>
    <xf numFmtId="0" fontId="6" fillId="0" borderId="0" xfId="2" applyFont="1" applyAlignment="1">
      <alignment horizontal="left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6" xfId="2" applyNumberFormat="1" applyFont="1" applyBorder="1" applyAlignment="1">
      <alignment horizontal="center" vertical="center" wrapText="1"/>
    </xf>
    <xf numFmtId="49" fontId="7" fillId="0" borderId="11" xfId="2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49" fontId="7" fillId="0" borderId="7" xfId="2" applyNumberFormat="1" applyFont="1" applyBorder="1" applyAlignment="1">
      <alignment horizontal="center" vertical="center" wrapText="1"/>
    </xf>
    <xf numFmtId="49" fontId="7" fillId="0" borderId="12" xfId="2" applyNumberFormat="1" applyFont="1" applyBorder="1" applyAlignment="1">
      <alignment horizontal="center" vertical="center" wrapText="1"/>
    </xf>
    <xf numFmtId="49" fontId="8" fillId="0" borderId="3" xfId="2" applyNumberFormat="1" applyFont="1" applyBorder="1" applyAlignment="1">
      <alignment horizontal="center" vertical="center" wrapText="1"/>
    </xf>
    <xf numFmtId="49" fontId="8" fillId="0" borderId="4" xfId="2" applyNumberFormat="1" applyFont="1" applyBorder="1" applyAlignment="1">
      <alignment horizontal="center" vertical="center" wrapText="1"/>
    </xf>
    <xf numFmtId="49" fontId="8" fillId="0" borderId="5" xfId="2" applyNumberFormat="1" applyFont="1" applyBorder="1" applyAlignment="1">
      <alignment horizontal="center" vertical="center" wrapText="1"/>
    </xf>
    <xf numFmtId="49" fontId="8" fillId="0" borderId="10" xfId="2" applyNumberFormat="1" applyFont="1" applyBorder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49" fontId="8" fillId="0" borderId="13" xfId="2" applyNumberFormat="1" applyFont="1" applyBorder="1" applyAlignment="1">
      <alignment horizontal="center" vertical="center" wrapText="1"/>
    </xf>
    <xf numFmtId="49" fontId="9" fillId="0" borderId="9" xfId="2" applyNumberFormat="1" applyFont="1" applyBorder="1" applyAlignment="1">
      <alignment horizontal="center" vertical="center" wrapText="1"/>
    </xf>
    <xf numFmtId="0" fontId="14" fillId="2" borderId="39" xfId="5" applyFont="1" applyFill="1" applyBorder="1" applyAlignment="1">
      <alignment horizontal="center" vertical="center"/>
    </xf>
    <xf numFmtId="0" fontId="13" fillId="0" borderId="40" xfId="2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3" fillId="0" borderId="14" xfId="1" applyFont="1" applyBorder="1" applyAlignment="1">
      <alignment horizontal="left" vertical="center"/>
    </xf>
    <xf numFmtId="0" fontId="5" fillId="2" borderId="0" xfId="2" applyFont="1" applyFill="1" applyAlignment="1">
      <alignment horizontal="center" vertical="center" wrapText="1"/>
    </xf>
    <xf numFmtId="0" fontId="14" fillId="2" borderId="39" xfId="5" applyFont="1" applyFill="1" applyBorder="1" applyAlignment="1">
      <alignment vertical="center"/>
    </xf>
    <xf numFmtId="0" fontId="13" fillId="0" borderId="40" xfId="2" applyFont="1" applyBorder="1" applyAlignment="1">
      <alignment vertical="center"/>
    </xf>
    <xf numFmtId="0" fontId="15" fillId="0" borderId="22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3" fillId="0" borderId="41" xfId="1" applyFont="1" applyBorder="1" applyAlignment="1">
      <alignment horizontal="left" vertical="center"/>
    </xf>
    <xf numFmtId="0" fontId="13" fillId="0" borderId="42" xfId="1" applyFont="1" applyBorder="1" applyAlignment="1">
      <alignment horizontal="left" vertical="center"/>
    </xf>
    <xf numFmtId="0" fontId="13" fillId="0" borderId="35" xfId="1" applyFont="1" applyBorder="1" applyAlignment="1">
      <alignment horizontal="left" vertical="center"/>
    </xf>
    <xf numFmtId="0" fontId="14" fillId="2" borderId="22" xfId="5" applyFont="1" applyFill="1" applyBorder="1" applyAlignment="1">
      <alignment vertical="center"/>
    </xf>
    <xf numFmtId="0" fontId="14" fillId="0" borderId="27" xfId="2" applyFont="1" applyBorder="1" applyAlignment="1">
      <alignment vertical="center"/>
    </xf>
    <xf numFmtId="0" fontId="13" fillId="0" borderId="44" xfId="1" applyFont="1" applyBorder="1" applyAlignment="1">
      <alignment horizontal="left" vertical="center"/>
    </xf>
    <xf numFmtId="0" fontId="13" fillId="0" borderId="45" xfId="1" applyFont="1" applyBorder="1" applyAlignment="1">
      <alignment horizontal="left" vertical="center"/>
    </xf>
  </cellXfs>
  <cellStyles count="6">
    <cellStyle name="Звичайний" xfId="0" builtinId="0"/>
    <cellStyle name="Звичайний_2009 ВДТБ (8 МБТ+) 2" xfId="4" xr:uid="{D0B6BEDB-CD4A-415E-BBDC-546104E4581A}"/>
    <cellStyle name="Звичайний_Аркуш1" xfId="3" xr:uid="{225104F6-6B91-4BCE-8D7A-7F4457C48675}"/>
    <cellStyle name="Обычный 2" xfId="2" xr:uid="{CC304690-B3C6-4075-866B-298BB1CFE58F}"/>
    <cellStyle name="Обычный_tab_tub" xfId="1" xr:uid="{AC50AEFA-2AFD-4C67-B664-599E910203AD}"/>
    <cellStyle name="Обычный_tabl_tyber_1" xfId="5" xr:uid="{D8927145-5C35-433F-BD4D-2BED2FEAA0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tabSelected="1" workbookViewId="0">
      <selection activeCell="X14" sqref="X14"/>
    </sheetView>
  </sheetViews>
  <sheetFormatPr defaultRowHeight="15" x14ac:dyDescent="0.25"/>
  <cols>
    <col min="1" max="1" width="4.85546875" customWidth="1"/>
    <col min="2" max="2" width="6.7109375" customWidth="1"/>
    <col min="3" max="3" width="19.85546875" customWidth="1"/>
  </cols>
  <sheetData>
    <row r="1" spans="1:24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1"/>
      <c r="P1" s="71"/>
      <c r="Q1" s="71"/>
      <c r="R1" s="71"/>
      <c r="S1" s="2"/>
      <c r="T1" s="3"/>
    </row>
    <row r="2" spans="1:24" ht="18" customHeight="1" x14ac:dyDescent="0.25">
      <c r="A2" s="1"/>
      <c r="B2" s="72" t="s">
        <v>47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4" ht="4.5" customHeight="1" thickBot="1" x14ac:dyDescent="0.3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2"/>
      <c r="T3" s="2"/>
    </row>
    <row r="4" spans="1:24" x14ac:dyDescent="0.25">
      <c r="A4" s="2"/>
      <c r="B4" s="74" t="s">
        <v>0</v>
      </c>
      <c r="C4" s="77" t="s">
        <v>1</v>
      </c>
      <c r="D4" s="80" t="s">
        <v>2</v>
      </c>
      <c r="E4" s="81"/>
      <c r="F4" s="81"/>
      <c r="G4" s="81" t="s">
        <v>3</v>
      </c>
      <c r="H4" s="81"/>
      <c r="I4" s="81"/>
      <c r="J4" s="81"/>
      <c r="K4" s="81" t="s">
        <v>4</v>
      </c>
      <c r="L4" s="81"/>
      <c r="M4" s="81" t="s">
        <v>5</v>
      </c>
      <c r="N4" s="81"/>
      <c r="O4" s="81"/>
      <c r="P4" s="81"/>
      <c r="Q4" s="81" t="s">
        <v>6</v>
      </c>
      <c r="R4" s="81"/>
      <c r="S4" s="81" t="s">
        <v>7</v>
      </c>
      <c r="T4" s="82"/>
    </row>
    <row r="5" spans="1:24" ht="11.25" customHeight="1" x14ac:dyDescent="0.25">
      <c r="A5" s="2"/>
      <c r="B5" s="75"/>
      <c r="C5" s="78"/>
      <c r="D5" s="84" t="s">
        <v>8</v>
      </c>
      <c r="E5" s="86" t="s">
        <v>9</v>
      </c>
      <c r="F5" s="86"/>
      <c r="G5" s="65" t="s">
        <v>10</v>
      </c>
      <c r="H5" s="65"/>
      <c r="I5" s="65" t="s">
        <v>11</v>
      </c>
      <c r="J5" s="65"/>
      <c r="K5" s="65"/>
      <c r="L5" s="65"/>
      <c r="M5" s="65" t="s">
        <v>12</v>
      </c>
      <c r="N5" s="65"/>
      <c r="O5" s="65" t="s">
        <v>13</v>
      </c>
      <c r="P5" s="65"/>
      <c r="Q5" s="65"/>
      <c r="R5" s="65"/>
      <c r="S5" s="65"/>
      <c r="T5" s="83"/>
    </row>
    <row r="6" spans="1:24" ht="9" customHeight="1" x14ac:dyDescent="0.25">
      <c r="A6" s="2"/>
      <c r="B6" s="75"/>
      <c r="C6" s="78"/>
      <c r="D6" s="84"/>
      <c r="E6" s="86"/>
      <c r="F6" s="86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83"/>
    </row>
    <row r="7" spans="1:24" ht="9.75" customHeight="1" x14ac:dyDescent="0.25">
      <c r="A7" s="2"/>
      <c r="B7" s="75"/>
      <c r="C7" s="78"/>
      <c r="D7" s="84"/>
      <c r="E7" s="86"/>
      <c r="F7" s="86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83"/>
    </row>
    <row r="8" spans="1:24" ht="15.75" thickBot="1" x14ac:dyDescent="0.3">
      <c r="A8" s="2"/>
      <c r="B8" s="76"/>
      <c r="C8" s="79"/>
      <c r="D8" s="85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4" t="s">
        <v>14</v>
      </c>
      <c r="T8" s="5" t="s">
        <v>15</v>
      </c>
    </row>
    <row r="9" spans="1:24" ht="15.75" x14ac:dyDescent="0.25">
      <c r="A9" s="2"/>
      <c r="B9" s="6">
        <v>1</v>
      </c>
      <c r="C9" s="7" t="s">
        <v>16</v>
      </c>
      <c r="D9" s="8">
        <f>SUM(E9+G9+I9+K9+M9+O9+Q9+S9)</f>
        <v>62</v>
      </c>
      <c r="E9" s="9">
        <v>13</v>
      </c>
      <c r="F9" s="10">
        <f t="shared" ref="F9:F34" si="0">E9/D9*100</f>
        <v>20.967741935483872</v>
      </c>
      <c r="G9" s="11">
        <v>5</v>
      </c>
      <c r="H9" s="10">
        <f t="shared" ref="H9:H33" si="1">G9*100/D9</f>
        <v>8.064516129032258</v>
      </c>
      <c r="I9" s="12">
        <v>27</v>
      </c>
      <c r="J9" s="10">
        <f t="shared" ref="J9:J33" si="2">I9*100/D9</f>
        <v>43.548387096774192</v>
      </c>
      <c r="K9" s="12">
        <v>7</v>
      </c>
      <c r="L9" s="10">
        <f t="shared" ref="L9:L33" si="3">K9*100/D9</f>
        <v>11.290322580645162</v>
      </c>
      <c r="M9" s="9">
        <v>8</v>
      </c>
      <c r="N9" s="10">
        <f t="shared" ref="N9:N33" si="4">M9*100/D9</f>
        <v>12.903225806451612</v>
      </c>
      <c r="O9" s="9">
        <v>0</v>
      </c>
      <c r="P9" s="10">
        <f t="shared" ref="P9:P33" si="5">O9*100/D9</f>
        <v>0</v>
      </c>
      <c r="Q9" s="9">
        <v>2</v>
      </c>
      <c r="R9" s="10">
        <f t="shared" ref="R9:R33" si="6">Q9*100/D9</f>
        <v>3.225806451612903</v>
      </c>
      <c r="S9" s="12">
        <v>0</v>
      </c>
      <c r="T9" s="10">
        <f t="shared" ref="T9:T33" si="7">S9*100/D9</f>
        <v>0</v>
      </c>
    </row>
    <row r="10" spans="1:24" ht="15.75" x14ac:dyDescent="0.25">
      <c r="A10" s="2"/>
      <c r="B10" s="6">
        <v>2</v>
      </c>
      <c r="C10" s="7" t="s">
        <v>17</v>
      </c>
      <c r="D10" s="8">
        <f t="shared" ref="D10:D33" si="8">SUM(E10+G10+I10+K10+M10+O10+Q10+S10)</f>
        <v>73</v>
      </c>
      <c r="E10" s="9">
        <v>20</v>
      </c>
      <c r="F10" s="10">
        <f t="shared" si="0"/>
        <v>27.397260273972602</v>
      </c>
      <c r="G10" s="11">
        <v>14</v>
      </c>
      <c r="H10" s="10">
        <f t="shared" si="1"/>
        <v>19.17808219178082</v>
      </c>
      <c r="I10" s="12">
        <v>22</v>
      </c>
      <c r="J10" s="10">
        <f t="shared" si="2"/>
        <v>30.136986301369863</v>
      </c>
      <c r="K10" s="12">
        <v>6</v>
      </c>
      <c r="L10" s="10">
        <f t="shared" si="3"/>
        <v>8.2191780821917817</v>
      </c>
      <c r="M10" s="9">
        <v>9</v>
      </c>
      <c r="N10" s="10">
        <f t="shared" si="4"/>
        <v>12.328767123287671</v>
      </c>
      <c r="O10" s="9">
        <v>0</v>
      </c>
      <c r="P10" s="10">
        <f t="shared" si="5"/>
        <v>0</v>
      </c>
      <c r="Q10" s="9">
        <v>2</v>
      </c>
      <c r="R10" s="10">
        <f t="shared" si="6"/>
        <v>2.7397260273972601</v>
      </c>
      <c r="S10" s="12">
        <v>0</v>
      </c>
      <c r="T10" s="10">
        <f t="shared" si="7"/>
        <v>0</v>
      </c>
      <c r="V10" s="56"/>
      <c r="W10" s="56"/>
      <c r="X10" s="57"/>
    </row>
    <row r="11" spans="1:24" ht="15.75" x14ac:dyDescent="0.25">
      <c r="A11" s="2"/>
      <c r="B11" s="6">
        <v>3</v>
      </c>
      <c r="C11" s="7" t="s">
        <v>18</v>
      </c>
      <c r="D11" s="8">
        <f t="shared" si="8"/>
        <v>196</v>
      </c>
      <c r="E11" s="9">
        <v>64</v>
      </c>
      <c r="F11" s="10">
        <f t="shared" si="0"/>
        <v>32.653061224489797</v>
      </c>
      <c r="G11" s="11">
        <v>38</v>
      </c>
      <c r="H11" s="10">
        <f t="shared" si="1"/>
        <v>19.387755102040817</v>
      </c>
      <c r="I11" s="12">
        <v>59</v>
      </c>
      <c r="J11" s="10">
        <f t="shared" si="2"/>
        <v>30.102040816326532</v>
      </c>
      <c r="K11" s="12">
        <v>21</v>
      </c>
      <c r="L11" s="10">
        <f t="shared" si="3"/>
        <v>10.714285714285714</v>
      </c>
      <c r="M11" s="9">
        <v>11</v>
      </c>
      <c r="N11" s="10">
        <f t="shared" si="4"/>
        <v>5.6122448979591839</v>
      </c>
      <c r="O11" s="9">
        <v>0</v>
      </c>
      <c r="P11" s="10">
        <f t="shared" si="5"/>
        <v>0</v>
      </c>
      <c r="Q11" s="9">
        <v>3</v>
      </c>
      <c r="R11" s="10">
        <f t="shared" si="6"/>
        <v>1.5306122448979591</v>
      </c>
      <c r="S11" s="12">
        <v>0</v>
      </c>
      <c r="T11" s="10">
        <f t="shared" si="7"/>
        <v>0</v>
      </c>
      <c r="V11" s="56"/>
      <c r="W11" s="56"/>
      <c r="X11" s="57"/>
    </row>
    <row r="12" spans="1:24" ht="15.75" x14ac:dyDescent="0.25">
      <c r="A12" s="2"/>
      <c r="B12" s="6">
        <v>4</v>
      </c>
      <c r="C12" s="7" t="s">
        <v>19</v>
      </c>
      <c r="D12" s="8">
        <f t="shared" si="8"/>
        <v>116</v>
      </c>
      <c r="E12" s="9">
        <v>40</v>
      </c>
      <c r="F12" s="10">
        <f t="shared" si="0"/>
        <v>34.482758620689658</v>
      </c>
      <c r="G12" s="11">
        <v>54</v>
      </c>
      <c r="H12" s="10">
        <f t="shared" si="1"/>
        <v>46.551724137931032</v>
      </c>
      <c r="I12" s="12">
        <v>3</v>
      </c>
      <c r="J12" s="10">
        <f t="shared" si="2"/>
        <v>2.5862068965517242</v>
      </c>
      <c r="K12" s="12">
        <v>11</v>
      </c>
      <c r="L12" s="10">
        <f t="shared" si="3"/>
        <v>9.4827586206896548</v>
      </c>
      <c r="M12" s="9">
        <v>6</v>
      </c>
      <c r="N12" s="10">
        <f t="shared" si="4"/>
        <v>5.1724137931034484</v>
      </c>
      <c r="O12" s="9">
        <v>0</v>
      </c>
      <c r="P12" s="10">
        <f t="shared" si="5"/>
        <v>0</v>
      </c>
      <c r="Q12" s="9">
        <v>2</v>
      </c>
      <c r="R12" s="10">
        <f t="shared" si="6"/>
        <v>1.7241379310344827</v>
      </c>
      <c r="S12" s="12">
        <v>0</v>
      </c>
      <c r="T12" s="10">
        <f t="shared" si="7"/>
        <v>0</v>
      </c>
      <c r="V12" s="56"/>
      <c r="W12" s="56"/>
      <c r="X12" s="57"/>
    </row>
    <row r="13" spans="1:24" ht="15.75" x14ac:dyDescent="0.25">
      <c r="A13" s="2"/>
      <c r="B13" s="6">
        <v>5</v>
      </c>
      <c r="C13" s="7" t="s">
        <v>20</v>
      </c>
      <c r="D13" s="8">
        <f t="shared" si="8"/>
        <v>61</v>
      </c>
      <c r="E13" s="9">
        <v>11</v>
      </c>
      <c r="F13" s="10">
        <f t="shared" si="0"/>
        <v>18.032786885245901</v>
      </c>
      <c r="G13" s="11">
        <v>35</v>
      </c>
      <c r="H13" s="10">
        <f t="shared" si="1"/>
        <v>57.377049180327866</v>
      </c>
      <c r="I13" s="12">
        <v>3</v>
      </c>
      <c r="J13" s="10">
        <f t="shared" si="2"/>
        <v>4.918032786885246</v>
      </c>
      <c r="K13" s="12">
        <v>6</v>
      </c>
      <c r="L13" s="10">
        <f t="shared" si="3"/>
        <v>9.8360655737704921</v>
      </c>
      <c r="M13" s="9">
        <v>3</v>
      </c>
      <c r="N13" s="10">
        <f t="shared" si="4"/>
        <v>4.918032786885246</v>
      </c>
      <c r="O13" s="9">
        <v>1</v>
      </c>
      <c r="P13" s="10">
        <f t="shared" si="5"/>
        <v>1.639344262295082</v>
      </c>
      <c r="Q13" s="9">
        <v>2</v>
      </c>
      <c r="R13" s="10">
        <f t="shared" si="6"/>
        <v>3.278688524590164</v>
      </c>
      <c r="S13" s="12">
        <v>0</v>
      </c>
      <c r="T13" s="10">
        <f t="shared" si="7"/>
        <v>0</v>
      </c>
      <c r="V13" s="56"/>
      <c r="W13" s="56"/>
      <c r="X13" s="57"/>
    </row>
    <row r="14" spans="1:24" ht="15.75" x14ac:dyDescent="0.25">
      <c r="A14" s="2"/>
      <c r="B14" s="6">
        <v>6</v>
      </c>
      <c r="C14" s="7" t="s">
        <v>21</v>
      </c>
      <c r="D14" s="8">
        <f t="shared" si="8"/>
        <v>82</v>
      </c>
      <c r="E14" s="9">
        <v>10</v>
      </c>
      <c r="F14" s="10">
        <f t="shared" si="0"/>
        <v>12.195121951219512</v>
      </c>
      <c r="G14" s="11">
        <v>49</v>
      </c>
      <c r="H14" s="10">
        <f t="shared" si="1"/>
        <v>59.756097560975611</v>
      </c>
      <c r="I14" s="12">
        <v>1</v>
      </c>
      <c r="J14" s="10">
        <f t="shared" si="2"/>
        <v>1.2195121951219512</v>
      </c>
      <c r="K14" s="12">
        <v>2</v>
      </c>
      <c r="L14" s="10">
        <f t="shared" si="3"/>
        <v>2.4390243902439024</v>
      </c>
      <c r="M14" s="9">
        <v>6</v>
      </c>
      <c r="N14" s="10">
        <f t="shared" si="4"/>
        <v>7.3170731707317076</v>
      </c>
      <c r="O14" s="9">
        <v>0</v>
      </c>
      <c r="P14" s="10">
        <f t="shared" si="5"/>
        <v>0</v>
      </c>
      <c r="Q14" s="9">
        <v>14</v>
      </c>
      <c r="R14" s="10">
        <f t="shared" si="6"/>
        <v>17.073170731707318</v>
      </c>
      <c r="S14" s="12">
        <v>0</v>
      </c>
      <c r="T14" s="10">
        <f t="shared" si="7"/>
        <v>0</v>
      </c>
      <c r="V14" s="56"/>
      <c r="W14" s="56"/>
      <c r="X14" s="57"/>
    </row>
    <row r="15" spans="1:24" ht="15.75" x14ac:dyDescent="0.25">
      <c r="A15" s="2"/>
      <c r="B15" s="6">
        <v>7</v>
      </c>
      <c r="C15" s="7" t="s">
        <v>22</v>
      </c>
      <c r="D15" s="8">
        <f t="shared" si="8"/>
        <v>73</v>
      </c>
      <c r="E15" s="9">
        <v>23</v>
      </c>
      <c r="F15" s="10">
        <f t="shared" si="0"/>
        <v>31.506849315068493</v>
      </c>
      <c r="G15" s="11">
        <v>24</v>
      </c>
      <c r="H15" s="10">
        <f t="shared" si="1"/>
        <v>32.876712328767127</v>
      </c>
      <c r="I15" s="12">
        <v>10</v>
      </c>
      <c r="J15" s="10">
        <f t="shared" si="2"/>
        <v>13.698630136986301</v>
      </c>
      <c r="K15" s="12">
        <v>7</v>
      </c>
      <c r="L15" s="10">
        <f t="shared" si="3"/>
        <v>9.5890410958904102</v>
      </c>
      <c r="M15" s="9">
        <v>7</v>
      </c>
      <c r="N15" s="10">
        <f t="shared" si="4"/>
        <v>9.5890410958904102</v>
      </c>
      <c r="O15" s="9">
        <v>0</v>
      </c>
      <c r="P15" s="10">
        <f t="shared" si="5"/>
        <v>0</v>
      </c>
      <c r="Q15" s="9">
        <v>2</v>
      </c>
      <c r="R15" s="10">
        <f t="shared" si="6"/>
        <v>2.7397260273972601</v>
      </c>
      <c r="S15" s="12">
        <v>0</v>
      </c>
      <c r="T15" s="10">
        <f t="shared" si="7"/>
        <v>0</v>
      </c>
      <c r="V15" s="56"/>
      <c r="W15" s="56"/>
      <c r="X15" s="57"/>
    </row>
    <row r="16" spans="1:24" ht="15.75" x14ac:dyDescent="0.25">
      <c r="A16" s="2"/>
      <c r="B16" s="6">
        <v>8</v>
      </c>
      <c r="C16" s="7" t="s">
        <v>23</v>
      </c>
      <c r="D16" s="8">
        <f t="shared" si="8"/>
        <v>43</v>
      </c>
      <c r="E16" s="9">
        <v>6</v>
      </c>
      <c r="F16" s="10">
        <f t="shared" si="0"/>
        <v>13.953488372093023</v>
      </c>
      <c r="G16" s="11">
        <v>25</v>
      </c>
      <c r="H16" s="10">
        <f t="shared" si="1"/>
        <v>58.139534883720927</v>
      </c>
      <c r="I16" s="12">
        <v>0</v>
      </c>
      <c r="J16" s="10">
        <f t="shared" si="2"/>
        <v>0</v>
      </c>
      <c r="K16" s="12">
        <v>4</v>
      </c>
      <c r="L16" s="10">
        <f t="shared" si="3"/>
        <v>9.3023255813953494</v>
      </c>
      <c r="M16" s="9">
        <v>7</v>
      </c>
      <c r="N16" s="10">
        <f t="shared" si="4"/>
        <v>16.279069767441861</v>
      </c>
      <c r="O16" s="9">
        <v>0</v>
      </c>
      <c r="P16" s="10">
        <f t="shared" si="5"/>
        <v>0</v>
      </c>
      <c r="Q16" s="9">
        <v>1</v>
      </c>
      <c r="R16" s="10">
        <f t="shared" si="6"/>
        <v>2.3255813953488373</v>
      </c>
      <c r="S16" s="12">
        <v>0</v>
      </c>
      <c r="T16" s="10">
        <f t="shared" si="7"/>
        <v>0</v>
      </c>
      <c r="V16" s="56"/>
      <c r="W16" s="56"/>
      <c r="X16" s="57"/>
    </row>
    <row r="17" spans="1:24" ht="15.75" x14ac:dyDescent="0.25">
      <c r="A17" s="2"/>
      <c r="B17" s="6">
        <v>9</v>
      </c>
      <c r="C17" s="7" t="s">
        <v>24</v>
      </c>
      <c r="D17" s="8">
        <f t="shared" si="8"/>
        <v>96</v>
      </c>
      <c r="E17" s="9">
        <v>25</v>
      </c>
      <c r="F17" s="10">
        <f t="shared" si="0"/>
        <v>26.041666666666668</v>
      </c>
      <c r="G17" s="11">
        <v>30</v>
      </c>
      <c r="H17" s="10">
        <f t="shared" si="1"/>
        <v>31.25</v>
      </c>
      <c r="I17" s="12">
        <v>17</v>
      </c>
      <c r="J17" s="10">
        <f t="shared" si="2"/>
        <v>17.708333333333332</v>
      </c>
      <c r="K17" s="12">
        <v>12</v>
      </c>
      <c r="L17" s="10">
        <f t="shared" si="3"/>
        <v>12.5</v>
      </c>
      <c r="M17" s="9">
        <v>4</v>
      </c>
      <c r="N17" s="10">
        <f t="shared" si="4"/>
        <v>4.166666666666667</v>
      </c>
      <c r="O17" s="9">
        <v>3</v>
      </c>
      <c r="P17" s="10">
        <f t="shared" si="5"/>
        <v>3.125</v>
      </c>
      <c r="Q17" s="9">
        <v>5</v>
      </c>
      <c r="R17" s="10">
        <f t="shared" si="6"/>
        <v>5.208333333333333</v>
      </c>
      <c r="S17" s="12">
        <v>0</v>
      </c>
      <c r="T17" s="10">
        <f t="shared" si="7"/>
        <v>0</v>
      </c>
      <c r="V17" s="56"/>
      <c r="W17" s="56"/>
      <c r="X17" s="57"/>
    </row>
    <row r="18" spans="1:24" ht="15.75" x14ac:dyDescent="0.25">
      <c r="A18" s="2"/>
      <c r="B18" s="6">
        <v>10</v>
      </c>
      <c r="C18" s="7" t="s">
        <v>25</v>
      </c>
      <c r="D18" s="8">
        <f t="shared" si="8"/>
        <v>62</v>
      </c>
      <c r="E18" s="9">
        <v>20</v>
      </c>
      <c r="F18" s="10">
        <f t="shared" si="0"/>
        <v>32.258064516129032</v>
      </c>
      <c r="G18" s="11">
        <v>10</v>
      </c>
      <c r="H18" s="10">
        <f t="shared" si="1"/>
        <v>16.129032258064516</v>
      </c>
      <c r="I18" s="12">
        <v>22</v>
      </c>
      <c r="J18" s="10">
        <f t="shared" si="2"/>
        <v>35.483870967741936</v>
      </c>
      <c r="K18" s="12">
        <v>7</v>
      </c>
      <c r="L18" s="10">
        <f t="shared" si="3"/>
        <v>11.290322580645162</v>
      </c>
      <c r="M18" s="9">
        <v>1</v>
      </c>
      <c r="N18" s="10">
        <f t="shared" si="4"/>
        <v>1.6129032258064515</v>
      </c>
      <c r="O18" s="9">
        <v>0</v>
      </c>
      <c r="P18" s="10">
        <f t="shared" si="5"/>
        <v>0</v>
      </c>
      <c r="Q18" s="9">
        <v>2</v>
      </c>
      <c r="R18" s="10">
        <f t="shared" si="6"/>
        <v>3.225806451612903</v>
      </c>
      <c r="S18" s="12">
        <v>0</v>
      </c>
      <c r="T18" s="10">
        <f t="shared" si="7"/>
        <v>0</v>
      </c>
      <c r="V18" s="56"/>
      <c r="W18" s="56"/>
      <c r="X18" s="57"/>
    </row>
    <row r="19" spans="1:24" ht="15.75" x14ac:dyDescent="0.25">
      <c r="A19" s="2"/>
      <c r="B19" s="6">
        <v>11</v>
      </c>
      <c r="C19" s="7" t="s">
        <v>26</v>
      </c>
      <c r="D19" s="8">
        <f t="shared" si="8"/>
        <v>30</v>
      </c>
      <c r="E19" s="9">
        <v>10</v>
      </c>
      <c r="F19" s="10">
        <f t="shared" si="0"/>
        <v>33.333333333333329</v>
      </c>
      <c r="G19" s="11">
        <v>1</v>
      </c>
      <c r="H19" s="10">
        <f t="shared" si="1"/>
        <v>3.3333333333333335</v>
      </c>
      <c r="I19" s="12">
        <v>9</v>
      </c>
      <c r="J19" s="10">
        <f t="shared" si="2"/>
        <v>30</v>
      </c>
      <c r="K19" s="12">
        <v>5</v>
      </c>
      <c r="L19" s="10">
        <f t="shared" si="3"/>
        <v>16.666666666666668</v>
      </c>
      <c r="M19" s="9">
        <v>3</v>
      </c>
      <c r="N19" s="10">
        <f t="shared" si="4"/>
        <v>10</v>
      </c>
      <c r="O19" s="9">
        <v>1</v>
      </c>
      <c r="P19" s="10">
        <f t="shared" si="5"/>
        <v>3.3333333333333335</v>
      </c>
      <c r="Q19" s="9">
        <v>1</v>
      </c>
      <c r="R19" s="10">
        <f t="shared" si="6"/>
        <v>3.3333333333333335</v>
      </c>
      <c r="S19" s="12">
        <v>0</v>
      </c>
      <c r="T19" s="10">
        <f t="shared" si="7"/>
        <v>0</v>
      </c>
      <c r="V19" s="56"/>
      <c r="W19" s="56"/>
      <c r="X19" s="57"/>
    </row>
    <row r="20" spans="1:24" ht="15.75" x14ac:dyDescent="0.25">
      <c r="A20" s="66"/>
      <c r="B20" s="6">
        <v>12</v>
      </c>
      <c r="C20" s="7" t="s">
        <v>27</v>
      </c>
      <c r="D20" s="8">
        <f t="shared" si="8"/>
        <v>165</v>
      </c>
      <c r="E20" s="9">
        <v>28</v>
      </c>
      <c r="F20" s="10">
        <f t="shared" si="0"/>
        <v>16.969696969696972</v>
      </c>
      <c r="G20" s="11">
        <v>92</v>
      </c>
      <c r="H20" s="10">
        <f t="shared" si="1"/>
        <v>55.757575757575758</v>
      </c>
      <c r="I20" s="12">
        <v>15</v>
      </c>
      <c r="J20" s="10">
        <f t="shared" si="2"/>
        <v>9.0909090909090917</v>
      </c>
      <c r="K20" s="12">
        <v>20</v>
      </c>
      <c r="L20" s="10">
        <f t="shared" si="3"/>
        <v>12.121212121212121</v>
      </c>
      <c r="M20" s="9">
        <v>5</v>
      </c>
      <c r="N20" s="10">
        <f t="shared" si="4"/>
        <v>3.0303030303030303</v>
      </c>
      <c r="O20" s="9">
        <v>0</v>
      </c>
      <c r="P20" s="10">
        <f t="shared" si="5"/>
        <v>0</v>
      </c>
      <c r="Q20" s="9">
        <v>5</v>
      </c>
      <c r="R20" s="10">
        <f t="shared" si="6"/>
        <v>3.0303030303030303</v>
      </c>
      <c r="S20" s="12">
        <v>0</v>
      </c>
      <c r="T20" s="10">
        <f t="shared" si="7"/>
        <v>0</v>
      </c>
      <c r="V20" s="56"/>
      <c r="W20" s="56"/>
      <c r="X20" s="57"/>
    </row>
    <row r="21" spans="1:24" ht="15.75" x14ac:dyDescent="0.25">
      <c r="A21" s="66"/>
      <c r="B21" s="6">
        <v>13</v>
      </c>
      <c r="C21" s="7" t="s">
        <v>28</v>
      </c>
      <c r="D21" s="8">
        <f t="shared" si="8"/>
        <v>66</v>
      </c>
      <c r="E21" s="9">
        <v>23</v>
      </c>
      <c r="F21" s="10">
        <f t="shared" si="0"/>
        <v>34.848484848484851</v>
      </c>
      <c r="G21" s="11">
        <v>17</v>
      </c>
      <c r="H21" s="10">
        <f t="shared" si="1"/>
        <v>25.757575757575758</v>
      </c>
      <c r="I21" s="12">
        <v>16</v>
      </c>
      <c r="J21" s="10">
        <f t="shared" si="2"/>
        <v>24.242424242424242</v>
      </c>
      <c r="K21" s="12">
        <v>5</v>
      </c>
      <c r="L21" s="10">
        <f t="shared" si="3"/>
        <v>7.5757575757575761</v>
      </c>
      <c r="M21" s="9">
        <v>1</v>
      </c>
      <c r="N21" s="10">
        <f t="shared" si="4"/>
        <v>1.5151515151515151</v>
      </c>
      <c r="O21" s="9">
        <v>0</v>
      </c>
      <c r="P21" s="10">
        <f t="shared" si="5"/>
        <v>0</v>
      </c>
      <c r="Q21" s="9">
        <v>4</v>
      </c>
      <c r="R21" s="10">
        <f t="shared" si="6"/>
        <v>6.0606060606060606</v>
      </c>
      <c r="S21" s="12">
        <v>0</v>
      </c>
      <c r="T21" s="10">
        <f t="shared" si="7"/>
        <v>0</v>
      </c>
      <c r="V21" s="56"/>
      <c r="W21" s="56"/>
      <c r="X21" s="57"/>
    </row>
    <row r="22" spans="1:24" ht="15.75" x14ac:dyDescent="0.25">
      <c r="A22" s="2"/>
      <c r="B22" s="6">
        <v>14</v>
      </c>
      <c r="C22" s="7" t="s">
        <v>29</v>
      </c>
      <c r="D22" s="8">
        <f t="shared" si="8"/>
        <v>189</v>
      </c>
      <c r="E22" s="9">
        <v>49</v>
      </c>
      <c r="F22" s="10">
        <f t="shared" si="0"/>
        <v>25.925925925925924</v>
      </c>
      <c r="G22" s="11">
        <v>88</v>
      </c>
      <c r="H22" s="10">
        <f t="shared" si="1"/>
        <v>46.560846560846564</v>
      </c>
      <c r="I22" s="12">
        <v>0</v>
      </c>
      <c r="J22" s="10">
        <f t="shared" si="2"/>
        <v>0</v>
      </c>
      <c r="K22" s="12">
        <v>21</v>
      </c>
      <c r="L22" s="10">
        <f t="shared" si="3"/>
        <v>11.111111111111111</v>
      </c>
      <c r="M22" s="9">
        <v>17</v>
      </c>
      <c r="N22" s="10">
        <f t="shared" si="4"/>
        <v>8.9947089947089953</v>
      </c>
      <c r="O22" s="9">
        <v>3</v>
      </c>
      <c r="P22" s="10">
        <f t="shared" si="5"/>
        <v>1.5873015873015872</v>
      </c>
      <c r="Q22" s="9">
        <v>11</v>
      </c>
      <c r="R22" s="10">
        <f t="shared" si="6"/>
        <v>5.8201058201058204</v>
      </c>
      <c r="S22" s="12">
        <v>0</v>
      </c>
      <c r="T22" s="10">
        <f t="shared" si="7"/>
        <v>0</v>
      </c>
      <c r="V22" s="56"/>
      <c r="W22" s="56"/>
      <c r="X22" s="57"/>
    </row>
    <row r="23" spans="1:24" ht="15.75" x14ac:dyDescent="0.25">
      <c r="A23" s="2"/>
      <c r="B23" s="6">
        <v>15</v>
      </c>
      <c r="C23" s="7" t="s">
        <v>30</v>
      </c>
      <c r="D23" s="8">
        <f t="shared" si="8"/>
        <v>71</v>
      </c>
      <c r="E23" s="9">
        <v>24</v>
      </c>
      <c r="F23" s="10">
        <f t="shared" si="0"/>
        <v>33.802816901408448</v>
      </c>
      <c r="G23" s="11">
        <v>32</v>
      </c>
      <c r="H23" s="10">
        <f t="shared" si="1"/>
        <v>45.070422535211264</v>
      </c>
      <c r="I23" s="12">
        <v>1</v>
      </c>
      <c r="J23" s="10">
        <f t="shared" si="2"/>
        <v>1.408450704225352</v>
      </c>
      <c r="K23" s="12">
        <v>6</v>
      </c>
      <c r="L23" s="10">
        <f t="shared" si="3"/>
        <v>8.4507042253521121</v>
      </c>
      <c r="M23" s="9">
        <v>7</v>
      </c>
      <c r="N23" s="10">
        <f t="shared" si="4"/>
        <v>9.8591549295774641</v>
      </c>
      <c r="O23" s="9">
        <v>1</v>
      </c>
      <c r="P23" s="10">
        <f t="shared" si="5"/>
        <v>1.408450704225352</v>
      </c>
      <c r="Q23" s="9">
        <v>0</v>
      </c>
      <c r="R23" s="10">
        <f t="shared" si="6"/>
        <v>0</v>
      </c>
      <c r="S23" s="12">
        <v>0</v>
      </c>
      <c r="T23" s="10">
        <f t="shared" si="7"/>
        <v>0</v>
      </c>
      <c r="V23" s="56"/>
      <c r="W23" s="56"/>
      <c r="X23" s="57"/>
    </row>
    <row r="24" spans="1:24" ht="15.75" x14ac:dyDescent="0.25">
      <c r="A24" s="2"/>
      <c r="B24" s="6">
        <v>16</v>
      </c>
      <c r="C24" s="7" t="s">
        <v>31</v>
      </c>
      <c r="D24" s="8">
        <f t="shared" si="8"/>
        <v>60</v>
      </c>
      <c r="E24" s="9">
        <v>5</v>
      </c>
      <c r="F24" s="10">
        <f t="shared" si="0"/>
        <v>8.3333333333333321</v>
      </c>
      <c r="G24" s="11">
        <v>32</v>
      </c>
      <c r="H24" s="10">
        <f t="shared" si="1"/>
        <v>53.333333333333336</v>
      </c>
      <c r="I24" s="12">
        <v>4</v>
      </c>
      <c r="J24" s="10">
        <f t="shared" si="2"/>
        <v>6.666666666666667</v>
      </c>
      <c r="K24" s="12">
        <v>6</v>
      </c>
      <c r="L24" s="10">
        <f t="shared" si="3"/>
        <v>10</v>
      </c>
      <c r="M24" s="9">
        <v>11</v>
      </c>
      <c r="N24" s="10">
        <f t="shared" si="4"/>
        <v>18.333333333333332</v>
      </c>
      <c r="O24" s="9">
        <v>1</v>
      </c>
      <c r="P24" s="10">
        <f t="shared" si="5"/>
        <v>1.6666666666666667</v>
      </c>
      <c r="Q24" s="9">
        <v>1</v>
      </c>
      <c r="R24" s="10">
        <f t="shared" si="6"/>
        <v>1.6666666666666667</v>
      </c>
      <c r="S24" s="12">
        <v>0</v>
      </c>
      <c r="T24" s="10">
        <f t="shared" si="7"/>
        <v>0</v>
      </c>
      <c r="V24" s="56"/>
      <c r="W24" s="56"/>
      <c r="X24" s="57"/>
    </row>
    <row r="25" spans="1:24" ht="15.75" x14ac:dyDescent="0.25">
      <c r="A25" s="2"/>
      <c r="B25" s="6">
        <v>17</v>
      </c>
      <c r="C25" s="7" t="s">
        <v>32</v>
      </c>
      <c r="D25" s="8">
        <f t="shared" si="8"/>
        <v>49</v>
      </c>
      <c r="E25" s="9">
        <v>14</v>
      </c>
      <c r="F25" s="10">
        <f t="shared" si="0"/>
        <v>28.571428571428569</v>
      </c>
      <c r="G25" s="11">
        <v>15</v>
      </c>
      <c r="H25" s="10">
        <f t="shared" si="1"/>
        <v>30.612244897959183</v>
      </c>
      <c r="I25" s="12">
        <v>13</v>
      </c>
      <c r="J25" s="10">
        <f t="shared" si="2"/>
        <v>26.530612244897959</v>
      </c>
      <c r="K25" s="12">
        <v>6</v>
      </c>
      <c r="L25" s="10">
        <f t="shared" si="3"/>
        <v>12.244897959183673</v>
      </c>
      <c r="M25" s="9">
        <v>0</v>
      </c>
      <c r="N25" s="10">
        <f t="shared" si="4"/>
        <v>0</v>
      </c>
      <c r="O25" s="9">
        <v>0</v>
      </c>
      <c r="P25" s="10">
        <f t="shared" si="5"/>
        <v>0</v>
      </c>
      <c r="Q25" s="9">
        <v>0</v>
      </c>
      <c r="R25" s="10">
        <f t="shared" si="6"/>
        <v>0</v>
      </c>
      <c r="S25" s="12">
        <v>1</v>
      </c>
      <c r="T25" s="10">
        <f t="shared" si="7"/>
        <v>2.0408163265306123</v>
      </c>
      <c r="V25" s="56"/>
      <c r="W25" s="56"/>
      <c r="X25" s="57"/>
    </row>
    <row r="26" spans="1:24" ht="15.75" x14ac:dyDescent="0.25">
      <c r="A26" s="2"/>
      <c r="B26" s="6">
        <v>18</v>
      </c>
      <c r="C26" s="7" t="s">
        <v>33</v>
      </c>
      <c r="D26" s="8">
        <f t="shared" si="8"/>
        <v>30</v>
      </c>
      <c r="E26" s="9">
        <v>3</v>
      </c>
      <c r="F26" s="10">
        <f t="shared" si="0"/>
        <v>10</v>
      </c>
      <c r="G26" s="11">
        <v>4</v>
      </c>
      <c r="H26" s="10">
        <f t="shared" si="1"/>
        <v>13.333333333333334</v>
      </c>
      <c r="I26" s="12">
        <v>13</v>
      </c>
      <c r="J26" s="10">
        <f t="shared" si="2"/>
        <v>43.333333333333336</v>
      </c>
      <c r="K26" s="12">
        <v>5</v>
      </c>
      <c r="L26" s="10">
        <f t="shared" si="3"/>
        <v>16.666666666666668</v>
      </c>
      <c r="M26" s="9">
        <v>4</v>
      </c>
      <c r="N26" s="10">
        <f t="shared" si="4"/>
        <v>13.333333333333334</v>
      </c>
      <c r="O26" s="9">
        <v>0</v>
      </c>
      <c r="P26" s="10">
        <f t="shared" si="5"/>
        <v>0</v>
      </c>
      <c r="Q26" s="9">
        <v>1</v>
      </c>
      <c r="R26" s="10">
        <f t="shared" si="6"/>
        <v>3.3333333333333335</v>
      </c>
      <c r="S26" s="12">
        <v>0</v>
      </c>
      <c r="T26" s="10">
        <f t="shared" si="7"/>
        <v>0</v>
      </c>
      <c r="V26" s="56"/>
      <c r="W26" s="56"/>
      <c r="X26" s="57"/>
    </row>
    <row r="27" spans="1:24" ht="15.75" x14ac:dyDescent="0.25">
      <c r="A27" s="2"/>
      <c r="B27" s="6">
        <v>19</v>
      </c>
      <c r="C27" s="7" t="s">
        <v>34</v>
      </c>
      <c r="D27" s="8">
        <f t="shared" si="8"/>
        <v>83</v>
      </c>
      <c r="E27" s="9">
        <v>32</v>
      </c>
      <c r="F27" s="10">
        <f t="shared" si="0"/>
        <v>38.554216867469883</v>
      </c>
      <c r="G27" s="11">
        <v>26</v>
      </c>
      <c r="H27" s="10">
        <f t="shared" si="1"/>
        <v>31.325301204819276</v>
      </c>
      <c r="I27" s="12">
        <v>6</v>
      </c>
      <c r="J27" s="10">
        <f t="shared" si="2"/>
        <v>7.2289156626506026</v>
      </c>
      <c r="K27" s="12">
        <v>6</v>
      </c>
      <c r="L27" s="10">
        <f t="shared" si="3"/>
        <v>7.2289156626506026</v>
      </c>
      <c r="M27" s="9">
        <v>8</v>
      </c>
      <c r="N27" s="10">
        <f t="shared" si="4"/>
        <v>9.6385542168674707</v>
      </c>
      <c r="O27" s="9">
        <v>1</v>
      </c>
      <c r="P27" s="10">
        <f t="shared" si="5"/>
        <v>1.2048192771084338</v>
      </c>
      <c r="Q27" s="9">
        <v>4</v>
      </c>
      <c r="R27" s="10">
        <f t="shared" si="6"/>
        <v>4.8192771084337354</v>
      </c>
      <c r="S27" s="12">
        <v>0</v>
      </c>
      <c r="T27" s="10">
        <f t="shared" si="7"/>
        <v>0</v>
      </c>
      <c r="V27" s="56"/>
      <c r="W27" s="56"/>
      <c r="X27" s="57"/>
    </row>
    <row r="28" spans="1:24" ht="15.75" x14ac:dyDescent="0.25">
      <c r="A28" s="2"/>
      <c r="B28" s="6">
        <v>20</v>
      </c>
      <c r="C28" s="7" t="s">
        <v>35</v>
      </c>
      <c r="D28" s="8">
        <f t="shared" si="8"/>
        <v>52</v>
      </c>
      <c r="E28" s="9">
        <v>18</v>
      </c>
      <c r="F28" s="10">
        <f t="shared" si="0"/>
        <v>34.615384615384613</v>
      </c>
      <c r="G28" s="11">
        <v>18</v>
      </c>
      <c r="H28" s="10">
        <f t="shared" si="1"/>
        <v>34.615384615384613</v>
      </c>
      <c r="I28" s="12">
        <v>1</v>
      </c>
      <c r="J28" s="10">
        <f t="shared" si="2"/>
        <v>1.9230769230769231</v>
      </c>
      <c r="K28" s="12">
        <v>6</v>
      </c>
      <c r="L28" s="10">
        <f t="shared" si="3"/>
        <v>11.538461538461538</v>
      </c>
      <c r="M28" s="9">
        <v>5</v>
      </c>
      <c r="N28" s="10">
        <f t="shared" si="4"/>
        <v>9.615384615384615</v>
      </c>
      <c r="O28" s="9">
        <v>1</v>
      </c>
      <c r="P28" s="10">
        <f t="shared" si="5"/>
        <v>1.9230769230769231</v>
      </c>
      <c r="Q28" s="9">
        <v>3</v>
      </c>
      <c r="R28" s="10">
        <f t="shared" si="6"/>
        <v>5.7692307692307692</v>
      </c>
      <c r="S28" s="12">
        <v>0</v>
      </c>
      <c r="T28" s="10">
        <f t="shared" si="7"/>
        <v>0</v>
      </c>
      <c r="V28" s="56"/>
      <c r="W28" s="56"/>
      <c r="X28" s="57"/>
    </row>
    <row r="29" spans="1:24" ht="15.75" x14ac:dyDescent="0.25">
      <c r="A29" s="2"/>
      <c r="B29" s="6">
        <v>21</v>
      </c>
      <c r="C29" s="7" t="s">
        <v>36</v>
      </c>
      <c r="D29" s="8">
        <f t="shared" si="8"/>
        <v>49</v>
      </c>
      <c r="E29" s="9">
        <v>11</v>
      </c>
      <c r="F29" s="10">
        <f t="shared" si="0"/>
        <v>22.448979591836736</v>
      </c>
      <c r="G29" s="11">
        <v>20</v>
      </c>
      <c r="H29" s="10">
        <f t="shared" si="1"/>
        <v>40.816326530612244</v>
      </c>
      <c r="I29" s="12">
        <v>0</v>
      </c>
      <c r="J29" s="10">
        <f t="shared" si="2"/>
        <v>0</v>
      </c>
      <c r="K29" s="12">
        <v>5</v>
      </c>
      <c r="L29" s="10">
        <f t="shared" si="3"/>
        <v>10.204081632653061</v>
      </c>
      <c r="M29" s="9">
        <v>7</v>
      </c>
      <c r="N29" s="10">
        <f t="shared" si="4"/>
        <v>14.285714285714286</v>
      </c>
      <c r="O29" s="9">
        <v>5</v>
      </c>
      <c r="P29" s="10">
        <f t="shared" si="5"/>
        <v>10.204081632653061</v>
      </c>
      <c r="Q29" s="9">
        <v>1</v>
      </c>
      <c r="R29" s="10">
        <f t="shared" si="6"/>
        <v>2.0408163265306123</v>
      </c>
      <c r="S29" s="12">
        <v>0</v>
      </c>
      <c r="T29" s="10">
        <f t="shared" si="7"/>
        <v>0</v>
      </c>
      <c r="V29" s="56"/>
      <c r="W29" s="56"/>
      <c r="X29" s="57"/>
    </row>
    <row r="30" spans="1:24" ht="15.75" x14ac:dyDescent="0.25">
      <c r="A30" s="2"/>
      <c r="B30" s="6">
        <v>22</v>
      </c>
      <c r="C30" s="7" t="s">
        <v>37</v>
      </c>
      <c r="D30" s="8">
        <f t="shared" si="8"/>
        <v>59</v>
      </c>
      <c r="E30" s="9">
        <v>7</v>
      </c>
      <c r="F30" s="10">
        <f t="shared" si="0"/>
        <v>11.864406779661017</v>
      </c>
      <c r="G30" s="11">
        <v>25</v>
      </c>
      <c r="H30" s="10">
        <f t="shared" si="1"/>
        <v>42.372881355932201</v>
      </c>
      <c r="I30" s="12">
        <v>7</v>
      </c>
      <c r="J30" s="10">
        <f t="shared" si="2"/>
        <v>11.864406779661017</v>
      </c>
      <c r="K30" s="12">
        <v>7</v>
      </c>
      <c r="L30" s="10">
        <f t="shared" si="3"/>
        <v>11.864406779661017</v>
      </c>
      <c r="M30" s="9">
        <v>11</v>
      </c>
      <c r="N30" s="10">
        <f t="shared" si="4"/>
        <v>18.64406779661017</v>
      </c>
      <c r="O30" s="9">
        <v>0</v>
      </c>
      <c r="P30" s="10">
        <f t="shared" si="5"/>
        <v>0</v>
      </c>
      <c r="Q30" s="9">
        <v>2</v>
      </c>
      <c r="R30" s="10">
        <f t="shared" si="6"/>
        <v>3.3898305084745761</v>
      </c>
      <c r="S30" s="12">
        <v>0</v>
      </c>
      <c r="T30" s="10">
        <f t="shared" si="7"/>
        <v>0</v>
      </c>
      <c r="V30" s="56"/>
      <c r="W30" s="56"/>
      <c r="X30" s="57"/>
    </row>
    <row r="31" spans="1:24" ht="15.75" x14ac:dyDescent="0.25">
      <c r="A31" s="2"/>
      <c r="B31" s="6">
        <v>23</v>
      </c>
      <c r="C31" s="7" t="s">
        <v>38</v>
      </c>
      <c r="D31" s="8">
        <f t="shared" si="8"/>
        <v>41</v>
      </c>
      <c r="E31" s="9">
        <v>6</v>
      </c>
      <c r="F31" s="10">
        <f t="shared" si="0"/>
        <v>14.634146341463413</v>
      </c>
      <c r="G31" s="11">
        <v>15</v>
      </c>
      <c r="H31" s="10">
        <f t="shared" si="1"/>
        <v>36.585365853658537</v>
      </c>
      <c r="I31" s="12">
        <v>15</v>
      </c>
      <c r="J31" s="10">
        <f t="shared" si="2"/>
        <v>36.585365853658537</v>
      </c>
      <c r="K31" s="12">
        <v>2</v>
      </c>
      <c r="L31" s="10">
        <f t="shared" si="3"/>
        <v>4.8780487804878048</v>
      </c>
      <c r="M31" s="9">
        <v>2</v>
      </c>
      <c r="N31" s="10">
        <f t="shared" si="4"/>
        <v>4.8780487804878048</v>
      </c>
      <c r="O31" s="9">
        <v>0</v>
      </c>
      <c r="P31" s="10">
        <f t="shared" si="5"/>
        <v>0</v>
      </c>
      <c r="Q31" s="9">
        <v>1</v>
      </c>
      <c r="R31" s="10">
        <f t="shared" si="6"/>
        <v>2.4390243902439024</v>
      </c>
      <c r="S31" s="12">
        <v>0</v>
      </c>
      <c r="T31" s="10">
        <f t="shared" si="7"/>
        <v>0</v>
      </c>
      <c r="V31" s="56"/>
      <c r="W31" s="56"/>
      <c r="X31" s="57"/>
    </row>
    <row r="32" spans="1:24" ht="15.75" x14ac:dyDescent="0.25">
      <c r="A32" s="2"/>
      <c r="B32" s="6">
        <v>24</v>
      </c>
      <c r="C32" s="13" t="s">
        <v>39</v>
      </c>
      <c r="D32" s="8">
        <f t="shared" si="8"/>
        <v>49</v>
      </c>
      <c r="E32" s="9">
        <v>19</v>
      </c>
      <c r="F32" s="10">
        <f t="shared" si="0"/>
        <v>38.775510204081634</v>
      </c>
      <c r="G32" s="11">
        <v>18</v>
      </c>
      <c r="H32" s="10">
        <f t="shared" si="1"/>
        <v>36.734693877551024</v>
      </c>
      <c r="I32" s="12">
        <v>6</v>
      </c>
      <c r="J32" s="10">
        <f t="shared" si="2"/>
        <v>12.244897959183673</v>
      </c>
      <c r="K32" s="12">
        <v>5</v>
      </c>
      <c r="L32" s="10">
        <f t="shared" si="3"/>
        <v>10.204081632653061</v>
      </c>
      <c r="M32" s="9">
        <v>1</v>
      </c>
      <c r="N32" s="10">
        <f t="shared" si="4"/>
        <v>2.0408163265306123</v>
      </c>
      <c r="O32" s="9">
        <v>0</v>
      </c>
      <c r="P32" s="10">
        <f t="shared" si="5"/>
        <v>0</v>
      </c>
      <c r="Q32" s="9">
        <v>0</v>
      </c>
      <c r="R32" s="10">
        <f t="shared" si="6"/>
        <v>0</v>
      </c>
      <c r="S32" s="12">
        <v>0</v>
      </c>
      <c r="T32" s="10">
        <f t="shared" si="7"/>
        <v>0</v>
      </c>
      <c r="V32" s="56"/>
      <c r="W32" s="56"/>
      <c r="X32" s="57"/>
    </row>
    <row r="33" spans="1:24" ht="16.5" thickBot="1" x14ac:dyDescent="0.3">
      <c r="A33" s="2"/>
      <c r="B33" s="6">
        <v>25</v>
      </c>
      <c r="C33" s="14" t="s">
        <v>40</v>
      </c>
      <c r="D33" s="8">
        <f t="shared" si="8"/>
        <v>116</v>
      </c>
      <c r="E33" s="16">
        <v>29</v>
      </c>
      <c r="F33" s="17">
        <f t="shared" si="0"/>
        <v>25</v>
      </c>
      <c r="G33" s="18">
        <v>45</v>
      </c>
      <c r="H33" s="10">
        <f t="shared" si="1"/>
        <v>38.793103448275865</v>
      </c>
      <c r="I33" s="19">
        <v>17</v>
      </c>
      <c r="J33" s="10">
        <f t="shared" si="2"/>
        <v>14.655172413793103</v>
      </c>
      <c r="K33" s="12">
        <v>14</v>
      </c>
      <c r="L33" s="10">
        <f t="shared" si="3"/>
        <v>12.068965517241379</v>
      </c>
      <c r="M33" s="16">
        <v>7</v>
      </c>
      <c r="N33" s="10">
        <f t="shared" si="4"/>
        <v>6.0344827586206895</v>
      </c>
      <c r="O33" s="16">
        <v>2</v>
      </c>
      <c r="P33" s="10">
        <f t="shared" si="5"/>
        <v>1.7241379310344827</v>
      </c>
      <c r="Q33" s="16">
        <v>2</v>
      </c>
      <c r="R33" s="10">
        <f t="shared" si="6"/>
        <v>1.7241379310344827</v>
      </c>
      <c r="S33" s="19">
        <v>0</v>
      </c>
      <c r="T33" s="10">
        <f t="shared" si="7"/>
        <v>0</v>
      </c>
      <c r="V33" s="56"/>
      <c r="W33" s="56"/>
      <c r="X33" s="57"/>
    </row>
    <row r="34" spans="1:24" ht="16.5" thickBot="1" x14ac:dyDescent="0.3">
      <c r="A34" s="2"/>
      <c r="B34" s="63" t="s">
        <v>41</v>
      </c>
      <c r="C34" s="64"/>
      <c r="D34" s="20">
        <f>SUM(D9:D33)</f>
        <v>1973</v>
      </c>
      <c r="E34" s="20">
        <f>SUM(E9:E33)</f>
        <v>510</v>
      </c>
      <c r="F34" s="21">
        <f t="shared" si="0"/>
        <v>25.848960973137352</v>
      </c>
      <c r="G34" s="22">
        <f>SUM(G9:G33)</f>
        <v>732</v>
      </c>
      <c r="H34" s="23">
        <f t="shared" ref="H34:H37" si="9">G34*100/D34</f>
        <v>37.100861632032441</v>
      </c>
      <c r="I34" s="24">
        <f>SUM(I9:I33)</f>
        <v>287</v>
      </c>
      <c r="J34" s="23">
        <f t="shared" ref="J34:J37" si="10">I34*100/D34</f>
        <v>14.546376077040041</v>
      </c>
      <c r="K34" s="24">
        <f>SUM(K9:K33)</f>
        <v>202</v>
      </c>
      <c r="L34" s="23">
        <f t="shared" ref="L34:L37" si="11">K34*100/D34</f>
        <v>10.238215914850482</v>
      </c>
      <c r="M34" s="24">
        <f>SUM(M9:M33)</f>
        <v>151</v>
      </c>
      <c r="N34" s="23">
        <f t="shared" ref="N34:N37" si="12">M34*100/D34</f>
        <v>7.6533198175367465</v>
      </c>
      <c r="O34" s="24">
        <f>SUM(O9:O33)</f>
        <v>19</v>
      </c>
      <c r="P34" s="23">
        <f t="shared" ref="P34:P37" si="13">O34*100/D34</f>
        <v>0.96300050684237204</v>
      </c>
      <c r="Q34" s="24">
        <f>SUM(Q9:Q33)</f>
        <v>71</v>
      </c>
      <c r="R34" s="23">
        <f t="shared" ref="R34:R37" si="14">Q34*100/D34</f>
        <v>3.5985808413583378</v>
      </c>
      <c r="S34" s="24">
        <f>SUM(S9:S33)</f>
        <v>1</v>
      </c>
      <c r="T34" s="23">
        <f t="shared" ref="T34:T37" si="15">S34*100/D34</f>
        <v>5.0684237202230108E-2</v>
      </c>
      <c r="V34" s="56"/>
      <c r="W34" s="56"/>
      <c r="X34" s="57"/>
    </row>
    <row r="35" spans="1:24" ht="15.75" x14ac:dyDescent="0.25">
      <c r="A35" s="2"/>
      <c r="B35" s="67" t="s">
        <v>42</v>
      </c>
      <c r="C35" s="68"/>
      <c r="D35" s="8">
        <f t="shared" ref="D35:D36" si="16">SUM(E35+G35+I35+K35+M35+O35+Q35+S35)</f>
        <v>26</v>
      </c>
      <c r="E35" s="25">
        <v>6</v>
      </c>
      <c r="F35" s="26">
        <f t="shared" ref="F35:F37" si="17">E35/D35*100</f>
        <v>23.076923076923077</v>
      </c>
      <c r="G35" s="25">
        <v>16</v>
      </c>
      <c r="H35" s="26">
        <f t="shared" si="9"/>
        <v>61.53846153846154</v>
      </c>
      <c r="I35" s="25">
        <v>0</v>
      </c>
      <c r="J35" s="26">
        <f t="shared" si="10"/>
        <v>0</v>
      </c>
      <c r="K35" s="27">
        <v>0</v>
      </c>
      <c r="L35" s="26">
        <f t="shared" si="11"/>
        <v>0</v>
      </c>
      <c r="M35" s="27">
        <v>1</v>
      </c>
      <c r="N35" s="26">
        <f t="shared" si="12"/>
        <v>3.8461538461538463</v>
      </c>
      <c r="O35" s="27">
        <v>0</v>
      </c>
      <c r="P35" s="26">
        <f t="shared" si="13"/>
        <v>0</v>
      </c>
      <c r="Q35" s="27">
        <v>3</v>
      </c>
      <c r="R35" s="26">
        <f t="shared" si="14"/>
        <v>11.538461538461538</v>
      </c>
      <c r="S35" s="27">
        <v>0</v>
      </c>
      <c r="T35" s="26">
        <f t="shared" si="15"/>
        <v>0</v>
      </c>
      <c r="V35" s="56"/>
      <c r="W35" s="56"/>
      <c r="X35" s="57"/>
    </row>
    <row r="36" spans="1:24" ht="16.5" thickBot="1" x14ac:dyDescent="0.3">
      <c r="A36" s="2"/>
      <c r="B36" s="69" t="s">
        <v>43</v>
      </c>
      <c r="C36" s="70"/>
      <c r="D36" s="8">
        <f t="shared" si="16"/>
        <v>4</v>
      </c>
      <c r="E36" s="28">
        <v>0</v>
      </c>
      <c r="F36" s="29">
        <f t="shared" si="17"/>
        <v>0</v>
      </c>
      <c r="G36" s="25">
        <v>2</v>
      </c>
      <c r="H36" s="17">
        <f t="shared" si="9"/>
        <v>50</v>
      </c>
      <c r="I36" s="28">
        <v>2</v>
      </c>
      <c r="J36" s="17">
        <f t="shared" si="10"/>
        <v>50</v>
      </c>
      <c r="K36" s="27">
        <v>0</v>
      </c>
      <c r="L36" s="17">
        <f t="shared" si="11"/>
        <v>0</v>
      </c>
      <c r="M36" s="30">
        <v>0</v>
      </c>
      <c r="N36" s="17">
        <f t="shared" si="12"/>
        <v>0</v>
      </c>
      <c r="O36" s="30">
        <v>0</v>
      </c>
      <c r="P36" s="17">
        <f t="shared" si="13"/>
        <v>0</v>
      </c>
      <c r="Q36" s="30">
        <v>0</v>
      </c>
      <c r="R36" s="17">
        <f t="shared" si="14"/>
        <v>0</v>
      </c>
      <c r="S36" s="30">
        <v>0</v>
      </c>
      <c r="T36" s="17">
        <f t="shared" si="15"/>
        <v>0</v>
      </c>
      <c r="V36" s="56"/>
      <c r="W36" s="56"/>
      <c r="X36" s="57"/>
    </row>
    <row r="37" spans="1:24" ht="16.5" thickBot="1" x14ac:dyDescent="0.3">
      <c r="A37" s="2"/>
      <c r="B37" s="63" t="s">
        <v>44</v>
      </c>
      <c r="C37" s="64"/>
      <c r="D37" s="31">
        <f>SUM(D34:D36)</f>
        <v>2003</v>
      </c>
      <c r="E37" s="31">
        <f>SUM(E34:E36)</f>
        <v>516</v>
      </c>
      <c r="F37" s="21">
        <f t="shared" si="17"/>
        <v>25.761357963055413</v>
      </c>
      <c r="G37" s="22">
        <f>SUM(G34:G36)</f>
        <v>750</v>
      </c>
      <c r="H37" s="23">
        <f t="shared" si="9"/>
        <v>37.443834248627063</v>
      </c>
      <c r="I37" s="24">
        <f>SUM(I34:I36)</f>
        <v>289</v>
      </c>
      <c r="J37" s="23">
        <f t="shared" si="10"/>
        <v>14.428357463804293</v>
      </c>
      <c r="K37" s="24">
        <f>SUM(K34:K36)</f>
        <v>202</v>
      </c>
      <c r="L37" s="23">
        <f t="shared" si="11"/>
        <v>10.084872690963556</v>
      </c>
      <c r="M37" s="24">
        <f>SUM(M34:M36)</f>
        <v>152</v>
      </c>
      <c r="N37" s="23">
        <f t="shared" si="12"/>
        <v>7.5886170743884174</v>
      </c>
      <c r="O37" s="24">
        <f>SUM(O34:O36)</f>
        <v>19</v>
      </c>
      <c r="P37" s="23">
        <f t="shared" si="13"/>
        <v>0.94857713429855217</v>
      </c>
      <c r="Q37" s="24">
        <f>SUM(Q34:Q36)</f>
        <v>74</v>
      </c>
      <c r="R37" s="23">
        <f t="shared" si="14"/>
        <v>3.6944583125312032</v>
      </c>
      <c r="S37" s="24">
        <f>SUM(S34:S36)</f>
        <v>1</v>
      </c>
      <c r="T37" s="23">
        <f t="shared" si="15"/>
        <v>4.9925112331502743E-2</v>
      </c>
      <c r="V37" s="58"/>
      <c r="W37" s="58"/>
      <c r="X37" s="57"/>
    </row>
    <row r="38" spans="1:24" x14ac:dyDescent="0.25">
      <c r="V38" s="57"/>
      <c r="W38" s="57"/>
      <c r="X38" s="57"/>
    </row>
  </sheetData>
  <mergeCells count="22"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  <mergeCell ref="S4:T7"/>
    <mergeCell ref="D5:D8"/>
    <mergeCell ref="E5:F7"/>
    <mergeCell ref="G5:H7"/>
    <mergeCell ref="I5:J7"/>
    <mergeCell ref="M5:N7"/>
    <mergeCell ref="B37:C37"/>
    <mergeCell ref="O5:P7"/>
    <mergeCell ref="A20:A21"/>
    <mergeCell ref="B34:C34"/>
    <mergeCell ref="B35:C35"/>
    <mergeCell ref="B36:C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8A90-0C11-4A34-BDA4-21BB28680B37}">
  <dimension ref="A1:T37"/>
  <sheetViews>
    <sheetView workbookViewId="0">
      <selection activeCell="V11" sqref="V11"/>
    </sheetView>
  </sheetViews>
  <sheetFormatPr defaultRowHeight="15" x14ac:dyDescent="0.25"/>
  <cols>
    <col min="1" max="1" width="2" customWidth="1"/>
    <col min="2" max="2" width="6.5703125" customWidth="1"/>
    <col min="3" max="3" width="19.5703125" customWidth="1"/>
  </cols>
  <sheetData>
    <row r="1" spans="1:20" ht="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1"/>
      <c r="P1" s="71"/>
      <c r="Q1" s="71"/>
      <c r="R1" s="71"/>
      <c r="S1" s="2"/>
      <c r="T1" s="3"/>
    </row>
    <row r="2" spans="1:20" ht="16.5" x14ac:dyDescent="0.25">
      <c r="A2" s="1"/>
      <c r="B2" s="95" t="s">
        <v>50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8.25" customHeight="1" thickBot="1" x14ac:dyDescent="0.3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2"/>
      <c r="T3" s="2"/>
    </row>
    <row r="4" spans="1:20" x14ac:dyDescent="0.25">
      <c r="A4" s="2"/>
      <c r="B4" s="74" t="s">
        <v>0</v>
      </c>
      <c r="C4" s="77" t="s">
        <v>1</v>
      </c>
      <c r="D4" s="80" t="s">
        <v>2</v>
      </c>
      <c r="E4" s="81"/>
      <c r="F4" s="81"/>
      <c r="G4" s="81" t="s">
        <v>3</v>
      </c>
      <c r="H4" s="81"/>
      <c r="I4" s="81"/>
      <c r="J4" s="81"/>
      <c r="K4" s="81" t="s">
        <v>4</v>
      </c>
      <c r="L4" s="81"/>
      <c r="M4" s="81" t="s">
        <v>5</v>
      </c>
      <c r="N4" s="81"/>
      <c r="O4" s="81"/>
      <c r="P4" s="81"/>
      <c r="Q4" s="81" t="s">
        <v>6</v>
      </c>
      <c r="R4" s="81"/>
      <c r="S4" s="81" t="s">
        <v>7</v>
      </c>
      <c r="T4" s="82"/>
    </row>
    <row r="5" spans="1:20" x14ac:dyDescent="0.25">
      <c r="A5" s="2"/>
      <c r="B5" s="75"/>
      <c r="C5" s="78"/>
      <c r="D5" s="84" t="s">
        <v>8</v>
      </c>
      <c r="E5" s="86" t="s">
        <v>9</v>
      </c>
      <c r="F5" s="86"/>
      <c r="G5" s="65" t="s">
        <v>10</v>
      </c>
      <c r="H5" s="65"/>
      <c r="I5" s="65" t="s">
        <v>11</v>
      </c>
      <c r="J5" s="65"/>
      <c r="K5" s="65"/>
      <c r="L5" s="65"/>
      <c r="M5" s="65" t="s">
        <v>12</v>
      </c>
      <c r="N5" s="65"/>
      <c r="O5" s="65" t="s">
        <v>13</v>
      </c>
      <c r="P5" s="65"/>
      <c r="Q5" s="65"/>
      <c r="R5" s="65"/>
      <c r="S5" s="65"/>
      <c r="T5" s="83"/>
    </row>
    <row r="6" spans="1:20" ht="6" customHeight="1" x14ac:dyDescent="0.25">
      <c r="A6" s="2"/>
      <c r="B6" s="75"/>
      <c r="C6" s="78"/>
      <c r="D6" s="84"/>
      <c r="E6" s="86"/>
      <c r="F6" s="86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83"/>
    </row>
    <row r="7" spans="1:20" ht="4.5" customHeight="1" x14ac:dyDescent="0.25">
      <c r="A7" s="2"/>
      <c r="B7" s="75"/>
      <c r="C7" s="78"/>
      <c r="D7" s="84"/>
      <c r="E7" s="86"/>
      <c r="F7" s="86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83"/>
    </row>
    <row r="8" spans="1:20" ht="15.75" thickBot="1" x14ac:dyDescent="0.3">
      <c r="A8" s="2"/>
      <c r="B8" s="76"/>
      <c r="C8" s="79"/>
      <c r="D8" s="85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4" t="s">
        <v>14</v>
      </c>
      <c r="T8" s="5" t="s">
        <v>15</v>
      </c>
    </row>
    <row r="9" spans="1:20" ht="15.75" x14ac:dyDescent="0.25">
      <c r="A9" s="2"/>
      <c r="B9" s="6">
        <v>1</v>
      </c>
      <c r="C9" s="7" t="s">
        <v>16</v>
      </c>
      <c r="D9" s="8">
        <f>SUM(E9+G9+I9+K9+M9+O9+Q9+S9)</f>
        <v>175</v>
      </c>
      <c r="E9" s="9">
        <f>SUM(Нові!E9+РТБ!E9)</f>
        <v>49</v>
      </c>
      <c r="F9" s="10">
        <f t="shared" ref="F9:F33" si="0">E9*100/D9</f>
        <v>28</v>
      </c>
      <c r="G9" s="9">
        <f>SUM(Нові!G9+РТБ!G9)</f>
        <v>8</v>
      </c>
      <c r="H9" s="10">
        <f t="shared" ref="H9:H33" si="1">G9*100/D9</f>
        <v>4.5714285714285712</v>
      </c>
      <c r="I9" s="9">
        <f>SUM(Нові!I9+РТБ!I9)</f>
        <v>89</v>
      </c>
      <c r="J9" s="10">
        <f t="shared" ref="J9:J33" si="2">I9*100/D9</f>
        <v>50.857142857142854</v>
      </c>
      <c r="K9" s="9">
        <f>SUM(Нові!K9+РТБ!K9)</f>
        <v>17</v>
      </c>
      <c r="L9" s="10">
        <f>K9*100/D9</f>
        <v>9.7142857142857135</v>
      </c>
      <c r="M9" s="9">
        <f>SUM(Нові!M9+РТБ!M9)</f>
        <v>8</v>
      </c>
      <c r="N9" s="10">
        <f t="shared" ref="N9:N33" si="3">M9*100/D9</f>
        <v>4.5714285714285712</v>
      </c>
      <c r="O9" s="9">
        <f>SUM(Нові!O9+РТБ!O9)</f>
        <v>0</v>
      </c>
      <c r="P9" s="10">
        <f>O9*100/D9</f>
        <v>0</v>
      </c>
      <c r="Q9" s="9">
        <f>SUM(Нові!Q9+РТБ!Q9)</f>
        <v>4</v>
      </c>
      <c r="R9" s="10">
        <f t="shared" ref="R9:R33" si="4">Q9*100/D9</f>
        <v>2.2857142857142856</v>
      </c>
      <c r="S9" s="9">
        <f>SUM(Нові!S9+РТБ!S9)</f>
        <v>0</v>
      </c>
      <c r="T9" s="10">
        <f t="shared" ref="T9:T33" si="5">S9*100/D9</f>
        <v>0</v>
      </c>
    </row>
    <row r="10" spans="1:20" ht="15.75" x14ac:dyDescent="0.25">
      <c r="A10" s="2"/>
      <c r="B10" s="6">
        <v>2</v>
      </c>
      <c r="C10" s="7" t="s">
        <v>17</v>
      </c>
      <c r="D10" s="8">
        <f t="shared" ref="D10:D33" si="6">SUM(E10+G10+I10+K10+M10+O10+Q10+S10)</f>
        <v>168</v>
      </c>
      <c r="E10" s="9">
        <f>SUM(Нові!E10+РТБ!E10)</f>
        <v>47</v>
      </c>
      <c r="F10" s="10">
        <f t="shared" si="0"/>
        <v>27.976190476190474</v>
      </c>
      <c r="G10" s="9">
        <f>SUM(Нові!G10+РТБ!G10)</f>
        <v>28</v>
      </c>
      <c r="H10" s="10">
        <f t="shared" si="1"/>
        <v>16.666666666666668</v>
      </c>
      <c r="I10" s="9">
        <f>SUM(Нові!I10+РТБ!I10)</f>
        <v>61</v>
      </c>
      <c r="J10" s="10">
        <f t="shared" si="2"/>
        <v>36.30952380952381</v>
      </c>
      <c r="K10" s="9">
        <f>SUM(Нові!K10+РТБ!K10)</f>
        <v>14</v>
      </c>
      <c r="L10" s="10">
        <f t="shared" ref="L10:L33" si="7">K10*100/D10</f>
        <v>8.3333333333333339</v>
      </c>
      <c r="M10" s="9">
        <f>SUM(Нові!M10+РТБ!M10)</f>
        <v>14</v>
      </c>
      <c r="N10" s="10">
        <f t="shared" si="3"/>
        <v>8.3333333333333339</v>
      </c>
      <c r="O10" s="9">
        <f>SUM(Нові!O10+РТБ!O10)</f>
        <v>1</v>
      </c>
      <c r="P10" s="10">
        <f t="shared" ref="P10:P32" si="8">O10*100/D10</f>
        <v>0.59523809523809523</v>
      </c>
      <c r="Q10" s="9">
        <f>SUM(Нові!Q10+РТБ!Q10)</f>
        <v>3</v>
      </c>
      <c r="R10" s="10">
        <f t="shared" si="4"/>
        <v>1.7857142857142858</v>
      </c>
      <c r="S10" s="9">
        <f>SUM(Нові!S10+РТБ!S10)</f>
        <v>0</v>
      </c>
      <c r="T10" s="10">
        <f t="shared" si="5"/>
        <v>0</v>
      </c>
    </row>
    <row r="11" spans="1:20" ht="15.75" x14ac:dyDescent="0.25">
      <c r="A11" s="2"/>
      <c r="B11" s="6">
        <v>3</v>
      </c>
      <c r="C11" s="7" t="s">
        <v>18</v>
      </c>
      <c r="D11" s="8">
        <f t="shared" si="6"/>
        <v>622</v>
      </c>
      <c r="E11" s="9">
        <f>SUM(Нові!E11+РТБ!E11)</f>
        <v>181</v>
      </c>
      <c r="F11" s="10">
        <f t="shared" si="0"/>
        <v>29.09967845659164</v>
      </c>
      <c r="G11" s="9">
        <f>SUM(Нові!G11+РТБ!G11)</f>
        <v>45</v>
      </c>
      <c r="H11" s="10">
        <f t="shared" si="1"/>
        <v>7.234726688102894</v>
      </c>
      <c r="I11" s="9">
        <f>SUM(Нові!I11+РТБ!I11)</f>
        <v>318</v>
      </c>
      <c r="J11" s="10">
        <f t="shared" si="2"/>
        <v>51.125401929260448</v>
      </c>
      <c r="K11" s="9">
        <f>SUM(Нові!K11+РТБ!K11)</f>
        <v>45</v>
      </c>
      <c r="L11" s="10">
        <f t="shared" si="7"/>
        <v>7.234726688102894</v>
      </c>
      <c r="M11" s="9">
        <f>SUM(Нові!M11+РТБ!M11)</f>
        <v>20</v>
      </c>
      <c r="N11" s="10">
        <f t="shared" si="3"/>
        <v>3.215434083601286</v>
      </c>
      <c r="O11" s="9">
        <f>SUM(Нові!O11+РТБ!O11)</f>
        <v>4</v>
      </c>
      <c r="P11" s="10">
        <f t="shared" si="8"/>
        <v>0.64308681672025725</v>
      </c>
      <c r="Q11" s="9">
        <f>SUM(Нові!Q11+РТБ!Q11)</f>
        <v>9</v>
      </c>
      <c r="R11" s="10">
        <f t="shared" si="4"/>
        <v>1.4469453376205788</v>
      </c>
      <c r="S11" s="9">
        <f>SUM(Нові!S11+РТБ!S11)</f>
        <v>0</v>
      </c>
      <c r="T11" s="10">
        <f t="shared" si="5"/>
        <v>0</v>
      </c>
    </row>
    <row r="12" spans="1:20" ht="15.75" x14ac:dyDescent="0.25">
      <c r="A12" s="2"/>
      <c r="B12" s="6">
        <v>4</v>
      </c>
      <c r="C12" s="7" t="s">
        <v>19</v>
      </c>
      <c r="D12" s="8">
        <f t="shared" si="6"/>
        <v>284</v>
      </c>
      <c r="E12" s="9">
        <f>SUM(Нові!E12+РТБ!E12)</f>
        <v>85</v>
      </c>
      <c r="F12" s="10">
        <f t="shared" si="0"/>
        <v>29.929577464788732</v>
      </c>
      <c r="G12" s="9">
        <f>SUM(Нові!G12+РТБ!G12)</f>
        <v>83</v>
      </c>
      <c r="H12" s="10">
        <f t="shared" si="1"/>
        <v>29.225352112676056</v>
      </c>
      <c r="I12" s="9">
        <f>SUM(Нові!I12+РТБ!I12)</f>
        <v>82</v>
      </c>
      <c r="J12" s="10">
        <f t="shared" si="2"/>
        <v>28.87323943661972</v>
      </c>
      <c r="K12" s="9">
        <f>SUM(Нові!K12+РТБ!K12)</f>
        <v>22</v>
      </c>
      <c r="L12" s="10">
        <f t="shared" si="7"/>
        <v>7.746478873239437</v>
      </c>
      <c r="M12" s="9">
        <f>SUM(Нові!M12+РТБ!M12)</f>
        <v>10</v>
      </c>
      <c r="N12" s="10">
        <f t="shared" si="3"/>
        <v>3.5211267605633805</v>
      </c>
      <c r="O12" s="9">
        <f>SUM(Нові!O12+РТБ!O12)</f>
        <v>0</v>
      </c>
      <c r="P12" s="10">
        <f t="shared" si="8"/>
        <v>0</v>
      </c>
      <c r="Q12" s="9">
        <f>SUM(Нові!Q12+РТБ!Q12)</f>
        <v>2</v>
      </c>
      <c r="R12" s="10">
        <f t="shared" si="4"/>
        <v>0.70422535211267601</v>
      </c>
      <c r="S12" s="9">
        <f>SUM(Нові!S12+РТБ!S12)</f>
        <v>0</v>
      </c>
      <c r="T12" s="10">
        <f t="shared" si="5"/>
        <v>0</v>
      </c>
    </row>
    <row r="13" spans="1:20" ht="15.75" x14ac:dyDescent="0.25">
      <c r="A13" s="2"/>
      <c r="B13" s="6">
        <v>5</v>
      </c>
      <c r="C13" s="7" t="s">
        <v>20</v>
      </c>
      <c r="D13" s="8">
        <f t="shared" si="6"/>
        <v>153</v>
      </c>
      <c r="E13" s="9">
        <f>SUM(Нові!E13+РТБ!E13)</f>
        <v>39</v>
      </c>
      <c r="F13" s="10">
        <f t="shared" si="0"/>
        <v>25.490196078431371</v>
      </c>
      <c r="G13" s="9">
        <f>SUM(Нові!G13+РТБ!G13)</f>
        <v>53</v>
      </c>
      <c r="H13" s="10">
        <f t="shared" si="1"/>
        <v>34.640522875816991</v>
      </c>
      <c r="I13" s="9">
        <f>SUM(Нові!I13+РТБ!I13)</f>
        <v>46</v>
      </c>
      <c r="J13" s="10">
        <f t="shared" si="2"/>
        <v>30.065359477124183</v>
      </c>
      <c r="K13" s="9">
        <f>SUM(Нові!K13+РТБ!K13)</f>
        <v>6</v>
      </c>
      <c r="L13" s="10">
        <f t="shared" si="7"/>
        <v>3.9215686274509802</v>
      </c>
      <c r="M13" s="9">
        <f>SUM(Нові!M13+РТБ!M13)</f>
        <v>3</v>
      </c>
      <c r="N13" s="10">
        <f t="shared" si="3"/>
        <v>1.9607843137254901</v>
      </c>
      <c r="O13" s="9">
        <f>SUM(Нові!O13+РТБ!O13)</f>
        <v>1</v>
      </c>
      <c r="P13" s="10">
        <f t="shared" si="8"/>
        <v>0.65359477124183007</v>
      </c>
      <c r="Q13" s="9">
        <f>SUM(Нові!Q13+РТБ!Q13)</f>
        <v>5</v>
      </c>
      <c r="R13" s="10">
        <f t="shared" si="4"/>
        <v>3.2679738562091503</v>
      </c>
      <c r="S13" s="9">
        <f>SUM(Нові!S13+РТБ!S13)</f>
        <v>0</v>
      </c>
      <c r="T13" s="10">
        <f t="shared" si="5"/>
        <v>0</v>
      </c>
    </row>
    <row r="14" spans="1:20" ht="15.75" x14ac:dyDescent="0.25">
      <c r="A14" s="2"/>
      <c r="B14" s="6">
        <v>6</v>
      </c>
      <c r="C14" s="7" t="s">
        <v>21</v>
      </c>
      <c r="D14" s="8">
        <f t="shared" si="6"/>
        <v>256</v>
      </c>
      <c r="E14" s="9">
        <f>SUM(Нові!E14+РТБ!E14)</f>
        <v>43</v>
      </c>
      <c r="F14" s="10">
        <f t="shared" si="0"/>
        <v>16.796875</v>
      </c>
      <c r="G14" s="9">
        <f>SUM(Нові!G14+РТБ!G14)</f>
        <v>103</v>
      </c>
      <c r="H14" s="10">
        <f t="shared" si="1"/>
        <v>40.234375</v>
      </c>
      <c r="I14" s="9">
        <f>SUM(Нові!I14+РТБ!I14)</f>
        <v>68</v>
      </c>
      <c r="J14" s="10">
        <f t="shared" si="2"/>
        <v>26.5625</v>
      </c>
      <c r="K14" s="9">
        <f>SUM(Нові!K14+РТБ!K14)</f>
        <v>7</v>
      </c>
      <c r="L14" s="10">
        <f t="shared" si="7"/>
        <v>2.734375</v>
      </c>
      <c r="M14" s="9">
        <f>SUM(Нові!M14+РТБ!M14)</f>
        <v>9</v>
      </c>
      <c r="N14" s="10">
        <f t="shared" si="3"/>
        <v>3.515625</v>
      </c>
      <c r="O14" s="9">
        <f>SUM(Нові!O14+РТБ!O14)</f>
        <v>0</v>
      </c>
      <c r="P14" s="10">
        <f t="shared" si="8"/>
        <v>0</v>
      </c>
      <c r="Q14" s="9">
        <f>SUM(Нові!Q14+РТБ!Q14)</f>
        <v>26</v>
      </c>
      <c r="R14" s="10">
        <f t="shared" si="4"/>
        <v>10.15625</v>
      </c>
      <c r="S14" s="9">
        <f>SUM(Нові!S14+РТБ!S14)</f>
        <v>0</v>
      </c>
      <c r="T14" s="10">
        <f t="shared" si="5"/>
        <v>0</v>
      </c>
    </row>
    <row r="15" spans="1:20" ht="15.75" x14ac:dyDescent="0.25">
      <c r="A15" s="2"/>
      <c r="B15" s="6">
        <v>7</v>
      </c>
      <c r="C15" s="7" t="s">
        <v>22</v>
      </c>
      <c r="D15" s="8">
        <f t="shared" si="6"/>
        <v>207</v>
      </c>
      <c r="E15" s="9">
        <f>SUM(Нові!E15+РТБ!E15)</f>
        <v>79</v>
      </c>
      <c r="F15" s="10">
        <f t="shared" si="0"/>
        <v>38.164251207729471</v>
      </c>
      <c r="G15" s="9">
        <f>SUM(Нові!G15+РТБ!G15)</f>
        <v>26</v>
      </c>
      <c r="H15" s="10">
        <f t="shared" si="1"/>
        <v>12.560386473429952</v>
      </c>
      <c r="I15" s="9">
        <f>SUM(Нові!I15+РТБ!I15)</f>
        <v>71</v>
      </c>
      <c r="J15" s="10">
        <f t="shared" si="2"/>
        <v>34.29951690821256</v>
      </c>
      <c r="K15" s="9">
        <f>SUM(Нові!K15+РТБ!K15)</f>
        <v>14</v>
      </c>
      <c r="L15" s="10">
        <f t="shared" si="7"/>
        <v>6.7632850241545892</v>
      </c>
      <c r="M15" s="9">
        <f>SUM(Нові!M15+РТБ!M15)</f>
        <v>10</v>
      </c>
      <c r="N15" s="10">
        <f t="shared" si="3"/>
        <v>4.8309178743961354</v>
      </c>
      <c r="O15" s="9">
        <f>SUM(Нові!O15+РТБ!O15)</f>
        <v>0</v>
      </c>
      <c r="P15" s="10">
        <f t="shared" si="8"/>
        <v>0</v>
      </c>
      <c r="Q15" s="9">
        <f>SUM(Нові!Q15+РТБ!Q15)</f>
        <v>7</v>
      </c>
      <c r="R15" s="10">
        <f t="shared" si="4"/>
        <v>3.3816425120772946</v>
      </c>
      <c r="S15" s="9">
        <f>SUM(Нові!S15+РТБ!S15)</f>
        <v>0</v>
      </c>
      <c r="T15" s="10">
        <f t="shared" si="5"/>
        <v>0</v>
      </c>
    </row>
    <row r="16" spans="1:20" ht="15.75" x14ac:dyDescent="0.25">
      <c r="A16" s="2"/>
      <c r="B16" s="6">
        <v>8</v>
      </c>
      <c r="C16" s="7" t="s">
        <v>23</v>
      </c>
      <c r="D16" s="8">
        <f t="shared" si="6"/>
        <v>140</v>
      </c>
      <c r="E16" s="9">
        <f>SUM(Нові!E16+РТБ!E16)</f>
        <v>19</v>
      </c>
      <c r="F16" s="10">
        <f t="shared" si="0"/>
        <v>13.571428571428571</v>
      </c>
      <c r="G16" s="9">
        <f>SUM(Нові!G16+РТБ!G16)</f>
        <v>57</v>
      </c>
      <c r="H16" s="10">
        <f t="shared" si="1"/>
        <v>40.714285714285715</v>
      </c>
      <c r="I16" s="9">
        <f>SUM(Нові!I16+РТБ!I16)</f>
        <v>38</v>
      </c>
      <c r="J16" s="10">
        <f t="shared" si="2"/>
        <v>27.142857142857142</v>
      </c>
      <c r="K16" s="9">
        <f>SUM(Нові!K16+РТБ!K16)</f>
        <v>7</v>
      </c>
      <c r="L16" s="10">
        <f t="shared" si="7"/>
        <v>5</v>
      </c>
      <c r="M16" s="9">
        <f>SUM(Нові!M16+РТБ!M16)</f>
        <v>9</v>
      </c>
      <c r="N16" s="10">
        <f t="shared" si="3"/>
        <v>6.4285714285714288</v>
      </c>
      <c r="O16" s="9">
        <f>SUM(Нові!O16+РТБ!O16)</f>
        <v>2</v>
      </c>
      <c r="P16" s="10">
        <f t="shared" si="8"/>
        <v>1.4285714285714286</v>
      </c>
      <c r="Q16" s="9">
        <f>SUM(Нові!Q16+РТБ!Q16)</f>
        <v>8</v>
      </c>
      <c r="R16" s="10">
        <f t="shared" si="4"/>
        <v>5.7142857142857144</v>
      </c>
      <c r="S16" s="9">
        <f>SUM(Нові!S16+РТБ!S16)</f>
        <v>0</v>
      </c>
      <c r="T16" s="10">
        <f t="shared" si="5"/>
        <v>0</v>
      </c>
    </row>
    <row r="17" spans="1:20" ht="15.75" x14ac:dyDescent="0.25">
      <c r="A17" s="2"/>
      <c r="B17" s="6">
        <v>9</v>
      </c>
      <c r="C17" s="7" t="s">
        <v>24</v>
      </c>
      <c r="D17" s="8">
        <f t="shared" si="6"/>
        <v>271</v>
      </c>
      <c r="E17" s="9">
        <f>SUM(Нові!E17+РТБ!E17)</f>
        <v>66</v>
      </c>
      <c r="F17" s="10">
        <f t="shared" si="0"/>
        <v>24.354243542435423</v>
      </c>
      <c r="G17" s="9">
        <f>SUM(Нові!G17+РТБ!G17)</f>
        <v>32</v>
      </c>
      <c r="H17" s="10">
        <f t="shared" si="1"/>
        <v>11.808118081180812</v>
      </c>
      <c r="I17" s="9">
        <f>SUM(Нові!I17+РТБ!I17)</f>
        <v>122</v>
      </c>
      <c r="J17" s="10">
        <f t="shared" si="2"/>
        <v>45.018450184501845</v>
      </c>
      <c r="K17" s="9">
        <f>SUM(Нові!K17+РТБ!K17)</f>
        <v>21</v>
      </c>
      <c r="L17" s="10">
        <f t="shared" si="7"/>
        <v>7.7490774907749076</v>
      </c>
      <c r="M17" s="9">
        <f>SUM(Нові!M17+РТБ!M17)</f>
        <v>5</v>
      </c>
      <c r="N17" s="10">
        <f t="shared" si="3"/>
        <v>1.8450184501845019</v>
      </c>
      <c r="O17" s="9">
        <f>SUM(Нові!O17+РТБ!O17)</f>
        <v>8</v>
      </c>
      <c r="P17" s="10">
        <f t="shared" si="8"/>
        <v>2.9520295202952029</v>
      </c>
      <c r="Q17" s="9">
        <f>SUM(Нові!Q17+РТБ!Q17)</f>
        <v>17</v>
      </c>
      <c r="R17" s="10">
        <f t="shared" si="4"/>
        <v>6.2730627306273066</v>
      </c>
      <c r="S17" s="9">
        <f>SUM(Нові!S17+РТБ!S17)</f>
        <v>0</v>
      </c>
      <c r="T17" s="10">
        <f t="shared" si="5"/>
        <v>0</v>
      </c>
    </row>
    <row r="18" spans="1:20" ht="15.75" x14ac:dyDescent="0.25">
      <c r="A18" s="2"/>
      <c r="B18" s="6">
        <v>10</v>
      </c>
      <c r="C18" s="7" t="s">
        <v>25</v>
      </c>
      <c r="D18" s="8">
        <f t="shared" si="6"/>
        <v>170</v>
      </c>
      <c r="E18" s="9">
        <f>SUM(Нові!E18+РТБ!E18)</f>
        <v>46</v>
      </c>
      <c r="F18" s="10">
        <f t="shared" si="0"/>
        <v>27.058823529411764</v>
      </c>
      <c r="G18" s="9">
        <f>SUM(Нові!G18+РТБ!G18)</f>
        <v>14</v>
      </c>
      <c r="H18" s="10">
        <f t="shared" si="1"/>
        <v>8.235294117647058</v>
      </c>
      <c r="I18" s="9">
        <f>SUM(Нові!I18+РТБ!I18)</f>
        <v>84</v>
      </c>
      <c r="J18" s="10">
        <f t="shared" si="2"/>
        <v>49.411764705882355</v>
      </c>
      <c r="K18" s="9">
        <f>SUM(Нові!K18+РТБ!K18)</f>
        <v>18</v>
      </c>
      <c r="L18" s="10">
        <f t="shared" si="7"/>
        <v>10.588235294117647</v>
      </c>
      <c r="M18" s="9">
        <f>SUM(Нові!M18+РТБ!M18)</f>
        <v>2</v>
      </c>
      <c r="N18" s="10">
        <f t="shared" si="3"/>
        <v>1.1764705882352942</v>
      </c>
      <c r="O18" s="9">
        <f>SUM(Нові!O18+РТБ!O18)</f>
        <v>0</v>
      </c>
      <c r="P18" s="10">
        <f t="shared" si="8"/>
        <v>0</v>
      </c>
      <c r="Q18" s="9">
        <f>SUM(Нові!Q18+РТБ!Q18)</f>
        <v>6</v>
      </c>
      <c r="R18" s="10">
        <f t="shared" si="4"/>
        <v>3.5294117647058822</v>
      </c>
      <c r="S18" s="9">
        <f>SUM(Нові!S18+РТБ!S18)</f>
        <v>0</v>
      </c>
      <c r="T18" s="10">
        <f t="shared" si="5"/>
        <v>0</v>
      </c>
    </row>
    <row r="19" spans="1:20" ht="15.75" x14ac:dyDescent="0.25">
      <c r="A19" s="2"/>
      <c r="B19" s="6">
        <v>11</v>
      </c>
      <c r="C19" s="7" t="s">
        <v>26</v>
      </c>
      <c r="D19" s="8">
        <f t="shared" si="6"/>
        <v>100</v>
      </c>
      <c r="E19" s="9">
        <f>SUM(Нові!E19+РТБ!E19)</f>
        <v>35</v>
      </c>
      <c r="F19" s="10">
        <f t="shared" si="0"/>
        <v>35</v>
      </c>
      <c r="G19" s="9">
        <f>SUM(Нові!G19+РТБ!G19)</f>
        <v>1</v>
      </c>
      <c r="H19" s="10">
        <f t="shared" si="1"/>
        <v>1</v>
      </c>
      <c r="I19" s="9">
        <f>SUM(Нові!I19+РТБ!I19)</f>
        <v>46</v>
      </c>
      <c r="J19" s="10">
        <f t="shared" si="2"/>
        <v>46</v>
      </c>
      <c r="K19" s="9">
        <f>SUM(Нові!K19+РТБ!K19)</f>
        <v>10</v>
      </c>
      <c r="L19" s="10">
        <f t="shared" si="7"/>
        <v>10</v>
      </c>
      <c r="M19" s="9">
        <f>SUM(Нові!M19+РТБ!M19)</f>
        <v>4</v>
      </c>
      <c r="N19" s="10">
        <f t="shared" si="3"/>
        <v>4</v>
      </c>
      <c r="O19" s="9">
        <f>SUM(Нові!O19+РТБ!O19)</f>
        <v>2</v>
      </c>
      <c r="P19" s="10">
        <f t="shared" si="8"/>
        <v>2</v>
      </c>
      <c r="Q19" s="9">
        <f>SUM(Нові!Q19+РТБ!Q19)</f>
        <v>2</v>
      </c>
      <c r="R19" s="10">
        <f t="shared" si="4"/>
        <v>2</v>
      </c>
      <c r="S19" s="9">
        <f>SUM(Нові!S19+РТБ!S19)</f>
        <v>0</v>
      </c>
      <c r="T19" s="10">
        <f t="shared" si="5"/>
        <v>0</v>
      </c>
    </row>
    <row r="20" spans="1:20" ht="15.75" x14ac:dyDescent="0.25">
      <c r="A20" s="66"/>
      <c r="B20" s="6">
        <v>12</v>
      </c>
      <c r="C20" s="7" t="s">
        <v>27</v>
      </c>
      <c r="D20" s="8">
        <f t="shared" si="6"/>
        <v>368</v>
      </c>
      <c r="E20" s="9">
        <f>SUM(Нові!E20+РТБ!E20)</f>
        <v>65</v>
      </c>
      <c r="F20" s="10">
        <f t="shared" si="0"/>
        <v>17.663043478260871</v>
      </c>
      <c r="G20" s="9">
        <f>SUM(Нові!G20+РТБ!G20)</f>
        <v>110</v>
      </c>
      <c r="H20" s="10">
        <f t="shared" si="1"/>
        <v>29.891304347826086</v>
      </c>
      <c r="I20" s="9">
        <f>SUM(Нові!I20+РТБ!I20)</f>
        <v>144</v>
      </c>
      <c r="J20" s="10">
        <f t="shared" si="2"/>
        <v>39.130434782608695</v>
      </c>
      <c r="K20" s="9">
        <f>SUM(Нові!K20+РТБ!K20)</f>
        <v>33</v>
      </c>
      <c r="L20" s="10">
        <f t="shared" si="7"/>
        <v>8.9673913043478262</v>
      </c>
      <c r="M20" s="9">
        <f>SUM(Нові!M20+РТБ!M20)</f>
        <v>6</v>
      </c>
      <c r="N20" s="10">
        <f t="shared" si="3"/>
        <v>1.6304347826086956</v>
      </c>
      <c r="O20" s="9">
        <f>SUM(Нові!O20+РТБ!O20)</f>
        <v>0</v>
      </c>
      <c r="P20" s="10">
        <f>O20*100/D20</f>
        <v>0</v>
      </c>
      <c r="Q20" s="9">
        <f>SUM(Нові!Q20+РТБ!Q20)</f>
        <v>10</v>
      </c>
      <c r="R20" s="10">
        <f t="shared" si="4"/>
        <v>2.7173913043478262</v>
      </c>
      <c r="S20" s="9">
        <f>SUM(Нові!S20+РТБ!S20)</f>
        <v>0</v>
      </c>
      <c r="T20" s="10">
        <f t="shared" si="5"/>
        <v>0</v>
      </c>
    </row>
    <row r="21" spans="1:20" ht="15.75" x14ac:dyDescent="0.25">
      <c r="A21" s="66"/>
      <c r="B21" s="6">
        <v>13</v>
      </c>
      <c r="C21" s="7" t="s">
        <v>28</v>
      </c>
      <c r="D21" s="8">
        <f t="shared" si="6"/>
        <v>174</v>
      </c>
      <c r="E21" s="9">
        <f>SUM(Нові!E21+РТБ!E21)</f>
        <v>52</v>
      </c>
      <c r="F21" s="10">
        <f t="shared" si="0"/>
        <v>29.885057471264368</v>
      </c>
      <c r="G21" s="9">
        <f>SUM(Нові!G21+РТБ!G21)</f>
        <v>17</v>
      </c>
      <c r="H21" s="10">
        <f t="shared" si="1"/>
        <v>9.7701149425287355</v>
      </c>
      <c r="I21" s="9">
        <f>SUM(Нові!I21+РТБ!I21)</f>
        <v>81</v>
      </c>
      <c r="J21" s="10">
        <f t="shared" si="2"/>
        <v>46.551724137931032</v>
      </c>
      <c r="K21" s="9">
        <f>SUM(Нові!K21+РТБ!K21)</f>
        <v>12</v>
      </c>
      <c r="L21" s="10">
        <f t="shared" si="7"/>
        <v>6.8965517241379306</v>
      </c>
      <c r="M21" s="9">
        <f>SUM(Нові!M21+РТБ!M21)</f>
        <v>1</v>
      </c>
      <c r="N21" s="10">
        <f t="shared" si="3"/>
        <v>0.57471264367816088</v>
      </c>
      <c r="O21" s="9">
        <f>SUM(Нові!O21+РТБ!O21)</f>
        <v>4</v>
      </c>
      <c r="P21" s="10">
        <f t="shared" si="8"/>
        <v>2.2988505747126435</v>
      </c>
      <c r="Q21" s="9">
        <f>SUM(Нові!Q21+РТБ!Q21)</f>
        <v>7</v>
      </c>
      <c r="R21" s="10">
        <f t="shared" si="4"/>
        <v>4.0229885057471266</v>
      </c>
      <c r="S21" s="9">
        <f>SUM(Нові!S21+РТБ!S21)</f>
        <v>0</v>
      </c>
      <c r="T21" s="10">
        <f t="shared" si="5"/>
        <v>0</v>
      </c>
    </row>
    <row r="22" spans="1:20" ht="15.75" x14ac:dyDescent="0.25">
      <c r="A22" s="2"/>
      <c r="B22" s="6">
        <v>14</v>
      </c>
      <c r="C22" s="7" t="s">
        <v>29</v>
      </c>
      <c r="D22" s="8">
        <f t="shared" si="6"/>
        <v>658</v>
      </c>
      <c r="E22" s="9">
        <f>SUM(Нові!E22+РТБ!E22)</f>
        <v>154</v>
      </c>
      <c r="F22" s="10">
        <f t="shared" si="0"/>
        <v>23.404255319148938</v>
      </c>
      <c r="G22" s="9">
        <f>SUM(Нові!G22+РТБ!G22)</f>
        <v>177</v>
      </c>
      <c r="H22" s="10">
        <f t="shared" si="1"/>
        <v>26.899696048632219</v>
      </c>
      <c r="I22" s="9">
        <f>SUM(Нові!I22+РТБ!I22)</f>
        <v>178</v>
      </c>
      <c r="J22" s="10">
        <f t="shared" si="2"/>
        <v>27.051671732522795</v>
      </c>
      <c r="K22" s="9">
        <f>SUM(Нові!K22+РТБ!K22)</f>
        <v>48</v>
      </c>
      <c r="L22" s="10">
        <f t="shared" si="7"/>
        <v>7.2948328267477205</v>
      </c>
      <c r="M22" s="9">
        <f>SUM(Нові!M22+РТБ!M22)</f>
        <v>28</v>
      </c>
      <c r="N22" s="10">
        <f t="shared" si="3"/>
        <v>4.2553191489361701</v>
      </c>
      <c r="O22" s="9">
        <f>SUM(Нові!O22+РТБ!O22)</f>
        <v>12</v>
      </c>
      <c r="P22" s="10">
        <f t="shared" si="8"/>
        <v>1.8237082066869301</v>
      </c>
      <c r="Q22" s="9">
        <f>SUM(Нові!Q22+РТБ!Q22)</f>
        <v>61</v>
      </c>
      <c r="R22" s="10">
        <f t="shared" si="4"/>
        <v>9.2705167173252274</v>
      </c>
      <c r="S22" s="9">
        <f>SUM(Нові!S22+РТБ!S22)</f>
        <v>0</v>
      </c>
      <c r="T22" s="10">
        <f t="shared" si="5"/>
        <v>0</v>
      </c>
    </row>
    <row r="23" spans="1:20" ht="15.75" x14ac:dyDescent="0.25">
      <c r="A23" s="2"/>
      <c r="B23" s="6">
        <v>15</v>
      </c>
      <c r="C23" s="7" t="s">
        <v>30</v>
      </c>
      <c r="D23" s="8">
        <f t="shared" si="6"/>
        <v>162</v>
      </c>
      <c r="E23" s="9">
        <f>SUM(Нові!E23+РТБ!E23)</f>
        <v>49</v>
      </c>
      <c r="F23" s="10">
        <f t="shared" si="0"/>
        <v>30.246913580246915</v>
      </c>
      <c r="G23" s="9">
        <f>SUM(Нові!G23+РТБ!G23)</f>
        <v>52</v>
      </c>
      <c r="H23" s="10">
        <f t="shared" si="1"/>
        <v>32.098765432098766</v>
      </c>
      <c r="I23" s="9">
        <f>SUM(Нові!I23+РТБ!I23)</f>
        <v>35</v>
      </c>
      <c r="J23" s="10">
        <f t="shared" si="2"/>
        <v>21.604938271604937</v>
      </c>
      <c r="K23" s="9">
        <f>SUM(Нові!K23+РТБ!K23)</f>
        <v>9</v>
      </c>
      <c r="L23" s="10">
        <f t="shared" si="7"/>
        <v>5.5555555555555554</v>
      </c>
      <c r="M23" s="9">
        <f>SUM(Нові!M23+РТБ!M23)</f>
        <v>12</v>
      </c>
      <c r="N23" s="10">
        <f t="shared" si="3"/>
        <v>7.4074074074074074</v>
      </c>
      <c r="O23" s="9">
        <f>SUM(Нові!O23+РТБ!O23)</f>
        <v>1</v>
      </c>
      <c r="P23" s="10">
        <f t="shared" si="8"/>
        <v>0.61728395061728392</v>
      </c>
      <c r="Q23" s="9">
        <f>SUM(Нові!Q23+РТБ!Q23)</f>
        <v>4</v>
      </c>
      <c r="R23" s="10">
        <f t="shared" si="4"/>
        <v>2.4691358024691357</v>
      </c>
      <c r="S23" s="9">
        <f>SUM(Нові!S23+РТБ!S23)</f>
        <v>0</v>
      </c>
      <c r="T23" s="10">
        <f t="shared" si="5"/>
        <v>0</v>
      </c>
    </row>
    <row r="24" spans="1:20" ht="15.75" x14ac:dyDescent="0.25">
      <c r="A24" s="2"/>
      <c r="B24" s="6">
        <v>16</v>
      </c>
      <c r="C24" s="7" t="s">
        <v>31</v>
      </c>
      <c r="D24" s="8">
        <f t="shared" si="6"/>
        <v>136</v>
      </c>
      <c r="E24" s="9">
        <f>SUM(Нові!E24+РТБ!E24)</f>
        <v>17</v>
      </c>
      <c r="F24" s="10">
        <f t="shared" si="0"/>
        <v>12.5</v>
      </c>
      <c r="G24" s="9">
        <f>SUM(Нові!G24+РТБ!G24)</f>
        <v>40</v>
      </c>
      <c r="H24" s="10">
        <f t="shared" si="1"/>
        <v>29.411764705882351</v>
      </c>
      <c r="I24" s="9">
        <f>SUM(Нові!I24+РТБ!I24)</f>
        <v>49</v>
      </c>
      <c r="J24" s="10">
        <f t="shared" si="2"/>
        <v>36.029411764705884</v>
      </c>
      <c r="K24" s="9">
        <f>SUM(Нові!K24+РТБ!K24)</f>
        <v>13</v>
      </c>
      <c r="L24" s="10">
        <f t="shared" si="7"/>
        <v>9.5588235294117645</v>
      </c>
      <c r="M24" s="9">
        <f>SUM(Нові!M24+РТБ!M24)</f>
        <v>13</v>
      </c>
      <c r="N24" s="10">
        <f t="shared" si="3"/>
        <v>9.5588235294117645</v>
      </c>
      <c r="O24" s="9">
        <f>SUM(Нові!O24+РТБ!O24)</f>
        <v>2</v>
      </c>
      <c r="P24" s="10">
        <f t="shared" si="8"/>
        <v>1.4705882352941178</v>
      </c>
      <c r="Q24" s="9">
        <f>SUM(Нові!Q24+РТБ!Q24)</f>
        <v>2</v>
      </c>
      <c r="R24" s="10">
        <f t="shared" si="4"/>
        <v>1.4705882352941178</v>
      </c>
      <c r="S24" s="9">
        <f>SUM(Нові!S24+РТБ!S24)</f>
        <v>0</v>
      </c>
      <c r="T24" s="10">
        <f t="shared" si="5"/>
        <v>0</v>
      </c>
    </row>
    <row r="25" spans="1:20" ht="15.75" x14ac:dyDescent="0.25">
      <c r="A25" s="2"/>
      <c r="B25" s="6">
        <v>17</v>
      </c>
      <c r="C25" s="7" t="s">
        <v>32</v>
      </c>
      <c r="D25" s="8">
        <f t="shared" si="6"/>
        <v>103</v>
      </c>
      <c r="E25" s="9">
        <f>SUM(Нові!E25+РТБ!E25)</f>
        <v>28</v>
      </c>
      <c r="F25" s="10">
        <f t="shared" si="0"/>
        <v>27.184466019417474</v>
      </c>
      <c r="G25" s="9">
        <f>SUM(Нові!G25+РТБ!G25)</f>
        <v>18</v>
      </c>
      <c r="H25" s="10">
        <f t="shared" si="1"/>
        <v>17.475728155339805</v>
      </c>
      <c r="I25" s="9">
        <f>SUM(Нові!I25+РТБ!I25)</f>
        <v>42</v>
      </c>
      <c r="J25" s="10">
        <f t="shared" si="2"/>
        <v>40.776699029126213</v>
      </c>
      <c r="K25" s="9">
        <f>SUM(Нові!K25+РТБ!K25)</f>
        <v>7</v>
      </c>
      <c r="L25" s="10">
        <f t="shared" si="7"/>
        <v>6.7961165048543686</v>
      </c>
      <c r="M25" s="9">
        <f>SUM(Нові!M25+РТБ!M25)</f>
        <v>3</v>
      </c>
      <c r="N25" s="10">
        <f t="shared" si="3"/>
        <v>2.912621359223301</v>
      </c>
      <c r="O25" s="9">
        <f>SUM(Нові!O25+РТБ!O25)</f>
        <v>1</v>
      </c>
      <c r="P25" s="10">
        <f t="shared" si="8"/>
        <v>0.970873786407767</v>
      </c>
      <c r="Q25" s="9">
        <f>SUM(Нові!Q25+РТБ!Q25)</f>
        <v>2</v>
      </c>
      <c r="R25" s="10">
        <f t="shared" si="4"/>
        <v>1.941747572815534</v>
      </c>
      <c r="S25" s="9">
        <f>SUM(Нові!S25+РТБ!S25)</f>
        <v>2</v>
      </c>
      <c r="T25" s="10">
        <f t="shared" si="5"/>
        <v>1.941747572815534</v>
      </c>
    </row>
    <row r="26" spans="1:20" ht="15.75" x14ac:dyDescent="0.25">
      <c r="A26" s="2"/>
      <c r="B26" s="6">
        <v>18</v>
      </c>
      <c r="C26" s="7" t="s">
        <v>33</v>
      </c>
      <c r="D26" s="8">
        <f t="shared" si="6"/>
        <v>64</v>
      </c>
      <c r="E26" s="9">
        <f>SUM(Нові!E26+РТБ!E26)</f>
        <v>6</v>
      </c>
      <c r="F26" s="10">
        <f t="shared" si="0"/>
        <v>9.375</v>
      </c>
      <c r="G26" s="9">
        <f>SUM(Нові!G26+РТБ!G26)</f>
        <v>5</v>
      </c>
      <c r="H26" s="10">
        <f t="shared" si="1"/>
        <v>7.8125</v>
      </c>
      <c r="I26" s="9">
        <f>SUM(Нові!I26+РТБ!I26)</f>
        <v>39</v>
      </c>
      <c r="J26" s="10">
        <f t="shared" si="2"/>
        <v>60.9375</v>
      </c>
      <c r="K26" s="9">
        <f>SUM(Нові!K26+РТБ!K26)</f>
        <v>6</v>
      </c>
      <c r="L26" s="10">
        <f t="shared" si="7"/>
        <v>9.375</v>
      </c>
      <c r="M26" s="9">
        <f>SUM(Нові!M26+РТБ!M26)</f>
        <v>4</v>
      </c>
      <c r="N26" s="10">
        <f t="shared" si="3"/>
        <v>6.25</v>
      </c>
      <c r="O26" s="9">
        <f>SUM(Нові!O26+РТБ!O26)</f>
        <v>1</v>
      </c>
      <c r="P26" s="10">
        <f t="shared" si="8"/>
        <v>1.5625</v>
      </c>
      <c r="Q26" s="9">
        <f>SUM(Нові!Q26+РТБ!Q26)</f>
        <v>3</v>
      </c>
      <c r="R26" s="10">
        <f t="shared" si="4"/>
        <v>4.6875</v>
      </c>
      <c r="S26" s="9">
        <f>SUM(Нові!S26+РТБ!S26)</f>
        <v>0</v>
      </c>
      <c r="T26" s="10">
        <f t="shared" si="5"/>
        <v>0</v>
      </c>
    </row>
    <row r="27" spans="1:20" ht="15.75" x14ac:dyDescent="0.25">
      <c r="A27" s="2"/>
      <c r="B27" s="6">
        <v>19</v>
      </c>
      <c r="C27" s="7" t="s">
        <v>34</v>
      </c>
      <c r="D27" s="8">
        <f t="shared" si="6"/>
        <v>258</v>
      </c>
      <c r="E27" s="9">
        <f>SUM(Нові!E27+РТБ!E27)</f>
        <v>78</v>
      </c>
      <c r="F27" s="10">
        <f t="shared" si="0"/>
        <v>30.232558139534884</v>
      </c>
      <c r="G27" s="9">
        <f>SUM(Нові!G27+РТБ!G27)</f>
        <v>32</v>
      </c>
      <c r="H27" s="10">
        <f t="shared" si="1"/>
        <v>12.403100775193799</v>
      </c>
      <c r="I27" s="9">
        <f>SUM(Нові!I27+РТБ!I27)</f>
        <v>105</v>
      </c>
      <c r="J27" s="10">
        <f t="shared" si="2"/>
        <v>40.697674418604649</v>
      </c>
      <c r="K27" s="9">
        <f>SUM(Нові!K27+РТБ!K27)</f>
        <v>16</v>
      </c>
      <c r="L27" s="10">
        <f t="shared" si="7"/>
        <v>6.2015503875968996</v>
      </c>
      <c r="M27" s="9">
        <f>SUM(Нові!M27+РТБ!M27)</f>
        <v>11</v>
      </c>
      <c r="N27" s="10">
        <f t="shared" si="3"/>
        <v>4.2635658914728678</v>
      </c>
      <c r="O27" s="9">
        <f>SUM(Нові!O27+РТБ!O27)</f>
        <v>3</v>
      </c>
      <c r="P27" s="10">
        <f t="shared" si="8"/>
        <v>1.1627906976744187</v>
      </c>
      <c r="Q27" s="9">
        <f>SUM(Нові!Q27+РТБ!Q27)</f>
        <v>13</v>
      </c>
      <c r="R27" s="10">
        <f t="shared" si="4"/>
        <v>5.0387596899224807</v>
      </c>
      <c r="S27" s="9">
        <f>SUM(Нові!S27+РТБ!S27)</f>
        <v>0</v>
      </c>
      <c r="T27" s="10">
        <f t="shared" si="5"/>
        <v>0</v>
      </c>
    </row>
    <row r="28" spans="1:20" ht="15.75" x14ac:dyDescent="0.25">
      <c r="A28" s="2"/>
      <c r="B28" s="6">
        <v>20</v>
      </c>
      <c r="C28" s="7" t="s">
        <v>35</v>
      </c>
      <c r="D28" s="8">
        <f t="shared" si="6"/>
        <v>167</v>
      </c>
      <c r="E28" s="9">
        <f>SUM(Нові!E28+РТБ!E28)</f>
        <v>67</v>
      </c>
      <c r="F28" s="10">
        <f t="shared" si="0"/>
        <v>40.119760479041915</v>
      </c>
      <c r="G28" s="9">
        <f>SUM(Нові!G28+РТБ!G28)</f>
        <v>29</v>
      </c>
      <c r="H28" s="10">
        <f t="shared" si="1"/>
        <v>17.365269461077844</v>
      </c>
      <c r="I28" s="9">
        <f>SUM(Нові!I28+РТБ!I28)</f>
        <v>43</v>
      </c>
      <c r="J28" s="10">
        <f t="shared" si="2"/>
        <v>25.748502994011975</v>
      </c>
      <c r="K28" s="9">
        <f>SUM(Нові!K28+РТБ!K28)</f>
        <v>15</v>
      </c>
      <c r="L28" s="10">
        <f t="shared" si="7"/>
        <v>8.9820359281437128</v>
      </c>
      <c r="M28" s="9">
        <f>SUM(Нові!M28+РТБ!M28)</f>
        <v>7</v>
      </c>
      <c r="N28" s="10">
        <f t="shared" si="3"/>
        <v>4.1916167664670656</v>
      </c>
      <c r="O28" s="9">
        <f>SUM(Нові!O28+РТБ!O28)</f>
        <v>1</v>
      </c>
      <c r="P28" s="10">
        <f>O28*100/D28</f>
        <v>0.59880239520958078</v>
      </c>
      <c r="Q28" s="9">
        <f>SUM(Нові!Q28+РТБ!Q28)</f>
        <v>5</v>
      </c>
      <c r="R28" s="10">
        <f t="shared" si="4"/>
        <v>2.9940119760479043</v>
      </c>
      <c r="S28" s="9">
        <f>SUM(Нові!S28+РТБ!S28)</f>
        <v>0</v>
      </c>
      <c r="T28" s="10">
        <f t="shared" si="5"/>
        <v>0</v>
      </c>
    </row>
    <row r="29" spans="1:20" ht="15.75" x14ac:dyDescent="0.25">
      <c r="A29" s="2"/>
      <c r="B29" s="6">
        <v>21</v>
      </c>
      <c r="C29" s="7" t="s">
        <v>36</v>
      </c>
      <c r="D29" s="8">
        <f t="shared" si="6"/>
        <v>144</v>
      </c>
      <c r="E29" s="9">
        <f>SUM(Нові!E29+РТБ!E29)</f>
        <v>30</v>
      </c>
      <c r="F29" s="10">
        <f t="shared" si="0"/>
        <v>20.833333333333332</v>
      </c>
      <c r="G29" s="9">
        <f>SUM(Нові!G29+РТБ!G29)</f>
        <v>38</v>
      </c>
      <c r="H29" s="10">
        <f t="shared" si="1"/>
        <v>26.388888888888889</v>
      </c>
      <c r="I29" s="9">
        <f>SUM(Нові!I29+РТБ!I29)</f>
        <v>38</v>
      </c>
      <c r="J29" s="10">
        <f t="shared" si="2"/>
        <v>26.388888888888889</v>
      </c>
      <c r="K29" s="9">
        <f>SUM(Нові!K29+РТБ!K29)</f>
        <v>14</v>
      </c>
      <c r="L29" s="10">
        <f t="shared" si="7"/>
        <v>9.7222222222222214</v>
      </c>
      <c r="M29" s="9">
        <f>SUM(Нові!M29+РТБ!M29)</f>
        <v>9</v>
      </c>
      <c r="N29" s="10">
        <f t="shared" si="3"/>
        <v>6.25</v>
      </c>
      <c r="O29" s="9">
        <f>SUM(Нові!O29+РТБ!O29)</f>
        <v>10</v>
      </c>
      <c r="P29" s="10">
        <f t="shared" si="8"/>
        <v>6.9444444444444446</v>
      </c>
      <c r="Q29" s="9">
        <f>SUM(Нові!Q29+РТБ!Q29)</f>
        <v>5</v>
      </c>
      <c r="R29" s="10">
        <f t="shared" si="4"/>
        <v>3.4722222222222223</v>
      </c>
      <c r="S29" s="9">
        <f>SUM(Нові!S29+РТБ!S29)</f>
        <v>0</v>
      </c>
      <c r="T29" s="10">
        <f t="shared" si="5"/>
        <v>0</v>
      </c>
    </row>
    <row r="30" spans="1:20" ht="15.75" x14ac:dyDescent="0.25">
      <c r="A30" s="2"/>
      <c r="B30" s="6">
        <v>22</v>
      </c>
      <c r="C30" s="7" t="s">
        <v>37</v>
      </c>
      <c r="D30" s="8">
        <f t="shared" si="6"/>
        <v>153</v>
      </c>
      <c r="E30" s="9">
        <f>SUM(Нові!E30+РТБ!E30)</f>
        <v>24</v>
      </c>
      <c r="F30" s="10">
        <f t="shared" si="0"/>
        <v>15.686274509803921</v>
      </c>
      <c r="G30" s="9">
        <f>SUM(Нові!G30+РТБ!G30)</f>
        <v>31</v>
      </c>
      <c r="H30" s="10">
        <f t="shared" si="1"/>
        <v>20.261437908496731</v>
      </c>
      <c r="I30" s="9">
        <f>SUM(Нові!I30+РТБ!I30)</f>
        <v>65</v>
      </c>
      <c r="J30" s="10">
        <f t="shared" si="2"/>
        <v>42.483660130718953</v>
      </c>
      <c r="K30" s="9">
        <f>SUM(Нові!K30+РТБ!K30)</f>
        <v>16</v>
      </c>
      <c r="L30" s="10">
        <f t="shared" si="7"/>
        <v>10.457516339869281</v>
      </c>
      <c r="M30" s="9">
        <f>SUM(Нові!M30+РТБ!M30)</f>
        <v>11</v>
      </c>
      <c r="N30" s="10">
        <f t="shared" si="3"/>
        <v>7.1895424836601309</v>
      </c>
      <c r="O30" s="9">
        <f>SUM(Нові!O30+РТБ!O30)</f>
        <v>1</v>
      </c>
      <c r="P30" s="10">
        <f t="shared" si="8"/>
        <v>0.65359477124183007</v>
      </c>
      <c r="Q30" s="9">
        <f>SUM(Нові!Q30+РТБ!Q30)</f>
        <v>5</v>
      </c>
      <c r="R30" s="10">
        <f t="shared" si="4"/>
        <v>3.2679738562091503</v>
      </c>
      <c r="S30" s="9">
        <f>SUM(Нові!S30+РТБ!S30)</f>
        <v>0</v>
      </c>
      <c r="T30" s="10">
        <f t="shared" si="5"/>
        <v>0</v>
      </c>
    </row>
    <row r="31" spans="1:20" ht="15.75" x14ac:dyDescent="0.25">
      <c r="A31" s="2"/>
      <c r="B31" s="6">
        <v>23</v>
      </c>
      <c r="C31" s="7" t="s">
        <v>38</v>
      </c>
      <c r="D31" s="8">
        <f t="shared" si="6"/>
        <v>70</v>
      </c>
      <c r="E31" s="9">
        <f>SUM(Нові!E31+РТБ!E31)</f>
        <v>9</v>
      </c>
      <c r="F31" s="10">
        <f t="shared" si="0"/>
        <v>12.857142857142858</v>
      </c>
      <c r="G31" s="9">
        <f>SUM(Нові!G31+РТБ!G31)</f>
        <v>23</v>
      </c>
      <c r="H31" s="10">
        <f t="shared" si="1"/>
        <v>32.857142857142854</v>
      </c>
      <c r="I31" s="9">
        <f>SUM(Нові!I31+РТБ!I31)</f>
        <v>23</v>
      </c>
      <c r="J31" s="10">
        <f t="shared" si="2"/>
        <v>32.857142857142854</v>
      </c>
      <c r="K31" s="9">
        <f>SUM(Нові!K31+РТБ!K31)</f>
        <v>10</v>
      </c>
      <c r="L31" s="10">
        <f t="shared" si="7"/>
        <v>14.285714285714286</v>
      </c>
      <c r="M31" s="9">
        <f>SUM(Нові!M31+РТБ!M31)</f>
        <v>4</v>
      </c>
      <c r="N31" s="10">
        <f t="shared" si="3"/>
        <v>5.7142857142857144</v>
      </c>
      <c r="O31" s="9">
        <f>SUM(Нові!O31+РТБ!O31)</f>
        <v>0</v>
      </c>
      <c r="P31" s="10">
        <f t="shared" si="8"/>
        <v>0</v>
      </c>
      <c r="Q31" s="9">
        <f>SUM(Нові!Q31+РТБ!Q31)</f>
        <v>1</v>
      </c>
      <c r="R31" s="10">
        <f t="shared" si="4"/>
        <v>1.4285714285714286</v>
      </c>
      <c r="S31" s="9">
        <f>SUM(Нові!S31+РТБ!S31)</f>
        <v>0</v>
      </c>
      <c r="T31" s="10">
        <f t="shared" si="5"/>
        <v>0</v>
      </c>
    </row>
    <row r="32" spans="1:20" ht="15.75" x14ac:dyDescent="0.25">
      <c r="A32" s="2"/>
      <c r="B32" s="6">
        <v>24</v>
      </c>
      <c r="C32" s="13" t="s">
        <v>39</v>
      </c>
      <c r="D32" s="8">
        <f t="shared" si="6"/>
        <v>151</v>
      </c>
      <c r="E32" s="9">
        <f>SUM(Нові!E32+РТБ!E32)</f>
        <v>47</v>
      </c>
      <c r="F32" s="10">
        <f t="shared" si="0"/>
        <v>31.125827814569536</v>
      </c>
      <c r="G32" s="9">
        <f>SUM(Нові!G32+РТБ!G32)</f>
        <v>38</v>
      </c>
      <c r="H32" s="10">
        <f t="shared" si="1"/>
        <v>25.165562913907284</v>
      </c>
      <c r="I32" s="9">
        <f>SUM(Нові!I32+РТБ!I32)</f>
        <v>40</v>
      </c>
      <c r="J32" s="10">
        <f t="shared" si="2"/>
        <v>26.490066225165563</v>
      </c>
      <c r="K32" s="9">
        <f>SUM(Нові!K32+РТБ!K32)</f>
        <v>12</v>
      </c>
      <c r="L32" s="10">
        <f t="shared" si="7"/>
        <v>7.9470198675496686</v>
      </c>
      <c r="M32" s="9">
        <f>SUM(Нові!M32+РТБ!M32)</f>
        <v>4</v>
      </c>
      <c r="N32" s="10">
        <f t="shared" si="3"/>
        <v>2.6490066225165565</v>
      </c>
      <c r="O32" s="9">
        <f>SUM(Нові!O32+РТБ!O32)</f>
        <v>0</v>
      </c>
      <c r="P32" s="10">
        <f t="shared" si="8"/>
        <v>0</v>
      </c>
      <c r="Q32" s="9">
        <f>SUM(Нові!Q32+РТБ!Q32)</f>
        <v>9</v>
      </c>
      <c r="R32" s="10">
        <f t="shared" si="4"/>
        <v>5.9602649006622519</v>
      </c>
      <c r="S32" s="9">
        <f>SUM(Нові!S32+РТБ!S32)</f>
        <v>1</v>
      </c>
      <c r="T32" s="10">
        <f t="shared" si="5"/>
        <v>0.66225165562913912</v>
      </c>
    </row>
    <row r="33" spans="1:20" ht="16.5" thickBot="1" x14ac:dyDescent="0.3">
      <c r="A33" s="2"/>
      <c r="B33" s="6">
        <v>25</v>
      </c>
      <c r="C33" s="14" t="s">
        <v>40</v>
      </c>
      <c r="D33" s="8">
        <f t="shared" si="6"/>
        <v>262</v>
      </c>
      <c r="E33" s="16">
        <f>SUM(Нові!E33+РТБ!E33)</f>
        <v>59</v>
      </c>
      <c r="F33" s="17">
        <f t="shared" si="0"/>
        <v>22.519083969465647</v>
      </c>
      <c r="G33" s="16">
        <f>SUM(Нові!G33+РТБ!G33)</f>
        <v>55</v>
      </c>
      <c r="H33" s="10">
        <f t="shared" si="1"/>
        <v>20.992366412213741</v>
      </c>
      <c r="I33" s="16">
        <f>SUM(Нові!I33+РТБ!I33)</f>
        <v>109</v>
      </c>
      <c r="J33" s="10">
        <f t="shared" si="2"/>
        <v>41.603053435114504</v>
      </c>
      <c r="K33" s="16">
        <f>SUM(Нові!K33+РТБ!K33)</f>
        <v>21</v>
      </c>
      <c r="L33" s="10">
        <f t="shared" si="7"/>
        <v>8.0152671755725198</v>
      </c>
      <c r="M33" s="16">
        <f>SUM(Нові!M33+РТБ!M33)</f>
        <v>9</v>
      </c>
      <c r="N33" s="10">
        <f t="shared" si="3"/>
        <v>3.4351145038167941</v>
      </c>
      <c r="O33" s="16">
        <f>SUM(Нові!O33+РТБ!O33)</f>
        <v>3</v>
      </c>
      <c r="P33" s="10">
        <f>O33*100/D33</f>
        <v>1.1450381679389312</v>
      </c>
      <c r="Q33" s="16">
        <f>SUM(Нові!Q33+РТБ!Q33)</f>
        <v>6</v>
      </c>
      <c r="R33" s="10">
        <f t="shared" si="4"/>
        <v>2.2900763358778624</v>
      </c>
      <c r="S33" s="16">
        <f>SUM(Нові!S33+РТБ!S33)</f>
        <v>0</v>
      </c>
      <c r="T33" s="10">
        <f t="shared" si="5"/>
        <v>0</v>
      </c>
    </row>
    <row r="34" spans="1:20" ht="16.5" thickBot="1" x14ac:dyDescent="0.3">
      <c r="A34" s="2"/>
      <c r="B34" s="89" t="s">
        <v>8</v>
      </c>
      <c r="C34" s="90"/>
      <c r="D34" s="59">
        <f>E34+G34+I34+K34+M34+O34+Q34+S34</f>
        <v>5416</v>
      </c>
      <c r="E34" s="59">
        <f>SUM(Нові!E34+РТБ!E34)</f>
        <v>1374</v>
      </c>
      <c r="F34" s="23">
        <f t="shared" ref="F34:F37" si="9">E34*100/D34</f>
        <v>25.369276218611521</v>
      </c>
      <c r="G34" s="59">
        <f>SUM(Нові!G34+РТБ!G34)</f>
        <v>1115</v>
      </c>
      <c r="H34" s="23">
        <f t="shared" ref="H34" si="10">G34*100/D34</f>
        <v>20.58714918759232</v>
      </c>
      <c r="I34" s="59">
        <f>SUM(Нові!I34+РТБ!I34)</f>
        <v>2016</v>
      </c>
      <c r="J34" s="23">
        <f t="shared" ref="J34" si="11">I34*100/D34</f>
        <v>37.223042836041358</v>
      </c>
      <c r="K34" s="59">
        <f>SUM(Нові!K34+РТБ!K34)</f>
        <v>413</v>
      </c>
      <c r="L34" s="23">
        <f>K34*100/D34</f>
        <v>7.6255539143279174</v>
      </c>
      <c r="M34" s="59">
        <f>SUM(Нові!M34+РТБ!M34)</f>
        <v>216</v>
      </c>
      <c r="N34" s="23">
        <f t="shared" ref="N34" si="12">M34*100/D34</f>
        <v>3.9881831610044314</v>
      </c>
      <c r="O34" s="59">
        <f>SUM(Нові!O34+РТБ!O34)</f>
        <v>57</v>
      </c>
      <c r="P34" s="23">
        <f>O34*100/D34</f>
        <v>1.052437223042836</v>
      </c>
      <c r="Q34" s="59">
        <f>SUM(Нові!Q34+РТБ!Q34)</f>
        <v>222</v>
      </c>
      <c r="R34" s="23">
        <f t="shared" ref="R34:R37" si="13">Q34*100/D34</f>
        <v>4.0989660265878873</v>
      </c>
      <c r="S34" s="59">
        <f>SUM(Нові!S34+РТБ!S34)</f>
        <v>3</v>
      </c>
      <c r="T34" s="23">
        <f t="shared" ref="T34:T36" si="14">S34*100/D34</f>
        <v>5.5391432791728215E-2</v>
      </c>
    </row>
    <row r="35" spans="1:20" ht="15.75" x14ac:dyDescent="0.25">
      <c r="A35" s="2"/>
      <c r="B35" s="91" t="s">
        <v>42</v>
      </c>
      <c r="C35" s="92"/>
      <c r="D35" s="61">
        <f t="shared" ref="D35:D36" si="15">SUM(E35+G35+I35+K35+M35+O35+Q35+S35)</f>
        <v>146</v>
      </c>
      <c r="E35" s="42">
        <f>SUM(Нові!E35+РТБ!E35)</f>
        <v>49</v>
      </c>
      <c r="F35" s="33">
        <f t="shared" si="9"/>
        <v>33.561643835616437</v>
      </c>
      <c r="G35" s="42">
        <f>SUM(Нові!G35+РТБ!G35)</f>
        <v>42</v>
      </c>
      <c r="H35" s="26">
        <f>G35*100/D35</f>
        <v>28.767123287671232</v>
      </c>
      <c r="I35" s="42">
        <f>SUM(Нові!I35+РТБ!I35)</f>
        <v>33</v>
      </c>
      <c r="J35" s="26">
        <f>I35*100/D35</f>
        <v>22.602739726027398</v>
      </c>
      <c r="K35" s="42">
        <f>SUM(Нові!K35+РТБ!K35)</f>
        <v>3</v>
      </c>
      <c r="L35" s="26">
        <f>K35*100/D35</f>
        <v>2.0547945205479454</v>
      </c>
      <c r="M35" s="42">
        <f>SUM(Нові!M35+РТБ!M35)</f>
        <v>6</v>
      </c>
      <c r="N35" s="26">
        <f>M35*100/D35</f>
        <v>4.1095890410958908</v>
      </c>
      <c r="O35" s="42">
        <f>SUM(Нові!O35+РТБ!O35)</f>
        <v>1</v>
      </c>
      <c r="P35" s="26">
        <f>O35*100/D35</f>
        <v>0.68493150684931503</v>
      </c>
      <c r="Q35" s="42">
        <f>SUM(Нові!Q35+РТБ!Q35)</f>
        <v>11</v>
      </c>
      <c r="R35" s="26">
        <f t="shared" si="13"/>
        <v>7.5342465753424657</v>
      </c>
      <c r="S35" s="42">
        <f>SUM(Нові!S35+РТБ!S35)</f>
        <v>1</v>
      </c>
      <c r="T35" s="26">
        <f t="shared" si="14"/>
        <v>0.68493150684931503</v>
      </c>
    </row>
    <row r="36" spans="1:20" ht="16.5" thickBot="1" x14ac:dyDescent="0.3">
      <c r="A36" s="2"/>
      <c r="B36" s="93" t="s">
        <v>43</v>
      </c>
      <c r="C36" s="94"/>
      <c r="D36" s="15">
        <f t="shared" si="15"/>
        <v>28</v>
      </c>
      <c r="E36" s="16">
        <f>SUM(Нові!E36+РТБ!E36)</f>
        <v>2</v>
      </c>
      <c r="F36" s="36">
        <f t="shared" si="9"/>
        <v>7.1428571428571432</v>
      </c>
      <c r="G36" s="16">
        <f>SUM(Нові!G36+РТБ!G36)</f>
        <v>5</v>
      </c>
      <c r="H36" s="17">
        <f>G36*100/D36</f>
        <v>17.857142857142858</v>
      </c>
      <c r="I36" s="16">
        <f>SUM(Нові!I36+РТБ!I36)</f>
        <v>16</v>
      </c>
      <c r="J36" s="17">
        <f>I36*100/D36</f>
        <v>57.142857142857146</v>
      </c>
      <c r="K36" s="16">
        <f>SUM(Нові!K36+РТБ!K36)</f>
        <v>1</v>
      </c>
      <c r="L36" s="17">
        <f>K36*100/D36</f>
        <v>3.5714285714285716</v>
      </c>
      <c r="M36" s="16">
        <f>SUM(Нові!M36+РТБ!M36)</f>
        <v>0</v>
      </c>
      <c r="N36" s="17">
        <f>M36*100/D36</f>
        <v>0</v>
      </c>
      <c r="O36" s="16">
        <f>SUM(Нові!O36+РТБ!O36)</f>
        <v>0</v>
      </c>
      <c r="P36" s="17">
        <f>O36*100/D36</f>
        <v>0</v>
      </c>
      <c r="Q36" s="16">
        <f>SUM(Нові!Q36+РТБ!Q36)</f>
        <v>4</v>
      </c>
      <c r="R36" s="17">
        <f t="shared" si="13"/>
        <v>14.285714285714286</v>
      </c>
      <c r="S36" s="16">
        <f>SUM(Нові!S36+РТБ!S36)</f>
        <v>0</v>
      </c>
      <c r="T36" s="17">
        <f t="shared" si="14"/>
        <v>0</v>
      </c>
    </row>
    <row r="37" spans="1:20" ht="16.5" thickBot="1" x14ac:dyDescent="0.3">
      <c r="A37" s="2"/>
      <c r="B37" s="87" t="s">
        <v>44</v>
      </c>
      <c r="C37" s="88"/>
      <c r="D37" s="59">
        <f>E37+G37+I37+K37+M37+O37+Q37+S37</f>
        <v>5590</v>
      </c>
      <c r="E37" s="59">
        <f>SUM(Нові!E37+РТБ!E37)</f>
        <v>1425</v>
      </c>
      <c r="F37" s="23">
        <f t="shared" si="9"/>
        <v>25.491949910554563</v>
      </c>
      <c r="G37" s="59">
        <f>SUM(Нові!G37+РТБ!G37)</f>
        <v>1162</v>
      </c>
      <c r="H37" s="23">
        <f>G37*100/D37</f>
        <v>20.787119856887298</v>
      </c>
      <c r="I37" s="59">
        <f>SUM(Нові!I37+РТБ!I37)</f>
        <v>2065</v>
      </c>
      <c r="J37" s="23">
        <f>I37*100/D37</f>
        <v>36.940966010733455</v>
      </c>
      <c r="K37" s="59">
        <f>SUM(Нові!K37+РТБ!K37)</f>
        <v>417</v>
      </c>
      <c r="L37" s="23">
        <f>K37*100/D37</f>
        <v>7.4597495527728084</v>
      </c>
      <c r="M37" s="59">
        <f>SUM(Нові!M37+РТБ!M37)</f>
        <v>222</v>
      </c>
      <c r="N37" s="23">
        <f>M37*100/D37</f>
        <v>3.9713774597495526</v>
      </c>
      <c r="O37" s="59">
        <f>SUM(Нові!O37+РТБ!O37)</f>
        <v>58</v>
      </c>
      <c r="P37" s="23">
        <f>O37*100/D37</f>
        <v>1.0375670840787119</v>
      </c>
      <c r="Q37" s="59">
        <f>SUM(Нові!Q37+РТБ!Q37)</f>
        <v>237</v>
      </c>
      <c r="R37" s="23">
        <f t="shared" si="13"/>
        <v>4.2397137745974955</v>
      </c>
      <c r="S37" s="59">
        <f>SUM(Нові!S37+РТБ!S37)</f>
        <v>4</v>
      </c>
      <c r="T37" s="23">
        <f>S37*100/D37</f>
        <v>7.1556350626118065E-2</v>
      </c>
    </row>
  </sheetData>
  <mergeCells count="22"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  <mergeCell ref="S4:T7"/>
    <mergeCell ref="D5:D8"/>
    <mergeCell ref="E5:F7"/>
    <mergeCell ref="G5:H7"/>
    <mergeCell ref="I5:J7"/>
    <mergeCell ref="M5:N7"/>
    <mergeCell ref="B37:C37"/>
    <mergeCell ref="O5:P7"/>
    <mergeCell ref="A20:A21"/>
    <mergeCell ref="B34:C34"/>
    <mergeCell ref="B35:C35"/>
    <mergeCell ref="B36:C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DB7D-2A22-48EC-BD8D-2F2824DDFD01}">
  <dimension ref="A1:T37"/>
  <sheetViews>
    <sheetView workbookViewId="0">
      <selection activeCell="Z21" sqref="Z21"/>
    </sheetView>
  </sheetViews>
  <sheetFormatPr defaultRowHeight="15" x14ac:dyDescent="0.25"/>
  <cols>
    <col min="1" max="1" width="4.42578125" customWidth="1"/>
    <col min="2" max="2" width="6.85546875" customWidth="1"/>
    <col min="3" max="3" width="19.28515625" customWidth="1"/>
  </cols>
  <sheetData>
    <row r="1" spans="1:20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1"/>
      <c r="P1" s="71"/>
      <c r="Q1" s="71"/>
      <c r="R1" s="71"/>
      <c r="S1" s="2"/>
      <c r="T1" s="3"/>
    </row>
    <row r="2" spans="1:20" ht="16.5" x14ac:dyDescent="0.25">
      <c r="A2" s="1"/>
      <c r="B2" s="95" t="s">
        <v>48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7.5" customHeight="1" thickBot="1" x14ac:dyDescent="0.3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2"/>
      <c r="T3" s="2"/>
    </row>
    <row r="4" spans="1:20" x14ac:dyDescent="0.25">
      <c r="A4" s="2"/>
      <c r="B4" s="74" t="s">
        <v>0</v>
      </c>
      <c r="C4" s="77" t="s">
        <v>1</v>
      </c>
      <c r="D4" s="80" t="s">
        <v>2</v>
      </c>
      <c r="E4" s="81"/>
      <c r="F4" s="81"/>
      <c r="G4" s="81" t="s">
        <v>3</v>
      </c>
      <c r="H4" s="81"/>
      <c r="I4" s="81"/>
      <c r="J4" s="81"/>
      <c r="K4" s="81" t="s">
        <v>4</v>
      </c>
      <c r="L4" s="81"/>
      <c r="M4" s="81" t="s">
        <v>5</v>
      </c>
      <c r="N4" s="81"/>
      <c r="O4" s="81"/>
      <c r="P4" s="81"/>
      <c r="Q4" s="81" t="s">
        <v>6</v>
      </c>
      <c r="R4" s="81"/>
      <c r="S4" s="81" t="s">
        <v>45</v>
      </c>
      <c r="T4" s="82"/>
    </row>
    <row r="5" spans="1:20" x14ac:dyDescent="0.25">
      <c r="A5" s="2"/>
      <c r="B5" s="75"/>
      <c r="C5" s="78"/>
      <c r="D5" s="84" t="s">
        <v>8</v>
      </c>
      <c r="E5" s="86" t="s">
        <v>9</v>
      </c>
      <c r="F5" s="86"/>
      <c r="G5" s="65" t="s">
        <v>10</v>
      </c>
      <c r="H5" s="65"/>
      <c r="I5" s="65" t="s">
        <v>11</v>
      </c>
      <c r="J5" s="65"/>
      <c r="K5" s="65"/>
      <c r="L5" s="65"/>
      <c r="M5" s="65" t="s">
        <v>12</v>
      </c>
      <c r="N5" s="65"/>
      <c r="O5" s="65" t="s">
        <v>13</v>
      </c>
      <c r="P5" s="65"/>
      <c r="Q5" s="65"/>
      <c r="R5" s="65"/>
      <c r="S5" s="65"/>
      <c r="T5" s="83"/>
    </row>
    <row r="6" spans="1:20" x14ac:dyDescent="0.25">
      <c r="A6" s="2"/>
      <c r="B6" s="75"/>
      <c r="C6" s="78"/>
      <c r="D6" s="84"/>
      <c r="E6" s="86"/>
      <c r="F6" s="86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83"/>
    </row>
    <row r="7" spans="1:20" x14ac:dyDescent="0.25">
      <c r="A7" s="2"/>
      <c r="B7" s="75"/>
      <c r="C7" s="78"/>
      <c r="D7" s="84"/>
      <c r="E7" s="86"/>
      <c r="F7" s="86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83"/>
    </row>
    <row r="8" spans="1:20" ht="15.75" thickBot="1" x14ac:dyDescent="0.3">
      <c r="A8" s="2"/>
      <c r="B8" s="76"/>
      <c r="C8" s="79"/>
      <c r="D8" s="85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4" t="s">
        <v>14</v>
      </c>
      <c r="T8" s="5" t="s">
        <v>15</v>
      </c>
    </row>
    <row r="9" spans="1:20" ht="15.75" x14ac:dyDescent="0.25">
      <c r="A9" s="2"/>
      <c r="B9" s="6">
        <v>1</v>
      </c>
      <c r="C9" s="7" t="s">
        <v>16</v>
      </c>
      <c r="D9" s="8">
        <f>SUM(E9+G9+I9+K9+M9+O9+Q9+S9)</f>
        <v>142</v>
      </c>
      <c r="E9" s="9">
        <v>28</v>
      </c>
      <c r="F9" s="10">
        <f>E9*100/D9</f>
        <v>19.718309859154928</v>
      </c>
      <c r="G9" s="11">
        <v>6</v>
      </c>
      <c r="H9" s="10">
        <f t="shared" ref="H9:H33" si="0">G9*100/D9</f>
        <v>4.225352112676056</v>
      </c>
      <c r="I9" s="12">
        <v>83</v>
      </c>
      <c r="J9" s="10">
        <f t="shared" ref="J9:J33" si="1">I9*100/D9</f>
        <v>58.450704225352112</v>
      </c>
      <c r="K9" s="12">
        <v>14</v>
      </c>
      <c r="L9" s="10">
        <f>K9*100/D9</f>
        <v>9.8591549295774641</v>
      </c>
      <c r="M9" s="9">
        <v>8</v>
      </c>
      <c r="N9" s="10">
        <f t="shared" ref="N9:N33" si="2">M9*100/D9</f>
        <v>5.6338028169014081</v>
      </c>
      <c r="O9" s="9">
        <v>0</v>
      </c>
      <c r="P9" s="10">
        <f>O9*100/D9</f>
        <v>0</v>
      </c>
      <c r="Q9" s="9">
        <v>3</v>
      </c>
      <c r="R9" s="10">
        <f t="shared" ref="R9:R33" si="3">Q9*100/D9</f>
        <v>2.112676056338028</v>
      </c>
      <c r="S9" s="12">
        <v>0</v>
      </c>
      <c r="T9" s="10">
        <f t="shared" ref="T9:T33" si="4">S9*100/D9</f>
        <v>0</v>
      </c>
    </row>
    <row r="10" spans="1:20" ht="15.75" x14ac:dyDescent="0.25">
      <c r="A10" s="2"/>
      <c r="B10" s="6">
        <v>2</v>
      </c>
      <c r="C10" s="7" t="s">
        <v>17</v>
      </c>
      <c r="D10" s="8">
        <f t="shared" ref="D10:D33" si="5">SUM(E10+G10+I10+K10+M10+O10+Q10+S10)</f>
        <v>122</v>
      </c>
      <c r="E10" s="9">
        <v>30</v>
      </c>
      <c r="F10" s="10">
        <f t="shared" ref="F10:F33" si="6">E10*100/D10</f>
        <v>24.590163934426229</v>
      </c>
      <c r="G10" s="11">
        <v>20</v>
      </c>
      <c r="H10" s="10">
        <f t="shared" si="0"/>
        <v>16.393442622950818</v>
      </c>
      <c r="I10" s="12">
        <v>48</v>
      </c>
      <c r="J10" s="10">
        <f t="shared" si="1"/>
        <v>39.344262295081968</v>
      </c>
      <c r="K10" s="12">
        <v>11</v>
      </c>
      <c r="L10" s="10">
        <f t="shared" ref="L10:L33" si="7">K10*100/D10</f>
        <v>9.0163934426229506</v>
      </c>
      <c r="M10" s="9">
        <v>9</v>
      </c>
      <c r="N10" s="10">
        <f t="shared" si="2"/>
        <v>7.3770491803278686</v>
      </c>
      <c r="O10" s="9">
        <v>1</v>
      </c>
      <c r="P10" s="10">
        <f t="shared" ref="P10:P32" si="8">O10*100/D10</f>
        <v>0.81967213114754101</v>
      </c>
      <c r="Q10" s="9">
        <v>3</v>
      </c>
      <c r="R10" s="10">
        <f t="shared" si="3"/>
        <v>2.459016393442623</v>
      </c>
      <c r="S10" s="12">
        <v>0</v>
      </c>
      <c r="T10" s="10">
        <f t="shared" si="4"/>
        <v>0</v>
      </c>
    </row>
    <row r="11" spans="1:20" ht="15.75" x14ac:dyDescent="0.25">
      <c r="A11" s="2"/>
      <c r="B11" s="6">
        <v>3</v>
      </c>
      <c r="C11" s="7" t="s">
        <v>18</v>
      </c>
      <c r="D11" s="8">
        <f t="shared" si="5"/>
        <v>518</v>
      </c>
      <c r="E11" s="9">
        <v>132</v>
      </c>
      <c r="F11" s="10">
        <f t="shared" si="6"/>
        <v>25.482625482625483</v>
      </c>
      <c r="G11" s="11">
        <v>38</v>
      </c>
      <c r="H11" s="10">
        <f t="shared" si="0"/>
        <v>7.3359073359073363</v>
      </c>
      <c r="I11" s="12">
        <v>288</v>
      </c>
      <c r="J11" s="10">
        <f t="shared" si="1"/>
        <v>55.598455598455601</v>
      </c>
      <c r="K11" s="12">
        <v>36</v>
      </c>
      <c r="L11" s="10">
        <f t="shared" si="7"/>
        <v>6.9498069498069501</v>
      </c>
      <c r="M11" s="9">
        <v>14</v>
      </c>
      <c r="N11" s="10">
        <f t="shared" si="2"/>
        <v>2.7027027027027026</v>
      </c>
      <c r="O11" s="9">
        <v>2</v>
      </c>
      <c r="P11" s="10">
        <f t="shared" si="8"/>
        <v>0.38610038610038611</v>
      </c>
      <c r="Q11" s="9">
        <v>8</v>
      </c>
      <c r="R11" s="10">
        <f t="shared" si="3"/>
        <v>1.5444015444015444</v>
      </c>
      <c r="S11" s="12">
        <v>0</v>
      </c>
      <c r="T11" s="10">
        <f t="shared" si="4"/>
        <v>0</v>
      </c>
    </row>
    <row r="12" spans="1:20" ht="15.75" x14ac:dyDescent="0.25">
      <c r="A12" s="2"/>
      <c r="B12" s="6">
        <v>4</v>
      </c>
      <c r="C12" s="7" t="s">
        <v>19</v>
      </c>
      <c r="D12" s="8">
        <f t="shared" si="5"/>
        <v>240</v>
      </c>
      <c r="E12" s="9">
        <v>59</v>
      </c>
      <c r="F12" s="10">
        <f t="shared" si="6"/>
        <v>24.583333333333332</v>
      </c>
      <c r="G12" s="11">
        <v>78</v>
      </c>
      <c r="H12" s="10">
        <f t="shared" si="0"/>
        <v>32.5</v>
      </c>
      <c r="I12" s="12">
        <v>74</v>
      </c>
      <c r="J12" s="10">
        <f t="shared" si="1"/>
        <v>30.833333333333332</v>
      </c>
      <c r="K12" s="12">
        <v>20</v>
      </c>
      <c r="L12" s="10">
        <f t="shared" si="7"/>
        <v>8.3333333333333339</v>
      </c>
      <c r="M12" s="9">
        <v>7</v>
      </c>
      <c r="N12" s="10">
        <f t="shared" si="2"/>
        <v>2.9166666666666665</v>
      </c>
      <c r="O12" s="9">
        <v>0</v>
      </c>
      <c r="P12" s="10">
        <f t="shared" si="8"/>
        <v>0</v>
      </c>
      <c r="Q12" s="9">
        <v>2</v>
      </c>
      <c r="R12" s="10">
        <f t="shared" si="3"/>
        <v>0.83333333333333337</v>
      </c>
      <c r="S12" s="12">
        <v>0</v>
      </c>
      <c r="T12" s="10">
        <f t="shared" si="4"/>
        <v>0</v>
      </c>
    </row>
    <row r="13" spans="1:20" ht="15.75" x14ac:dyDescent="0.25">
      <c r="A13" s="2"/>
      <c r="B13" s="6">
        <v>5</v>
      </c>
      <c r="C13" s="7" t="s">
        <v>20</v>
      </c>
      <c r="D13" s="8">
        <f t="shared" si="5"/>
        <v>122</v>
      </c>
      <c r="E13" s="9">
        <v>21</v>
      </c>
      <c r="F13" s="10">
        <f t="shared" si="6"/>
        <v>17.21311475409836</v>
      </c>
      <c r="G13" s="11">
        <v>48</v>
      </c>
      <c r="H13" s="10">
        <f t="shared" si="0"/>
        <v>39.344262295081968</v>
      </c>
      <c r="I13" s="12">
        <v>39</v>
      </c>
      <c r="J13" s="10">
        <f t="shared" si="1"/>
        <v>31.967213114754099</v>
      </c>
      <c r="K13" s="12">
        <v>6</v>
      </c>
      <c r="L13" s="10">
        <f t="shared" si="7"/>
        <v>4.918032786885246</v>
      </c>
      <c r="M13" s="9">
        <v>3</v>
      </c>
      <c r="N13" s="10">
        <f t="shared" si="2"/>
        <v>2.459016393442623</v>
      </c>
      <c r="O13" s="9">
        <v>1</v>
      </c>
      <c r="P13" s="10">
        <f t="shared" si="8"/>
        <v>0.81967213114754101</v>
      </c>
      <c r="Q13" s="9">
        <v>4</v>
      </c>
      <c r="R13" s="10">
        <f t="shared" si="3"/>
        <v>3.278688524590164</v>
      </c>
      <c r="S13" s="12">
        <v>0</v>
      </c>
      <c r="T13" s="10">
        <f t="shared" si="4"/>
        <v>0</v>
      </c>
    </row>
    <row r="14" spans="1:20" ht="15.75" x14ac:dyDescent="0.25">
      <c r="A14" s="2"/>
      <c r="B14" s="6">
        <v>6</v>
      </c>
      <c r="C14" s="7" t="s">
        <v>21</v>
      </c>
      <c r="D14" s="8">
        <f t="shared" si="5"/>
        <v>225</v>
      </c>
      <c r="E14" s="9">
        <v>30</v>
      </c>
      <c r="F14" s="10">
        <f t="shared" si="6"/>
        <v>13.333333333333334</v>
      </c>
      <c r="G14" s="11">
        <v>96</v>
      </c>
      <c r="H14" s="10">
        <f t="shared" si="0"/>
        <v>42.666666666666664</v>
      </c>
      <c r="I14" s="12">
        <v>62</v>
      </c>
      <c r="J14" s="10">
        <f t="shared" si="1"/>
        <v>27.555555555555557</v>
      </c>
      <c r="K14" s="12">
        <v>6</v>
      </c>
      <c r="L14" s="10">
        <f t="shared" si="7"/>
        <v>2.6666666666666665</v>
      </c>
      <c r="M14" s="9">
        <v>8</v>
      </c>
      <c r="N14" s="10">
        <f t="shared" si="2"/>
        <v>3.5555555555555554</v>
      </c>
      <c r="O14" s="9">
        <v>0</v>
      </c>
      <c r="P14" s="10">
        <f t="shared" si="8"/>
        <v>0</v>
      </c>
      <c r="Q14" s="9">
        <v>23</v>
      </c>
      <c r="R14" s="10">
        <f t="shared" si="3"/>
        <v>10.222222222222221</v>
      </c>
      <c r="S14" s="12">
        <v>0</v>
      </c>
      <c r="T14" s="10">
        <f t="shared" si="4"/>
        <v>0</v>
      </c>
    </row>
    <row r="15" spans="1:20" ht="15.75" x14ac:dyDescent="0.25">
      <c r="A15" s="2"/>
      <c r="B15" s="6">
        <v>7</v>
      </c>
      <c r="C15" s="7" t="s">
        <v>22</v>
      </c>
      <c r="D15" s="8">
        <f t="shared" si="5"/>
        <v>156</v>
      </c>
      <c r="E15" s="9">
        <v>46</v>
      </c>
      <c r="F15" s="10">
        <f t="shared" si="6"/>
        <v>29.487179487179485</v>
      </c>
      <c r="G15" s="11">
        <v>24</v>
      </c>
      <c r="H15" s="10">
        <f t="shared" si="0"/>
        <v>15.384615384615385</v>
      </c>
      <c r="I15" s="12">
        <v>62</v>
      </c>
      <c r="J15" s="10">
        <f t="shared" si="1"/>
        <v>39.743589743589745</v>
      </c>
      <c r="K15" s="12">
        <v>11</v>
      </c>
      <c r="L15" s="10">
        <f t="shared" si="7"/>
        <v>7.0512820512820511</v>
      </c>
      <c r="M15" s="9">
        <v>8</v>
      </c>
      <c r="N15" s="10">
        <f t="shared" si="2"/>
        <v>5.1282051282051286</v>
      </c>
      <c r="O15" s="9">
        <v>0</v>
      </c>
      <c r="P15" s="10">
        <f t="shared" si="8"/>
        <v>0</v>
      </c>
      <c r="Q15" s="9">
        <v>5</v>
      </c>
      <c r="R15" s="10">
        <f t="shared" si="3"/>
        <v>3.2051282051282053</v>
      </c>
      <c r="S15" s="12">
        <v>0</v>
      </c>
      <c r="T15" s="10">
        <f t="shared" si="4"/>
        <v>0</v>
      </c>
    </row>
    <row r="16" spans="1:20" ht="15.75" x14ac:dyDescent="0.25">
      <c r="A16" s="2"/>
      <c r="B16" s="6">
        <v>8</v>
      </c>
      <c r="C16" s="7" t="s">
        <v>23</v>
      </c>
      <c r="D16" s="8">
        <f t="shared" si="5"/>
        <v>114</v>
      </c>
      <c r="E16" s="9">
        <v>10</v>
      </c>
      <c r="F16" s="10">
        <f t="shared" si="6"/>
        <v>8.7719298245614041</v>
      </c>
      <c r="G16" s="11">
        <v>49</v>
      </c>
      <c r="H16" s="10">
        <f t="shared" si="0"/>
        <v>42.982456140350877</v>
      </c>
      <c r="I16" s="12">
        <v>32</v>
      </c>
      <c r="J16" s="10">
        <f t="shared" si="1"/>
        <v>28.07017543859649</v>
      </c>
      <c r="K16" s="12">
        <v>7</v>
      </c>
      <c r="L16" s="10">
        <f t="shared" si="7"/>
        <v>6.1403508771929829</v>
      </c>
      <c r="M16" s="9">
        <v>8</v>
      </c>
      <c r="N16" s="10">
        <f t="shared" si="2"/>
        <v>7.0175438596491224</v>
      </c>
      <c r="O16" s="9">
        <v>2</v>
      </c>
      <c r="P16" s="10">
        <f t="shared" si="8"/>
        <v>1.7543859649122806</v>
      </c>
      <c r="Q16" s="9">
        <v>6</v>
      </c>
      <c r="R16" s="10">
        <f t="shared" si="3"/>
        <v>5.2631578947368425</v>
      </c>
      <c r="S16" s="12">
        <v>0</v>
      </c>
      <c r="T16" s="10">
        <f t="shared" si="4"/>
        <v>0</v>
      </c>
    </row>
    <row r="17" spans="1:20" ht="15.75" x14ac:dyDescent="0.25">
      <c r="A17" s="2"/>
      <c r="B17" s="6">
        <v>9</v>
      </c>
      <c r="C17" s="7" t="s">
        <v>24</v>
      </c>
      <c r="D17" s="8">
        <f t="shared" si="5"/>
        <v>235</v>
      </c>
      <c r="E17" s="9">
        <v>50</v>
      </c>
      <c r="F17" s="10">
        <f t="shared" si="6"/>
        <v>21.276595744680851</v>
      </c>
      <c r="G17" s="11">
        <v>30</v>
      </c>
      <c r="H17" s="10">
        <f t="shared" si="0"/>
        <v>12.76595744680851</v>
      </c>
      <c r="I17" s="12">
        <v>110</v>
      </c>
      <c r="J17" s="10">
        <f t="shared" si="1"/>
        <v>46.808510638297875</v>
      </c>
      <c r="K17" s="12">
        <v>19</v>
      </c>
      <c r="L17" s="10">
        <f t="shared" si="7"/>
        <v>8.085106382978724</v>
      </c>
      <c r="M17" s="9">
        <v>5</v>
      </c>
      <c r="N17" s="10">
        <f t="shared" si="2"/>
        <v>2.1276595744680851</v>
      </c>
      <c r="O17" s="9">
        <v>5</v>
      </c>
      <c r="P17" s="10">
        <f t="shared" si="8"/>
        <v>2.1276595744680851</v>
      </c>
      <c r="Q17" s="9">
        <v>16</v>
      </c>
      <c r="R17" s="10">
        <f t="shared" si="3"/>
        <v>6.8085106382978724</v>
      </c>
      <c r="S17" s="12">
        <v>0</v>
      </c>
      <c r="T17" s="10">
        <f t="shared" si="4"/>
        <v>0</v>
      </c>
    </row>
    <row r="18" spans="1:20" ht="15.75" x14ac:dyDescent="0.25">
      <c r="A18" s="2"/>
      <c r="B18" s="6">
        <v>10</v>
      </c>
      <c r="C18" s="7" t="s">
        <v>25</v>
      </c>
      <c r="D18" s="8">
        <f t="shared" si="5"/>
        <v>142</v>
      </c>
      <c r="E18" s="9">
        <v>34</v>
      </c>
      <c r="F18" s="10">
        <f t="shared" si="6"/>
        <v>23.943661971830984</v>
      </c>
      <c r="G18" s="11">
        <v>10</v>
      </c>
      <c r="H18" s="10">
        <f t="shared" si="0"/>
        <v>7.042253521126761</v>
      </c>
      <c r="I18" s="12">
        <v>77</v>
      </c>
      <c r="J18" s="10">
        <f t="shared" si="1"/>
        <v>54.225352112676056</v>
      </c>
      <c r="K18" s="12">
        <v>15</v>
      </c>
      <c r="L18" s="10">
        <f t="shared" si="7"/>
        <v>10.56338028169014</v>
      </c>
      <c r="M18" s="9">
        <v>1</v>
      </c>
      <c r="N18" s="10">
        <f t="shared" si="2"/>
        <v>0.70422535211267601</v>
      </c>
      <c r="O18" s="9">
        <v>0</v>
      </c>
      <c r="P18" s="10">
        <f t="shared" si="8"/>
        <v>0</v>
      </c>
      <c r="Q18" s="9">
        <v>5</v>
      </c>
      <c r="R18" s="10">
        <f t="shared" si="3"/>
        <v>3.5211267605633805</v>
      </c>
      <c r="S18" s="12">
        <v>0</v>
      </c>
      <c r="T18" s="10">
        <f t="shared" si="4"/>
        <v>0</v>
      </c>
    </row>
    <row r="19" spans="1:20" ht="15.75" x14ac:dyDescent="0.25">
      <c r="A19" s="2"/>
      <c r="B19" s="6">
        <v>11</v>
      </c>
      <c r="C19" s="7" t="s">
        <v>26</v>
      </c>
      <c r="D19" s="8">
        <f t="shared" si="5"/>
        <v>80</v>
      </c>
      <c r="E19" s="9">
        <v>22</v>
      </c>
      <c r="F19" s="10">
        <f t="shared" si="6"/>
        <v>27.5</v>
      </c>
      <c r="G19" s="11">
        <v>1</v>
      </c>
      <c r="H19" s="10">
        <f t="shared" si="0"/>
        <v>1.25</v>
      </c>
      <c r="I19" s="12">
        <v>40</v>
      </c>
      <c r="J19" s="10">
        <f t="shared" si="1"/>
        <v>50</v>
      </c>
      <c r="K19" s="12">
        <v>10</v>
      </c>
      <c r="L19" s="10">
        <f t="shared" si="7"/>
        <v>12.5</v>
      </c>
      <c r="M19" s="9">
        <v>3</v>
      </c>
      <c r="N19" s="10">
        <f t="shared" si="2"/>
        <v>3.75</v>
      </c>
      <c r="O19" s="9">
        <v>2</v>
      </c>
      <c r="P19" s="10">
        <f t="shared" si="8"/>
        <v>2.5</v>
      </c>
      <c r="Q19" s="9">
        <v>2</v>
      </c>
      <c r="R19" s="10">
        <f t="shared" si="3"/>
        <v>2.5</v>
      </c>
      <c r="S19" s="12">
        <v>0</v>
      </c>
      <c r="T19" s="10">
        <f t="shared" si="4"/>
        <v>0</v>
      </c>
    </row>
    <row r="20" spans="1:20" ht="15.75" x14ac:dyDescent="0.25">
      <c r="A20" s="66"/>
      <c r="B20" s="6">
        <v>12</v>
      </c>
      <c r="C20" s="7" t="s">
        <v>27</v>
      </c>
      <c r="D20" s="8">
        <f t="shared" si="5"/>
        <v>313</v>
      </c>
      <c r="E20" s="9">
        <v>44</v>
      </c>
      <c r="F20" s="10">
        <f t="shared" si="6"/>
        <v>14.057507987220447</v>
      </c>
      <c r="G20" s="11">
        <v>92</v>
      </c>
      <c r="H20" s="10">
        <f t="shared" si="0"/>
        <v>29.39297124600639</v>
      </c>
      <c r="I20" s="12">
        <v>133</v>
      </c>
      <c r="J20" s="10">
        <f t="shared" si="1"/>
        <v>42.492012779552716</v>
      </c>
      <c r="K20" s="12">
        <v>29</v>
      </c>
      <c r="L20" s="10">
        <f t="shared" si="7"/>
        <v>9.2651757188498394</v>
      </c>
      <c r="M20" s="9">
        <v>6</v>
      </c>
      <c r="N20" s="10">
        <f t="shared" si="2"/>
        <v>1.9169329073482428</v>
      </c>
      <c r="O20" s="9">
        <v>0</v>
      </c>
      <c r="P20" s="10">
        <f>O20*100/D20</f>
        <v>0</v>
      </c>
      <c r="Q20" s="9">
        <v>9</v>
      </c>
      <c r="R20" s="10">
        <f t="shared" si="3"/>
        <v>2.8753993610223643</v>
      </c>
      <c r="S20" s="12">
        <v>0</v>
      </c>
      <c r="T20" s="10">
        <f t="shared" si="4"/>
        <v>0</v>
      </c>
    </row>
    <row r="21" spans="1:20" ht="15.75" x14ac:dyDescent="0.25">
      <c r="A21" s="66"/>
      <c r="B21" s="6">
        <v>13</v>
      </c>
      <c r="C21" s="7" t="s">
        <v>28</v>
      </c>
      <c r="D21" s="8">
        <f t="shared" si="5"/>
        <v>148</v>
      </c>
      <c r="E21" s="9">
        <v>34</v>
      </c>
      <c r="F21" s="10">
        <f t="shared" si="6"/>
        <v>22.972972972972972</v>
      </c>
      <c r="G21" s="11">
        <v>17</v>
      </c>
      <c r="H21" s="10">
        <f t="shared" si="0"/>
        <v>11.486486486486486</v>
      </c>
      <c r="I21" s="12">
        <v>75</v>
      </c>
      <c r="J21" s="10">
        <f t="shared" si="1"/>
        <v>50.675675675675677</v>
      </c>
      <c r="K21" s="12">
        <v>11</v>
      </c>
      <c r="L21" s="10">
        <f t="shared" si="7"/>
        <v>7.4324324324324325</v>
      </c>
      <c r="M21" s="9">
        <v>1</v>
      </c>
      <c r="N21" s="10">
        <f t="shared" si="2"/>
        <v>0.67567567567567566</v>
      </c>
      <c r="O21" s="9">
        <v>3</v>
      </c>
      <c r="P21" s="10">
        <f t="shared" si="8"/>
        <v>2.0270270270270272</v>
      </c>
      <c r="Q21" s="9">
        <v>7</v>
      </c>
      <c r="R21" s="10">
        <f t="shared" si="3"/>
        <v>4.7297297297297298</v>
      </c>
      <c r="S21" s="12">
        <v>0</v>
      </c>
      <c r="T21" s="10">
        <f t="shared" si="4"/>
        <v>0</v>
      </c>
    </row>
    <row r="22" spans="1:20" ht="15.75" x14ac:dyDescent="0.25">
      <c r="A22" s="2"/>
      <c r="B22" s="6">
        <v>14</v>
      </c>
      <c r="C22" s="7" t="s">
        <v>29</v>
      </c>
      <c r="D22" s="8">
        <f t="shared" si="5"/>
        <v>535</v>
      </c>
      <c r="E22" s="9">
        <v>106</v>
      </c>
      <c r="F22" s="10">
        <f t="shared" si="6"/>
        <v>19.813084112149532</v>
      </c>
      <c r="G22" s="11">
        <v>156</v>
      </c>
      <c r="H22" s="10">
        <f t="shared" si="0"/>
        <v>29.158878504672899</v>
      </c>
      <c r="I22" s="12">
        <v>153</v>
      </c>
      <c r="J22" s="10">
        <f t="shared" si="1"/>
        <v>28.598130841121495</v>
      </c>
      <c r="K22" s="12">
        <v>44</v>
      </c>
      <c r="L22" s="10">
        <f t="shared" si="7"/>
        <v>8.2242990654205599</v>
      </c>
      <c r="M22" s="9">
        <v>22</v>
      </c>
      <c r="N22" s="10">
        <f t="shared" si="2"/>
        <v>4.1121495327102799</v>
      </c>
      <c r="O22" s="9">
        <v>8</v>
      </c>
      <c r="P22" s="10">
        <f t="shared" si="8"/>
        <v>1.4953271028037383</v>
      </c>
      <c r="Q22" s="9">
        <v>46</v>
      </c>
      <c r="R22" s="10">
        <f t="shared" si="3"/>
        <v>8.5981308411214954</v>
      </c>
      <c r="S22" s="12">
        <v>0</v>
      </c>
      <c r="T22" s="10">
        <f t="shared" si="4"/>
        <v>0</v>
      </c>
    </row>
    <row r="23" spans="1:20" ht="15.75" x14ac:dyDescent="0.25">
      <c r="A23" s="2"/>
      <c r="B23" s="6">
        <v>15</v>
      </c>
      <c r="C23" s="7" t="s">
        <v>30</v>
      </c>
      <c r="D23" s="8">
        <f t="shared" si="5"/>
        <v>133</v>
      </c>
      <c r="E23" s="9">
        <v>33</v>
      </c>
      <c r="F23" s="10">
        <f t="shared" si="6"/>
        <v>24.81203007518797</v>
      </c>
      <c r="G23" s="11">
        <v>45</v>
      </c>
      <c r="H23" s="10">
        <f t="shared" si="0"/>
        <v>33.834586466165412</v>
      </c>
      <c r="I23" s="12">
        <v>34</v>
      </c>
      <c r="J23" s="10">
        <f t="shared" si="1"/>
        <v>25.563909774436091</v>
      </c>
      <c r="K23" s="12">
        <v>9</v>
      </c>
      <c r="L23" s="10">
        <f t="shared" si="7"/>
        <v>6.7669172932330826</v>
      </c>
      <c r="M23" s="9">
        <v>10</v>
      </c>
      <c r="N23" s="10">
        <f t="shared" si="2"/>
        <v>7.518796992481203</v>
      </c>
      <c r="O23" s="9">
        <v>1</v>
      </c>
      <c r="P23" s="10">
        <f t="shared" si="8"/>
        <v>0.75187969924812026</v>
      </c>
      <c r="Q23" s="9">
        <v>1</v>
      </c>
      <c r="R23" s="10">
        <f t="shared" si="3"/>
        <v>0.75187969924812026</v>
      </c>
      <c r="S23" s="12">
        <v>0</v>
      </c>
      <c r="T23" s="10">
        <f t="shared" si="4"/>
        <v>0</v>
      </c>
    </row>
    <row r="24" spans="1:20" ht="15.75" x14ac:dyDescent="0.25">
      <c r="A24" s="2"/>
      <c r="B24" s="6">
        <v>16</v>
      </c>
      <c r="C24" s="7" t="s">
        <v>31</v>
      </c>
      <c r="D24" s="8">
        <f t="shared" si="5"/>
        <v>112</v>
      </c>
      <c r="E24" s="9">
        <v>8</v>
      </c>
      <c r="F24" s="10">
        <f t="shared" si="6"/>
        <v>7.1428571428571432</v>
      </c>
      <c r="G24" s="11">
        <v>35</v>
      </c>
      <c r="H24" s="10">
        <f t="shared" si="0"/>
        <v>31.25</v>
      </c>
      <c r="I24" s="12">
        <v>43</v>
      </c>
      <c r="J24" s="10">
        <f t="shared" si="1"/>
        <v>38.392857142857146</v>
      </c>
      <c r="K24" s="12">
        <v>12</v>
      </c>
      <c r="L24" s="10">
        <f t="shared" si="7"/>
        <v>10.714285714285714</v>
      </c>
      <c r="M24" s="9">
        <v>11</v>
      </c>
      <c r="N24" s="10">
        <f t="shared" si="2"/>
        <v>9.8214285714285712</v>
      </c>
      <c r="O24" s="9">
        <v>1</v>
      </c>
      <c r="P24" s="10">
        <f t="shared" si="8"/>
        <v>0.8928571428571429</v>
      </c>
      <c r="Q24" s="9">
        <v>2</v>
      </c>
      <c r="R24" s="10">
        <f t="shared" si="3"/>
        <v>1.7857142857142858</v>
      </c>
      <c r="S24" s="12">
        <v>0</v>
      </c>
      <c r="T24" s="10">
        <f t="shared" si="4"/>
        <v>0</v>
      </c>
    </row>
    <row r="25" spans="1:20" ht="15.75" x14ac:dyDescent="0.25">
      <c r="A25" s="2"/>
      <c r="B25" s="6">
        <v>17</v>
      </c>
      <c r="C25" s="7" t="s">
        <v>32</v>
      </c>
      <c r="D25" s="8">
        <f t="shared" si="5"/>
        <v>79</v>
      </c>
      <c r="E25" s="9">
        <v>17</v>
      </c>
      <c r="F25" s="10">
        <f t="shared" si="6"/>
        <v>21.518987341772153</v>
      </c>
      <c r="G25" s="11">
        <v>15</v>
      </c>
      <c r="H25" s="10">
        <f t="shared" si="0"/>
        <v>18.9873417721519</v>
      </c>
      <c r="I25" s="12">
        <v>35</v>
      </c>
      <c r="J25" s="10">
        <f t="shared" si="1"/>
        <v>44.303797468354432</v>
      </c>
      <c r="K25" s="12">
        <v>7</v>
      </c>
      <c r="L25" s="10">
        <f t="shared" si="7"/>
        <v>8.8607594936708853</v>
      </c>
      <c r="M25" s="9">
        <v>1</v>
      </c>
      <c r="N25" s="10">
        <f t="shared" si="2"/>
        <v>1.2658227848101267</v>
      </c>
      <c r="O25" s="9">
        <v>1</v>
      </c>
      <c r="P25" s="10">
        <f t="shared" si="8"/>
        <v>1.2658227848101267</v>
      </c>
      <c r="Q25" s="9">
        <v>1</v>
      </c>
      <c r="R25" s="10">
        <f t="shared" si="3"/>
        <v>1.2658227848101267</v>
      </c>
      <c r="S25" s="12">
        <v>2</v>
      </c>
      <c r="T25" s="10">
        <f t="shared" si="4"/>
        <v>2.5316455696202533</v>
      </c>
    </row>
    <row r="26" spans="1:20" ht="15.75" x14ac:dyDescent="0.25">
      <c r="A26" s="2"/>
      <c r="B26" s="6">
        <v>18</v>
      </c>
      <c r="C26" s="7" t="s">
        <v>33</v>
      </c>
      <c r="D26" s="8">
        <f t="shared" si="5"/>
        <v>55</v>
      </c>
      <c r="E26" s="9">
        <v>5</v>
      </c>
      <c r="F26" s="10">
        <f t="shared" si="6"/>
        <v>9.0909090909090917</v>
      </c>
      <c r="G26" s="11">
        <v>4</v>
      </c>
      <c r="H26" s="10">
        <f t="shared" si="0"/>
        <v>7.2727272727272725</v>
      </c>
      <c r="I26" s="12">
        <v>34</v>
      </c>
      <c r="J26" s="10">
        <f t="shared" si="1"/>
        <v>61.81818181818182</v>
      </c>
      <c r="K26" s="12">
        <v>5</v>
      </c>
      <c r="L26" s="10">
        <f t="shared" si="7"/>
        <v>9.0909090909090917</v>
      </c>
      <c r="M26" s="9">
        <v>4</v>
      </c>
      <c r="N26" s="10">
        <f t="shared" si="2"/>
        <v>7.2727272727272725</v>
      </c>
      <c r="O26" s="9">
        <v>0</v>
      </c>
      <c r="P26" s="10">
        <f t="shared" si="8"/>
        <v>0</v>
      </c>
      <c r="Q26" s="9">
        <v>3</v>
      </c>
      <c r="R26" s="10">
        <f t="shared" si="3"/>
        <v>5.4545454545454541</v>
      </c>
      <c r="S26" s="12">
        <v>0</v>
      </c>
      <c r="T26" s="10">
        <f t="shared" si="4"/>
        <v>0</v>
      </c>
    </row>
    <row r="27" spans="1:20" ht="15.75" x14ac:dyDescent="0.25">
      <c r="A27" s="2"/>
      <c r="B27" s="6">
        <v>19</v>
      </c>
      <c r="C27" s="7" t="s">
        <v>34</v>
      </c>
      <c r="D27" s="8">
        <f t="shared" si="5"/>
        <v>199</v>
      </c>
      <c r="E27" s="9">
        <v>48</v>
      </c>
      <c r="F27" s="10">
        <f t="shared" si="6"/>
        <v>24.120603015075378</v>
      </c>
      <c r="G27" s="11">
        <v>26</v>
      </c>
      <c r="H27" s="10">
        <f t="shared" si="0"/>
        <v>13.06532663316583</v>
      </c>
      <c r="I27" s="12">
        <v>96</v>
      </c>
      <c r="J27" s="10">
        <f t="shared" si="1"/>
        <v>48.241206030150757</v>
      </c>
      <c r="K27" s="12">
        <v>9</v>
      </c>
      <c r="L27" s="10">
        <f t="shared" si="7"/>
        <v>4.5226130653266328</v>
      </c>
      <c r="M27" s="9">
        <v>9</v>
      </c>
      <c r="N27" s="10">
        <f t="shared" si="2"/>
        <v>4.5226130653266328</v>
      </c>
      <c r="O27" s="9">
        <v>1</v>
      </c>
      <c r="P27" s="10">
        <f t="shared" si="8"/>
        <v>0.50251256281407031</v>
      </c>
      <c r="Q27" s="9">
        <v>10</v>
      </c>
      <c r="R27" s="10">
        <f t="shared" si="3"/>
        <v>5.025125628140704</v>
      </c>
      <c r="S27" s="12">
        <v>0</v>
      </c>
      <c r="T27" s="10">
        <f t="shared" si="4"/>
        <v>0</v>
      </c>
    </row>
    <row r="28" spans="1:20" ht="15.75" x14ac:dyDescent="0.25">
      <c r="A28" s="2"/>
      <c r="B28" s="6">
        <v>20</v>
      </c>
      <c r="C28" s="7" t="s">
        <v>35</v>
      </c>
      <c r="D28" s="8">
        <f t="shared" si="5"/>
        <v>129</v>
      </c>
      <c r="E28" s="9">
        <v>42</v>
      </c>
      <c r="F28" s="10">
        <f t="shared" si="6"/>
        <v>32.558139534883722</v>
      </c>
      <c r="G28" s="11">
        <v>28</v>
      </c>
      <c r="H28" s="10">
        <f t="shared" si="0"/>
        <v>21.705426356589147</v>
      </c>
      <c r="I28" s="12">
        <v>35</v>
      </c>
      <c r="J28" s="10">
        <f t="shared" si="1"/>
        <v>27.131782945736433</v>
      </c>
      <c r="K28" s="12">
        <v>13</v>
      </c>
      <c r="L28" s="10">
        <f t="shared" si="7"/>
        <v>10.077519379844961</v>
      </c>
      <c r="M28" s="9">
        <v>5</v>
      </c>
      <c r="N28" s="10">
        <f t="shared" si="2"/>
        <v>3.8759689922480618</v>
      </c>
      <c r="O28" s="9">
        <v>1</v>
      </c>
      <c r="P28" s="10">
        <f>O28*100/D28</f>
        <v>0.77519379844961245</v>
      </c>
      <c r="Q28" s="9">
        <v>5</v>
      </c>
      <c r="R28" s="10">
        <f t="shared" si="3"/>
        <v>3.8759689922480618</v>
      </c>
      <c r="S28" s="12">
        <v>0</v>
      </c>
      <c r="T28" s="10">
        <f t="shared" si="4"/>
        <v>0</v>
      </c>
    </row>
    <row r="29" spans="1:20" ht="15.75" x14ac:dyDescent="0.25">
      <c r="A29" s="2"/>
      <c r="B29" s="6">
        <v>21</v>
      </c>
      <c r="C29" s="7" t="s">
        <v>36</v>
      </c>
      <c r="D29" s="8">
        <f t="shared" si="5"/>
        <v>117</v>
      </c>
      <c r="E29" s="9">
        <v>21</v>
      </c>
      <c r="F29" s="10">
        <f t="shared" si="6"/>
        <v>17.948717948717949</v>
      </c>
      <c r="G29" s="11">
        <v>34</v>
      </c>
      <c r="H29" s="10">
        <f t="shared" si="0"/>
        <v>29.05982905982906</v>
      </c>
      <c r="I29" s="12">
        <v>32</v>
      </c>
      <c r="J29" s="10">
        <f t="shared" si="1"/>
        <v>27.350427350427349</v>
      </c>
      <c r="K29" s="12">
        <v>11</v>
      </c>
      <c r="L29" s="10">
        <f t="shared" si="7"/>
        <v>9.4017094017094021</v>
      </c>
      <c r="M29" s="9">
        <v>7</v>
      </c>
      <c r="N29" s="10">
        <f t="shared" si="2"/>
        <v>5.982905982905983</v>
      </c>
      <c r="O29" s="9">
        <v>7</v>
      </c>
      <c r="P29" s="10">
        <f t="shared" si="8"/>
        <v>5.982905982905983</v>
      </c>
      <c r="Q29" s="9">
        <v>5</v>
      </c>
      <c r="R29" s="10">
        <f t="shared" si="3"/>
        <v>4.2735042735042734</v>
      </c>
      <c r="S29" s="12">
        <v>0</v>
      </c>
      <c r="T29" s="10">
        <f t="shared" si="4"/>
        <v>0</v>
      </c>
    </row>
    <row r="30" spans="1:20" ht="15.75" x14ac:dyDescent="0.25">
      <c r="A30" s="2"/>
      <c r="B30" s="6">
        <v>22</v>
      </c>
      <c r="C30" s="7" t="s">
        <v>37</v>
      </c>
      <c r="D30" s="8">
        <f t="shared" si="5"/>
        <v>115</v>
      </c>
      <c r="E30" s="9">
        <v>12</v>
      </c>
      <c r="F30" s="10">
        <f t="shared" si="6"/>
        <v>10.434782608695652</v>
      </c>
      <c r="G30" s="11">
        <v>26</v>
      </c>
      <c r="H30" s="10">
        <f t="shared" si="0"/>
        <v>22.608695652173914</v>
      </c>
      <c r="I30" s="12">
        <v>50</v>
      </c>
      <c r="J30" s="10">
        <f t="shared" si="1"/>
        <v>43.478260869565219</v>
      </c>
      <c r="K30" s="12">
        <v>12</v>
      </c>
      <c r="L30" s="10">
        <f t="shared" si="7"/>
        <v>10.434782608695652</v>
      </c>
      <c r="M30" s="9">
        <v>11</v>
      </c>
      <c r="N30" s="10">
        <f t="shared" si="2"/>
        <v>9.5652173913043477</v>
      </c>
      <c r="O30" s="9">
        <v>0</v>
      </c>
      <c r="P30" s="10">
        <f t="shared" si="8"/>
        <v>0</v>
      </c>
      <c r="Q30" s="9">
        <v>4</v>
      </c>
      <c r="R30" s="10">
        <f t="shared" si="3"/>
        <v>3.4782608695652173</v>
      </c>
      <c r="S30" s="12">
        <v>0</v>
      </c>
      <c r="T30" s="10">
        <f t="shared" si="4"/>
        <v>0</v>
      </c>
    </row>
    <row r="31" spans="1:20" ht="15.75" x14ac:dyDescent="0.25">
      <c r="A31" s="2"/>
      <c r="B31" s="6">
        <v>23</v>
      </c>
      <c r="C31" s="7" t="s">
        <v>38</v>
      </c>
      <c r="D31" s="8">
        <f t="shared" si="5"/>
        <v>57</v>
      </c>
      <c r="E31" s="9">
        <v>6</v>
      </c>
      <c r="F31" s="10">
        <f t="shared" si="6"/>
        <v>10.526315789473685</v>
      </c>
      <c r="G31" s="11">
        <v>17</v>
      </c>
      <c r="H31" s="10">
        <f t="shared" si="0"/>
        <v>29.82456140350877</v>
      </c>
      <c r="I31" s="12">
        <v>22</v>
      </c>
      <c r="J31" s="10">
        <f t="shared" si="1"/>
        <v>38.596491228070178</v>
      </c>
      <c r="K31" s="12">
        <v>9</v>
      </c>
      <c r="L31" s="10">
        <f t="shared" si="7"/>
        <v>15.789473684210526</v>
      </c>
      <c r="M31" s="9">
        <v>2</v>
      </c>
      <c r="N31" s="10">
        <f t="shared" si="2"/>
        <v>3.5087719298245612</v>
      </c>
      <c r="O31" s="9">
        <v>0</v>
      </c>
      <c r="P31" s="10">
        <f t="shared" si="8"/>
        <v>0</v>
      </c>
      <c r="Q31" s="9">
        <v>1</v>
      </c>
      <c r="R31" s="10">
        <f t="shared" si="3"/>
        <v>1.7543859649122806</v>
      </c>
      <c r="S31" s="12">
        <v>0</v>
      </c>
      <c r="T31" s="10">
        <f t="shared" si="4"/>
        <v>0</v>
      </c>
    </row>
    <row r="32" spans="1:20" ht="15.75" x14ac:dyDescent="0.25">
      <c r="A32" s="2"/>
      <c r="B32" s="6">
        <v>24</v>
      </c>
      <c r="C32" s="13" t="s">
        <v>39</v>
      </c>
      <c r="D32" s="8">
        <f t="shared" si="5"/>
        <v>113</v>
      </c>
      <c r="E32" s="9">
        <v>33</v>
      </c>
      <c r="F32" s="10">
        <f t="shared" si="6"/>
        <v>29.20353982300885</v>
      </c>
      <c r="G32" s="11">
        <v>32</v>
      </c>
      <c r="H32" s="10">
        <f t="shared" si="0"/>
        <v>28.318584070796462</v>
      </c>
      <c r="I32" s="12">
        <v>32</v>
      </c>
      <c r="J32" s="10">
        <f t="shared" si="1"/>
        <v>28.318584070796462</v>
      </c>
      <c r="K32" s="12">
        <v>9</v>
      </c>
      <c r="L32" s="10">
        <f t="shared" si="7"/>
        <v>7.9646017699115044</v>
      </c>
      <c r="M32" s="9">
        <v>1</v>
      </c>
      <c r="N32" s="10">
        <f t="shared" si="2"/>
        <v>0.88495575221238942</v>
      </c>
      <c r="O32" s="9">
        <v>0</v>
      </c>
      <c r="P32" s="10">
        <f t="shared" si="8"/>
        <v>0</v>
      </c>
      <c r="Q32" s="9">
        <v>6</v>
      </c>
      <c r="R32" s="10">
        <f t="shared" si="3"/>
        <v>5.3097345132743365</v>
      </c>
      <c r="S32" s="12">
        <v>0</v>
      </c>
      <c r="T32" s="10">
        <f t="shared" si="4"/>
        <v>0</v>
      </c>
    </row>
    <row r="33" spans="1:20" ht="16.5" thickBot="1" x14ac:dyDescent="0.3">
      <c r="A33" s="2"/>
      <c r="B33" s="6">
        <v>25</v>
      </c>
      <c r="C33" s="14" t="s">
        <v>40</v>
      </c>
      <c r="D33" s="8">
        <f t="shared" si="5"/>
        <v>227</v>
      </c>
      <c r="E33" s="16">
        <v>45</v>
      </c>
      <c r="F33" s="10">
        <f t="shared" si="6"/>
        <v>19.823788546255507</v>
      </c>
      <c r="G33" s="18">
        <v>51</v>
      </c>
      <c r="H33" s="10">
        <f t="shared" si="0"/>
        <v>22.466960352422909</v>
      </c>
      <c r="I33" s="19">
        <v>97</v>
      </c>
      <c r="J33" s="10">
        <f t="shared" si="1"/>
        <v>42.731277533039645</v>
      </c>
      <c r="K33" s="19">
        <v>20</v>
      </c>
      <c r="L33" s="10">
        <f t="shared" si="7"/>
        <v>8.8105726872246688</v>
      </c>
      <c r="M33" s="16">
        <v>7</v>
      </c>
      <c r="N33" s="10">
        <f t="shared" si="2"/>
        <v>3.0837004405286343</v>
      </c>
      <c r="O33" s="16">
        <v>3</v>
      </c>
      <c r="P33" s="10">
        <f>O33*100/D33</f>
        <v>1.3215859030837005</v>
      </c>
      <c r="Q33" s="16">
        <v>4</v>
      </c>
      <c r="R33" s="10">
        <f t="shared" si="3"/>
        <v>1.7621145374449338</v>
      </c>
      <c r="S33" s="19">
        <v>0</v>
      </c>
      <c r="T33" s="10">
        <f t="shared" si="4"/>
        <v>0</v>
      </c>
    </row>
    <row r="34" spans="1:20" ht="16.5" thickBot="1" x14ac:dyDescent="0.3">
      <c r="A34" s="2"/>
      <c r="B34" s="98" t="s">
        <v>8</v>
      </c>
      <c r="C34" s="99"/>
      <c r="D34" s="31">
        <f>SUM(D9:D33)</f>
        <v>4428</v>
      </c>
      <c r="E34" s="38">
        <f>SUM(E9:E33)</f>
        <v>916</v>
      </c>
      <c r="F34" s="39">
        <f>E34*100/D34</f>
        <v>20.686540198735322</v>
      </c>
      <c r="G34" s="38">
        <f>SUM(G9:G33)</f>
        <v>978</v>
      </c>
      <c r="H34" s="23">
        <f t="shared" ref="H34:H37" si="9">G34*100/D34</f>
        <v>22.086720867208673</v>
      </c>
      <c r="I34" s="40">
        <f>SUM(I9:I33)</f>
        <v>1786</v>
      </c>
      <c r="J34" s="23">
        <f t="shared" ref="J34:J37" si="10">I34*100/D34</f>
        <v>40.33423667570009</v>
      </c>
      <c r="K34" s="40">
        <f>SUM(K9:K33)</f>
        <v>355</v>
      </c>
      <c r="L34" s="23">
        <f>K34*100/D34</f>
        <v>8.0171635049683836</v>
      </c>
      <c r="M34" s="41">
        <f>SUM(M9:M33)</f>
        <v>171</v>
      </c>
      <c r="N34" s="23">
        <f t="shared" ref="N34:N37" si="11">M34*100/D34</f>
        <v>3.8617886178861789</v>
      </c>
      <c r="O34" s="41">
        <f>SUM(O9:O33)</f>
        <v>39</v>
      </c>
      <c r="P34" s="23">
        <f>O34*100/D34</f>
        <v>0.8807588075880759</v>
      </c>
      <c r="Q34" s="41">
        <f>SUM(Q9:Q33)</f>
        <v>181</v>
      </c>
      <c r="R34" s="23">
        <f t="shared" ref="R34:R37" si="12">Q34*100/D34</f>
        <v>4.0876242095754289</v>
      </c>
      <c r="S34" s="40">
        <f>SUM(S9:S33)</f>
        <v>2</v>
      </c>
      <c r="T34" s="23">
        <f t="shared" ref="T34:T37" si="13">S34*100/D34</f>
        <v>4.5167118337850046E-2</v>
      </c>
    </row>
    <row r="35" spans="1:20" ht="15.75" x14ac:dyDescent="0.25">
      <c r="A35" s="2"/>
      <c r="B35" s="100" t="s">
        <v>42</v>
      </c>
      <c r="C35" s="101"/>
      <c r="D35" s="8">
        <f t="shared" ref="D35:D36" si="14">SUM(E35+G35+I35+K35+M35+O35+Q35+S35)</f>
        <v>74</v>
      </c>
      <c r="E35" s="42">
        <v>20</v>
      </c>
      <c r="F35" s="26">
        <f>E35*100/D35</f>
        <v>27.027027027027028</v>
      </c>
      <c r="G35" s="25">
        <v>27</v>
      </c>
      <c r="H35" s="26">
        <f t="shared" si="9"/>
        <v>36.486486486486484</v>
      </c>
      <c r="I35" s="25">
        <v>16</v>
      </c>
      <c r="J35" s="26">
        <f t="shared" si="10"/>
        <v>21.621621621621621</v>
      </c>
      <c r="K35" s="43">
        <v>3</v>
      </c>
      <c r="L35" s="26">
        <f>K35*100/D35</f>
        <v>4.0540540540540544</v>
      </c>
      <c r="M35" s="27">
        <v>2</v>
      </c>
      <c r="N35" s="26">
        <f t="shared" si="11"/>
        <v>2.7027027027027026</v>
      </c>
      <c r="O35" s="27">
        <v>0</v>
      </c>
      <c r="P35" s="26">
        <f>O35*100/D35</f>
        <v>0</v>
      </c>
      <c r="Q35" s="27">
        <v>6</v>
      </c>
      <c r="R35" s="26">
        <f t="shared" si="12"/>
        <v>8.1081081081081088</v>
      </c>
      <c r="S35" s="27">
        <v>0</v>
      </c>
      <c r="T35" s="26">
        <f t="shared" si="13"/>
        <v>0</v>
      </c>
    </row>
    <row r="36" spans="1:20" ht="16.5" thickBot="1" x14ac:dyDescent="0.3">
      <c r="A36" s="2"/>
      <c r="B36" s="69" t="s">
        <v>43</v>
      </c>
      <c r="C36" s="102"/>
      <c r="D36" s="8">
        <f t="shared" si="14"/>
        <v>28</v>
      </c>
      <c r="E36" s="16">
        <v>2</v>
      </c>
      <c r="F36" s="17">
        <f>E36*100/D36</f>
        <v>7.1428571428571432</v>
      </c>
      <c r="G36" s="18">
        <v>5</v>
      </c>
      <c r="H36" s="17">
        <f t="shared" si="9"/>
        <v>17.857142857142858</v>
      </c>
      <c r="I36" s="18">
        <v>16</v>
      </c>
      <c r="J36" s="17">
        <f t="shared" si="10"/>
        <v>57.142857142857146</v>
      </c>
      <c r="K36" s="19">
        <v>1</v>
      </c>
      <c r="L36" s="17">
        <f>K36*100/D36</f>
        <v>3.5714285714285716</v>
      </c>
      <c r="M36" s="44">
        <v>0</v>
      </c>
      <c r="N36" s="17">
        <f t="shared" si="11"/>
        <v>0</v>
      </c>
      <c r="O36" s="44">
        <v>0</v>
      </c>
      <c r="P36" s="17">
        <f>O36*100/D36</f>
        <v>0</v>
      </c>
      <c r="Q36" s="44">
        <v>4</v>
      </c>
      <c r="R36" s="17">
        <f t="shared" si="12"/>
        <v>14.285714285714286</v>
      </c>
      <c r="S36" s="44">
        <v>0</v>
      </c>
      <c r="T36" s="17">
        <f t="shared" si="13"/>
        <v>0</v>
      </c>
    </row>
    <row r="37" spans="1:20" ht="16.5" thickBot="1" x14ac:dyDescent="0.3">
      <c r="A37" s="2"/>
      <c r="B37" s="96" t="s">
        <v>46</v>
      </c>
      <c r="C37" s="97"/>
      <c r="D37" s="31">
        <f>SUM(D34:D36)</f>
        <v>4530</v>
      </c>
      <c r="E37" s="31">
        <f>SUM(E34:E36)</f>
        <v>938</v>
      </c>
      <c r="F37" s="21">
        <f>E37*100/D37</f>
        <v>20.706401766004415</v>
      </c>
      <c r="G37" s="38">
        <f>SUM(G34:G36)</f>
        <v>1010</v>
      </c>
      <c r="H37" s="23">
        <f t="shared" si="9"/>
        <v>22.29580573951435</v>
      </c>
      <c r="I37" s="38">
        <f>SUM(I34:I36)</f>
        <v>1818</v>
      </c>
      <c r="J37" s="23">
        <f t="shared" si="10"/>
        <v>40.132450331125831</v>
      </c>
      <c r="K37" s="38">
        <f>SUM(K34:K36)</f>
        <v>359</v>
      </c>
      <c r="L37" s="23">
        <f>K37*100/D37</f>
        <v>7.924944812362031</v>
      </c>
      <c r="M37" s="38">
        <f>SUM(M34:M36)</f>
        <v>173</v>
      </c>
      <c r="N37" s="23">
        <f t="shared" si="11"/>
        <v>3.8189845474613686</v>
      </c>
      <c r="O37" s="38">
        <f>SUM(O34:O36)</f>
        <v>39</v>
      </c>
      <c r="P37" s="23">
        <f>O37*100/D37</f>
        <v>0.86092715231788075</v>
      </c>
      <c r="Q37" s="38">
        <f>SUM(Q34:Q36)</f>
        <v>191</v>
      </c>
      <c r="R37" s="23">
        <f t="shared" si="12"/>
        <v>4.2163355408388519</v>
      </c>
      <c r="S37" s="38">
        <f>SUM(S34:S36)</f>
        <v>2</v>
      </c>
      <c r="T37" s="23">
        <f t="shared" si="13"/>
        <v>4.4150110375275942E-2</v>
      </c>
    </row>
  </sheetData>
  <mergeCells count="22"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  <mergeCell ref="S4:T7"/>
    <mergeCell ref="D5:D8"/>
    <mergeCell ref="E5:F7"/>
    <mergeCell ref="G5:H7"/>
    <mergeCell ref="I5:J7"/>
    <mergeCell ref="M5:N7"/>
    <mergeCell ref="B37:C37"/>
    <mergeCell ref="O5:P7"/>
    <mergeCell ref="A20:A21"/>
    <mergeCell ref="B34:C34"/>
    <mergeCell ref="B35:C35"/>
    <mergeCell ref="B36:C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C6CE-AB0B-4157-B439-599F25F8DB96}">
  <dimension ref="A1:T37"/>
  <sheetViews>
    <sheetView workbookViewId="0">
      <selection activeCell="V18" sqref="V18"/>
    </sheetView>
  </sheetViews>
  <sheetFormatPr defaultRowHeight="15" x14ac:dyDescent="0.25"/>
  <cols>
    <col min="1" max="1" width="3.28515625" customWidth="1"/>
    <col min="3" max="3" width="19.85546875" customWidth="1"/>
  </cols>
  <sheetData>
    <row r="1" spans="1:20" ht="3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1"/>
      <c r="P1" s="71"/>
      <c r="Q1" s="71"/>
      <c r="R1" s="71"/>
      <c r="S1" s="2"/>
      <c r="T1" s="3"/>
    </row>
    <row r="2" spans="1:20" ht="16.5" x14ac:dyDescent="0.25">
      <c r="A2" s="1"/>
      <c r="B2" s="95" t="s">
        <v>49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8.25" customHeight="1" thickBot="1" x14ac:dyDescent="0.3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2"/>
      <c r="T3" s="2"/>
    </row>
    <row r="4" spans="1:20" x14ac:dyDescent="0.25">
      <c r="A4" s="2"/>
      <c r="B4" s="74" t="s">
        <v>0</v>
      </c>
      <c r="C4" s="77" t="s">
        <v>1</v>
      </c>
      <c r="D4" s="80" t="s">
        <v>2</v>
      </c>
      <c r="E4" s="81"/>
      <c r="F4" s="81"/>
      <c r="G4" s="81" t="s">
        <v>3</v>
      </c>
      <c r="H4" s="81"/>
      <c r="I4" s="81"/>
      <c r="J4" s="81"/>
      <c r="K4" s="81" t="s">
        <v>4</v>
      </c>
      <c r="L4" s="81"/>
      <c r="M4" s="81" t="s">
        <v>5</v>
      </c>
      <c r="N4" s="81"/>
      <c r="O4" s="81"/>
      <c r="P4" s="81"/>
      <c r="Q4" s="81" t="s">
        <v>6</v>
      </c>
      <c r="R4" s="81"/>
      <c r="S4" s="81" t="s">
        <v>7</v>
      </c>
      <c r="T4" s="82"/>
    </row>
    <row r="5" spans="1:20" x14ac:dyDescent="0.25">
      <c r="A5" s="2"/>
      <c r="B5" s="75"/>
      <c r="C5" s="78"/>
      <c r="D5" s="84" t="s">
        <v>8</v>
      </c>
      <c r="E5" s="86" t="s">
        <v>9</v>
      </c>
      <c r="F5" s="86"/>
      <c r="G5" s="65" t="s">
        <v>10</v>
      </c>
      <c r="H5" s="65"/>
      <c r="I5" s="65" t="s">
        <v>11</v>
      </c>
      <c r="J5" s="65"/>
      <c r="K5" s="65"/>
      <c r="L5" s="65"/>
      <c r="M5" s="65" t="s">
        <v>12</v>
      </c>
      <c r="N5" s="65"/>
      <c r="O5" s="65" t="s">
        <v>13</v>
      </c>
      <c r="P5" s="65"/>
      <c r="Q5" s="65"/>
      <c r="R5" s="65"/>
      <c r="S5" s="65"/>
      <c r="T5" s="83"/>
    </row>
    <row r="6" spans="1:20" x14ac:dyDescent="0.25">
      <c r="A6" s="2"/>
      <c r="B6" s="75"/>
      <c r="C6" s="78"/>
      <c r="D6" s="84"/>
      <c r="E6" s="86"/>
      <c r="F6" s="86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83"/>
    </row>
    <row r="7" spans="1:20" x14ac:dyDescent="0.25">
      <c r="A7" s="2"/>
      <c r="B7" s="75"/>
      <c r="C7" s="78"/>
      <c r="D7" s="84"/>
      <c r="E7" s="86"/>
      <c r="F7" s="86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83"/>
    </row>
    <row r="8" spans="1:20" ht="15.75" thickBot="1" x14ac:dyDescent="0.3">
      <c r="A8" s="2"/>
      <c r="B8" s="76"/>
      <c r="C8" s="79"/>
      <c r="D8" s="85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4" t="s">
        <v>14</v>
      </c>
      <c r="T8" s="5" t="s">
        <v>15</v>
      </c>
    </row>
    <row r="9" spans="1:20" ht="15.75" x14ac:dyDescent="0.25">
      <c r="A9" s="2"/>
      <c r="B9" s="6">
        <v>1</v>
      </c>
      <c r="C9" s="7" t="s">
        <v>16</v>
      </c>
      <c r="D9" s="8">
        <f>SUM(E9+G9+I9+K9+M9+O9+Q9+S9)</f>
        <v>33</v>
      </c>
      <c r="E9" s="9">
        <v>21</v>
      </c>
      <c r="F9" s="10">
        <f>E9*100/D9</f>
        <v>63.636363636363633</v>
      </c>
      <c r="G9" s="11">
        <v>2</v>
      </c>
      <c r="H9" s="10">
        <f t="shared" ref="H9:H33" si="0">G9*100/D9</f>
        <v>6.0606060606060606</v>
      </c>
      <c r="I9" s="12">
        <v>6</v>
      </c>
      <c r="J9" s="10">
        <f t="shared" ref="J9:J33" si="1">I9*100/D9</f>
        <v>18.181818181818183</v>
      </c>
      <c r="K9" s="12">
        <v>3</v>
      </c>
      <c r="L9" s="10">
        <f>K9*100/D9</f>
        <v>9.0909090909090917</v>
      </c>
      <c r="M9" s="9">
        <v>0</v>
      </c>
      <c r="N9" s="10">
        <f t="shared" ref="N9:N33" si="2">M9*100/D9</f>
        <v>0</v>
      </c>
      <c r="O9" s="9">
        <v>0</v>
      </c>
      <c r="P9" s="10">
        <f>O9*100/D9</f>
        <v>0</v>
      </c>
      <c r="Q9" s="9">
        <v>1</v>
      </c>
      <c r="R9" s="10">
        <f t="shared" ref="R9:R33" si="3">Q9*100/D9</f>
        <v>3.0303030303030303</v>
      </c>
      <c r="S9" s="12">
        <v>0</v>
      </c>
      <c r="T9" s="10">
        <f t="shared" ref="T9:T33" si="4">S9*100/D9</f>
        <v>0</v>
      </c>
    </row>
    <row r="10" spans="1:20" ht="15.75" x14ac:dyDescent="0.25">
      <c r="A10" s="2"/>
      <c r="B10" s="6">
        <v>2</v>
      </c>
      <c r="C10" s="7" t="s">
        <v>17</v>
      </c>
      <c r="D10" s="8">
        <f t="shared" ref="D10:D33" si="5">SUM(E10+G10+I10+K10+M10+O10+Q10+S10)</f>
        <v>46</v>
      </c>
      <c r="E10" s="9">
        <v>17</v>
      </c>
      <c r="F10" s="10">
        <f t="shared" ref="F10:F33" si="6">E10*100/D10</f>
        <v>36.956521739130437</v>
      </c>
      <c r="G10" s="11">
        <v>8</v>
      </c>
      <c r="H10" s="10">
        <f t="shared" si="0"/>
        <v>17.391304347826086</v>
      </c>
      <c r="I10" s="12">
        <v>13</v>
      </c>
      <c r="J10" s="10">
        <f t="shared" si="1"/>
        <v>28.260869565217391</v>
      </c>
      <c r="K10" s="12">
        <v>3</v>
      </c>
      <c r="L10" s="10">
        <f t="shared" ref="L10:L33" si="7">K10*100/D10</f>
        <v>6.5217391304347823</v>
      </c>
      <c r="M10" s="9">
        <v>5</v>
      </c>
      <c r="N10" s="10">
        <f t="shared" si="2"/>
        <v>10.869565217391305</v>
      </c>
      <c r="O10" s="9">
        <v>0</v>
      </c>
      <c r="P10" s="10">
        <f t="shared" ref="P10:P32" si="8">O10*100/D10</f>
        <v>0</v>
      </c>
      <c r="Q10" s="9">
        <v>0</v>
      </c>
      <c r="R10" s="10">
        <f t="shared" si="3"/>
        <v>0</v>
      </c>
      <c r="S10" s="12">
        <v>0</v>
      </c>
      <c r="T10" s="10">
        <f t="shared" si="4"/>
        <v>0</v>
      </c>
    </row>
    <row r="11" spans="1:20" ht="15.75" x14ac:dyDescent="0.25">
      <c r="A11" s="2"/>
      <c r="B11" s="6">
        <v>3</v>
      </c>
      <c r="C11" s="7" t="s">
        <v>18</v>
      </c>
      <c r="D11" s="8">
        <f t="shared" si="5"/>
        <v>104</v>
      </c>
      <c r="E11" s="9">
        <v>49</v>
      </c>
      <c r="F11" s="10">
        <f t="shared" si="6"/>
        <v>47.115384615384613</v>
      </c>
      <c r="G11" s="11">
        <v>7</v>
      </c>
      <c r="H11" s="10">
        <f t="shared" si="0"/>
        <v>6.7307692307692308</v>
      </c>
      <c r="I11" s="12">
        <v>30</v>
      </c>
      <c r="J11" s="10">
        <f t="shared" si="1"/>
        <v>28.846153846153847</v>
      </c>
      <c r="K11" s="12">
        <v>9</v>
      </c>
      <c r="L11" s="10">
        <f t="shared" si="7"/>
        <v>8.6538461538461533</v>
      </c>
      <c r="M11" s="9">
        <v>6</v>
      </c>
      <c r="N11" s="10">
        <f t="shared" si="2"/>
        <v>5.7692307692307692</v>
      </c>
      <c r="O11" s="9">
        <v>2</v>
      </c>
      <c r="P11" s="10">
        <f t="shared" si="8"/>
        <v>1.9230769230769231</v>
      </c>
      <c r="Q11" s="9">
        <v>1</v>
      </c>
      <c r="R11" s="10">
        <f t="shared" si="3"/>
        <v>0.96153846153846156</v>
      </c>
      <c r="S11" s="12">
        <v>0</v>
      </c>
      <c r="T11" s="10">
        <f t="shared" si="4"/>
        <v>0</v>
      </c>
    </row>
    <row r="12" spans="1:20" ht="15.75" x14ac:dyDescent="0.25">
      <c r="A12" s="2"/>
      <c r="B12" s="6">
        <v>4</v>
      </c>
      <c r="C12" s="7" t="s">
        <v>19</v>
      </c>
      <c r="D12" s="8">
        <f t="shared" si="5"/>
        <v>44</v>
      </c>
      <c r="E12" s="9">
        <v>26</v>
      </c>
      <c r="F12" s="10">
        <f t="shared" si="6"/>
        <v>59.090909090909093</v>
      </c>
      <c r="G12" s="11">
        <v>5</v>
      </c>
      <c r="H12" s="10">
        <f t="shared" si="0"/>
        <v>11.363636363636363</v>
      </c>
      <c r="I12" s="12">
        <v>8</v>
      </c>
      <c r="J12" s="10">
        <f t="shared" si="1"/>
        <v>18.181818181818183</v>
      </c>
      <c r="K12" s="12">
        <v>2</v>
      </c>
      <c r="L12" s="10">
        <f t="shared" si="7"/>
        <v>4.5454545454545459</v>
      </c>
      <c r="M12" s="9">
        <v>3</v>
      </c>
      <c r="N12" s="10">
        <f t="shared" si="2"/>
        <v>6.8181818181818183</v>
      </c>
      <c r="O12" s="9">
        <v>0</v>
      </c>
      <c r="P12" s="10">
        <f t="shared" si="8"/>
        <v>0</v>
      </c>
      <c r="Q12" s="9">
        <v>0</v>
      </c>
      <c r="R12" s="10">
        <f t="shared" si="3"/>
        <v>0</v>
      </c>
      <c r="S12" s="12">
        <v>0</v>
      </c>
      <c r="T12" s="10">
        <f t="shared" si="4"/>
        <v>0</v>
      </c>
    </row>
    <row r="13" spans="1:20" ht="15.75" x14ac:dyDescent="0.25">
      <c r="A13" s="2"/>
      <c r="B13" s="6">
        <v>5</v>
      </c>
      <c r="C13" s="7" t="s">
        <v>20</v>
      </c>
      <c r="D13" s="8">
        <f t="shared" si="5"/>
        <v>31</v>
      </c>
      <c r="E13" s="9">
        <v>18</v>
      </c>
      <c r="F13" s="10">
        <f t="shared" si="6"/>
        <v>58.064516129032256</v>
      </c>
      <c r="G13" s="11">
        <v>5</v>
      </c>
      <c r="H13" s="10">
        <f t="shared" si="0"/>
        <v>16.129032258064516</v>
      </c>
      <c r="I13" s="12">
        <v>7</v>
      </c>
      <c r="J13" s="10">
        <f t="shared" si="1"/>
        <v>22.580645161290324</v>
      </c>
      <c r="K13" s="12">
        <v>0</v>
      </c>
      <c r="L13" s="10">
        <f>K13*100/D13</f>
        <v>0</v>
      </c>
      <c r="M13" s="9">
        <v>0</v>
      </c>
      <c r="N13" s="10">
        <f t="shared" si="2"/>
        <v>0</v>
      </c>
      <c r="O13" s="9">
        <v>0</v>
      </c>
      <c r="P13" s="10">
        <f t="shared" si="8"/>
        <v>0</v>
      </c>
      <c r="Q13" s="9">
        <v>1</v>
      </c>
      <c r="R13" s="10">
        <f t="shared" si="3"/>
        <v>3.225806451612903</v>
      </c>
      <c r="S13" s="12">
        <v>0</v>
      </c>
      <c r="T13" s="10">
        <f t="shared" si="4"/>
        <v>0</v>
      </c>
    </row>
    <row r="14" spans="1:20" ht="15.75" x14ac:dyDescent="0.25">
      <c r="A14" s="2"/>
      <c r="B14" s="6">
        <v>6</v>
      </c>
      <c r="C14" s="7" t="s">
        <v>21</v>
      </c>
      <c r="D14" s="8">
        <f t="shared" si="5"/>
        <v>31</v>
      </c>
      <c r="E14" s="9">
        <v>13</v>
      </c>
      <c r="F14" s="10">
        <f t="shared" si="6"/>
        <v>41.935483870967744</v>
      </c>
      <c r="G14" s="11">
        <v>7</v>
      </c>
      <c r="H14" s="10">
        <f t="shared" si="0"/>
        <v>22.580645161290324</v>
      </c>
      <c r="I14" s="12">
        <v>6</v>
      </c>
      <c r="J14" s="10">
        <f t="shared" si="1"/>
        <v>19.35483870967742</v>
      </c>
      <c r="K14" s="12">
        <v>1</v>
      </c>
      <c r="L14" s="10">
        <f t="shared" si="7"/>
        <v>3.225806451612903</v>
      </c>
      <c r="M14" s="9">
        <v>1</v>
      </c>
      <c r="N14" s="10">
        <f t="shared" si="2"/>
        <v>3.225806451612903</v>
      </c>
      <c r="O14" s="9">
        <v>0</v>
      </c>
      <c r="P14" s="10">
        <f t="shared" si="8"/>
        <v>0</v>
      </c>
      <c r="Q14" s="9">
        <v>3</v>
      </c>
      <c r="R14" s="10">
        <f t="shared" si="3"/>
        <v>9.67741935483871</v>
      </c>
      <c r="S14" s="12">
        <v>0</v>
      </c>
      <c r="T14" s="10">
        <f t="shared" si="4"/>
        <v>0</v>
      </c>
    </row>
    <row r="15" spans="1:20" ht="15.75" x14ac:dyDescent="0.25">
      <c r="A15" s="2"/>
      <c r="B15" s="6">
        <v>7</v>
      </c>
      <c r="C15" s="7" t="s">
        <v>22</v>
      </c>
      <c r="D15" s="8">
        <f t="shared" si="5"/>
        <v>51</v>
      </c>
      <c r="E15" s="9">
        <v>33</v>
      </c>
      <c r="F15" s="10">
        <f t="shared" si="6"/>
        <v>64.705882352941174</v>
      </c>
      <c r="G15" s="11">
        <v>2</v>
      </c>
      <c r="H15" s="10">
        <f t="shared" si="0"/>
        <v>3.9215686274509802</v>
      </c>
      <c r="I15" s="12">
        <v>9</v>
      </c>
      <c r="J15" s="10">
        <f t="shared" si="1"/>
        <v>17.647058823529413</v>
      </c>
      <c r="K15" s="12">
        <v>3</v>
      </c>
      <c r="L15" s="10">
        <f t="shared" si="7"/>
        <v>5.882352941176471</v>
      </c>
      <c r="M15" s="9">
        <v>2</v>
      </c>
      <c r="N15" s="10">
        <f t="shared" si="2"/>
        <v>3.9215686274509802</v>
      </c>
      <c r="O15" s="9">
        <v>0</v>
      </c>
      <c r="P15" s="10">
        <f t="shared" si="8"/>
        <v>0</v>
      </c>
      <c r="Q15" s="9">
        <v>2</v>
      </c>
      <c r="R15" s="10">
        <f t="shared" si="3"/>
        <v>3.9215686274509802</v>
      </c>
      <c r="S15" s="12">
        <v>0</v>
      </c>
      <c r="T15" s="10">
        <f t="shared" si="4"/>
        <v>0</v>
      </c>
    </row>
    <row r="16" spans="1:20" ht="15.75" x14ac:dyDescent="0.25">
      <c r="A16" s="2"/>
      <c r="B16" s="6">
        <v>8</v>
      </c>
      <c r="C16" s="7" t="s">
        <v>23</v>
      </c>
      <c r="D16" s="8">
        <f t="shared" si="5"/>
        <v>26</v>
      </c>
      <c r="E16" s="9">
        <v>9</v>
      </c>
      <c r="F16" s="10">
        <f t="shared" si="6"/>
        <v>34.615384615384613</v>
      </c>
      <c r="G16" s="11">
        <v>8</v>
      </c>
      <c r="H16" s="10">
        <f t="shared" si="0"/>
        <v>30.76923076923077</v>
      </c>
      <c r="I16" s="12">
        <v>6</v>
      </c>
      <c r="J16" s="10">
        <f t="shared" si="1"/>
        <v>23.076923076923077</v>
      </c>
      <c r="K16" s="12">
        <v>0</v>
      </c>
      <c r="L16" s="10">
        <f t="shared" si="7"/>
        <v>0</v>
      </c>
      <c r="M16" s="9">
        <v>1</v>
      </c>
      <c r="N16" s="10">
        <f t="shared" si="2"/>
        <v>3.8461538461538463</v>
      </c>
      <c r="O16" s="9">
        <v>0</v>
      </c>
      <c r="P16" s="10">
        <f t="shared" si="8"/>
        <v>0</v>
      </c>
      <c r="Q16" s="9">
        <v>2</v>
      </c>
      <c r="R16" s="10">
        <f t="shared" si="3"/>
        <v>7.6923076923076925</v>
      </c>
      <c r="S16" s="12">
        <v>0</v>
      </c>
      <c r="T16" s="10">
        <f t="shared" si="4"/>
        <v>0</v>
      </c>
    </row>
    <row r="17" spans="1:20" ht="15.75" x14ac:dyDescent="0.25">
      <c r="A17" s="2"/>
      <c r="B17" s="6">
        <v>9</v>
      </c>
      <c r="C17" s="7" t="s">
        <v>24</v>
      </c>
      <c r="D17" s="8">
        <f t="shared" si="5"/>
        <v>36</v>
      </c>
      <c r="E17" s="9">
        <v>16</v>
      </c>
      <c r="F17" s="10">
        <f t="shared" si="6"/>
        <v>44.444444444444443</v>
      </c>
      <c r="G17" s="11">
        <v>2</v>
      </c>
      <c r="H17" s="10">
        <f t="shared" si="0"/>
        <v>5.5555555555555554</v>
      </c>
      <c r="I17" s="12">
        <v>12</v>
      </c>
      <c r="J17" s="10">
        <f t="shared" si="1"/>
        <v>33.333333333333336</v>
      </c>
      <c r="K17" s="12">
        <v>2</v>
      </c>
      <c r="L17" s="10">
        <f t="shared" si="7"/>
        <v>5.5555555555555554</v>
      </c>
      <c r="M17" s="9">
        <v>0</v>
      </c>
      <c r="N17" s="10">
        <f t="shared" si="2"/>
        <v>0</v>
      </c>
      <c r="O17" s="9">
        <v>3</v>
      </c>
      <c r="P17" s="10">
        <f t="shared" si="8"/>
        <v>8.3333333333333339</v>
      </c>
      <c r="Q17" s="9">
        <v>1</v>
      </c>
      <c r="R17" s="10">
        <f t="shared" si="3"/>
        <v>2.7777777777777777</v>
      </c>
      <c r="S17" s="12">
        <v>0</v>
      </c>
      <c r="T17" s="10">
        <f t="shared" si="4"/>
        <v>0</v>
      </c>
    </row>
    <row r="18" spans="1:20" ht="15.75" x14ac:dyDescent="0.25">
      <c r="A18" s="2"/>
      <c r="B18" s="6">
        <v>10</v>
      </c>
      <c r="C18" s="7" t="s">
        <v>25</v>
      </c>
      <c r="D18" s="8">
        <f t="shared" si="5"/>
        <v>28</v>
      </c>
      <c r="E18" s="9">
        <v>12</v>
      </c>
      <c r="F18" s="10">
        <f t="shared" si="6"/>
        <v>42.857142857142854</v>
      </c>
      <c r="G18" s="11">
        <v>4</v>
      </c>
      <c r="H18" s="10">
        <f t="shared" si="0"/>
        <v>14.285714285714286</v>
      </c>
      <c r="I18" s="12">
        <v>7</v>
      </c>
      <c r="J18" s="10">
        <f t="shared" si="1"/>
        <v>25</v>
      </c>
      <c r="K18" s="12">
        <v>3</v>
      </c>
      <c r="L18" s="10">
        <f t="shared" si="7"/>
        <v>10.714285714285714</v>
      </c>
      <c r="M18" s="9">
        <v>1</v>
      </c>
      <c r="N18" s="10">
        <f t="shared" si="2"/>
        <v>3.5714285714285716</v>
      </c>
      <c r="O18" s="9">
        <v>0</v>
      </c>
      <c r="P18" s="10">
        <f t="shared" si="8"/>
        <v>0</v>
      </c>
      <c r="Q18" s="9">
        <v>1</v>
      </c>
      <c r="R18" s="10">
        <f t="shared" si="3"/>
        <v>3.5714285714285716</v>
      </c>
      <c r="S18" s="12">
        <v>0</v>
      </c>
      <c r="T18" s="10">
        <f t="shared" si="4"/>
        <v>0</v>
      </c>
    </row>
    <row r="19" spans="1:20" ht="15.75" x14ac:dyDescent="0.25">
      <c r="A19" s="2"/>
      <c r="B19" s="6">
        <v>11</v>
      </c>
      <c r="C19" s="7" t="s">
        <v>26</v>
      </c>
      <c r="D19" s="8">
        <f t="shared" si="5"/>
        <v>20</v>
      </c>
      <c r="E19" s="9">
        <v>13</v>
      </c>
      <c r="F19" s="10">
        <f t="shared" si="6"/>
        <v>65</v>
      </c>
      <c r="G19" s="11">
        <v>0</v>
      </c>
      <c r="H19" s="10">
        <f t="shared" si="0"/>
        <v>0</v>
      </c>
      <c r="I19" s="12">
        <v>6</v>
      </c>
      <c r="J19" s="10">
        <f t="shared" si="1"/>
        <v>30</v>
      </c>
      <c r="K19" s="12">
        <v>0</v>
      </c>
      <c r="L19" s="10">
        <f t="shared" si="7"/>
        <v>0</v>
      </c>
      <c r="M19" s="9">
        <v>1</v>
      </c>
      <c r="N19" s="10">
        <f t="shared" si="2"/>
        <v>5</v>
      </c>
      <c r="O19" s="9">
        <v>0</v>
      </c>
      <c r="P19" s="10">
        <f t="shared" si="8"/>
        <v>0</v>
      </c>
      <c r="Q19" s="9">
        <v>0</v>
      </c>
      <c r="R19" s="10">
        <f t="shared" si="3"/>
        <v>0</v>
      </c>
      <c r="S19" s="12">
        <v>0</v>
      </c>
      <c r="T19" s="10">
        <f t="shared" si="4"/>
        <v>0</v>
      </c>
    </row>
    <row r="20" spans="1:20" ht="15.75" x14ac:dyDescent="0.25">
      <c r="A20" s="66"/>
      <c r="B20" s="6">
        <v>12</v>
      </c>
      <c r="C20" s="7" t="s">
        <v>27</v>
      </c>
      <c r="D20" s="8">
        <f t="shared" si="5"/>
        <v>55</v>
      </c>
      <c r="E20" s="9">
        <v>21</v>
      </c>
      <c r="F20" s="10">
        <f t="shared" si="6"/>
        <v>38.18181818181818</v>
      </c>
      <c r="G20" s="11">
        <v>18</v>
      </c>
      <c r="H20" s="10">
        <f t="shared" si="0"/>
        <v>32.727272727272727</v>
      </c>
      <c r="I20" s="12">
        <v>11</v>
      </c>
      <c r="J20" s="10">
        <f t="shared" si="1"/>
        <v>20</v>
      </c>
      <c r="K20" s="12">
        <v>4</v>
      </c>
      <c r="L20" s="10">
        <f t="shared" si="7"/>
        <v>7.2727272727272725</v>
      </c>
      <c r="M20" s="9">
        <v>0</v>
      </c>
      <c r="N20" s="10">
        <f t="shared" si="2"/>
        <v>0</v>
      </c>
      <c r="O20" s="9">
        <v>0</v>
      </c>
      <c r="P20" s="10">
        <f>O20*100/D20</f>
        <v>0</v>
      </c>
      <c r="Q20" s="9">
        <v>1</v>
      </c>
      <c r="R20" s="10">
        <f t="shared" si="3"/>
        <v>1.8181818181818181</v>
      </c>
      <c r="S20" s="12">
        <v>0</v>
      </c>
      <c r="T20" s="10">
        <f t="shared" si="4"/>
        <v>0</v>
      </c>
    </row>
    <row r="21" spans="1:20" ht="15.75" x14ac:dyDescent="0.25">
      <c r="A21" s="66"/>
      <c r="B21" s="6">
        <v>13</v>
      </c>
      <c r="C21" s="7" t="s">
        <v>28</v>
      </c>
      <c r="D21" s="8">
        <f t="shared" si="5"/>
        <v>26</v>
      </c>
      <c r="E21" s="9">
        <v>18</v>
      </c>
      <c r="F21" s="10">
        <f t="shared" si="6"/>
        <v>69.230769230769226</v>
      </c>
      <c r="G21" s="11">
        <v>0</v>
      </c>
      <c r="H21" s="10">
        <f t="shared" si="0"/>
        <v>0</v>
      </c>
      <c r="I21" s="12">
        <v>6</v>
      </c>
      <c r="J21" s="10">
        <f t="shared" si="1"/>
        <v>23.076923076923077</v>
      </c>
      <c r="K21" s="12">
        <v>1</v>
      </c>
      <c r="L21" s="10">
        <f t="shared" si="7"/>
        <v>3.8461538461538463</v>
      </c>
      <c r="M21" s="9">
        <v>0</v>
      </c>
      <c r="N21" s="10">
        <f t="shared" si="2"/>
        <v>0</v>
      </c>
      <c r="O21" s="9">
        <v>1</v>
      </c>
      <c r="P21" s="10">
        <f t="shared" si="8"/>
        <v>3.8461538461538463</v>
      </c>
      <c r="Q21" s="9">
        <v>0</v>
      </c>
      <c r="R21" s="10">
        <f t="shared" si="3"/>
        <v>0</v>
      </c>
      <c r="S21" s="12">
        <v>0</v>
      </c>
      <c r="T21" s="10">
        <f t="shared" si="4"/>
        <v>0</v>
      </c>
    </row>
    <row r="22" spans="1:20" ht="15.75" x14ac:dyDescent="0.25">
      <c r="A22" s="2"/>
      <c r="B22" s="6">
        <v>14</v>
      </c>
      <c r="C22" s="7" t="s">
        <v>29</v>
      </c>
      <c r="D22" s="8">
        <f t="shared" si="5"/>
        <v>123</v>
      </c>
      <c r="E22" s="9">
        <v>48</v>
      </c>
      <c r="F22" s="10">
        <f t="shared" si="6"/>
        <v>39.024390243902438</v>
      </c>
      <c r="G22" s="11">
        <v>21</v>
      </c>
      <c r="H22" s="10">
        <f t="shared" si="0"/>
        <v>17.073170731707318</v>
      </c>
      <c r="I22" s="12">
        <v>25</v>
      </c>
      <c r="J22" s="10">
        <f t="shared" si="1"/>
        <v>20.325203252032519</v>
      </c>
      <c r="K22" s="12">
        <v>4</v>
      </c>
      <c r="L22" s="10">
        <f t="shared" si="7"/>
        <v>3.2520325203252032</v>
      </c>
      <c r="M22" s="9">
        <v>6</v>
      </c>
      <c r="N22" s="10">
        <f t="shared" si="2"/>
        <v>4.8780487804878048</v>
      </c>
      <c r="O22" s="9">
        <v>4</v>
      </c>
      <c r="P22" s="10">
        <f t="shared" si="8"/>
        <v>3.2520325203252032</v>
      </c>
      <c r="Q22" s="9">
        <v>15</v>
      </c>
      <c r="R22" s="10">
        <f t="shared" si="3"/>
        <v>12.195121951219512</v>
      </c>
      <c r="S22" s="12">
        <v>0</v>
      </c>
      <c r="T22" s="10">
        <f t="shared" si="4"/>
        <v>0</v>
      </c>
    </row>
    <row r="23" spans="1:20" ht="15.75" x14ac:dyDescent="0.25">
      <c r="A23" s="2"/>
      <c r="B23" s="6">
        <v>15</v>
      </c>
      <c r="C23" s="7" t="s">
        <v>30</v>
      </c>
      <c r="D23" s="8">
        <f t="shared" si="5"/>
        <v>29</v>
      </c>
      <c r="E23" s="9">
        <v>16</v>
      </c>
      <c r="F23" s="10">
        <f t="shared" si="6"/>
        <v>55.172413793103445</v>
      </c>
      <c r="G23" s="11">
        <v>7</v>
      </c>
      <c r="H23" s="10">
        <f t="shared" si="0"/>
        <v>24.137931034482758</v>
      </c>
      <c r="I23" s="12">
        <v>1</v>
      </c>
      <c r="J23" s="10">
        <f t="shared" si="1"/>
        <v>3.4482758620689653</v>
      </c>
      <c r="K23" s="12">
        <v>0</v>
      </c>
      <c r="L23" s="10">
        <f t="shared" si="7"/>
        <v>0</v>
      </c>
      <c r="M23" s="9">
        <v>2</v>
      </c>
      <c r="N23" s="10">
        <f t="shared" si="2"/>
        <v>6.8965517241379306</v>
      </c>
      <c r="O23" s="9">
        <v>0</v>
      </c>
      <c r="P23" s="10">
        <f t="shared" si="8"/>
        <v>0</v>
      </c>
      <c r="Q23" s="9">
        <v>3</v>
      </c>
      <c r="R23" s="10">
        <f t="shared" si="3"/>
        <v>10.344827586206897</v>
      </c>
      <c r="S23" s="12">
        <v>0</v>
      </c>
      <c r="T23" s="10">
        <f t="shared" si="4"/>
        <v>0</v>
      </c>
    </row>
    <row r="24" spans="1:20" ht="15.75" x14ac:dyDescent="0.25">
      <c r="A24" s="2"/>
      <c r="B24" s="6">
        <v>16</v>
      </c>
      <c r="C24" s="7" t="s">
        <v>31</v>
      </c>
      <c r="D24" s="8">
        <f t="shared" si="5"/>
        <v>24</v>
      </c>
      <c r="E24" s="9">
        <v>9</v>
      </c>
      <c r="F24" s="10">
        <f t="shared" si="6"/>
        <v>37.5</v>
      </c>
      <c r="G24" s="11">
        <v>5</v>
      </c>
      <c r="H24" s="10">
        <f t="shared" si="0"/>
        <v>20.833333333333332</v>
      </c>
      <c r="I24" s="12">
        <v>6</v>
      </c>
      <c r="J24" s="10">
        <f t="shared" si="1"/>
        <v>25</v>
      </c>
      <c r="K24" s="12">
        <v>1</v>
      </c>
      <c r="L24" s="10">
        <f t="shared" si="7"/>
        <v>4.166666666666667</v>
      </c>
      <c r="M24" s="9">
        <v>2</v>
      </c>
      <c r="N24" s="10">
        <f t="shared" si="2"/>
        <v>8.3333333333333339</v>
      </c>
      <c r="O24" s="9">
        <v>1</v>
      </c>
      <c r="P24" s="10">
        <f t="shared" si="8"/>
        <v>4.166666666666667</v>
      </c>
      <c r="Q24" s="9">
        <v>0</v>
      </c>
      <c r="R24" s="10">
        <f t="shared" si="3"/>
        <v>0</v>
      </c>
      <c r="S24" s="12">
        <v>0</v>
      </c>
      <c r="T24" s="10">
        <f t="shared" si="4"/>
        <v>0</v>
      </c>
    </row>
    <row r="25" spans="1:20" ht="15.75" x14ac:dyDescent="0.25">
      <c r="A25" s="2"/>
      <c r="B25" s="6">
        <v>17</v>
      </c>
      <c r="C25" s="7" t="s">
        <v>32</v>
      </c>
      <c r="D25" s="8">
        <f t="shared" si="5"/>
        <v>24</v>
      </c>
      <c r="E25" s="9">
        <v>11</v>
      </c>
      <c r="F25" s="10">
        <f t="shared" si="6"/>
        <v>45.833333333333336</v>
      </c>
      <c r="G25" s="11">
        <v>3</v>
      </c>
      <c r="H25" s="10">
        <f t="shared" si="0"/>
        <v>12.5</v>
      </c>
      <c r="I25" s="12">
        <v>7</v>
      </c>
      <c r="J25" s="10">
        <f t="shared" si="1"/>
        <v>29.166666666666668</v>
      </c>
      <c r="K25" s="12">
        <v>0</v>
      </c>
      <c r="L25" s="10">
        <f t="shared" si="7"/>
        <v>0</v>
      </c>
      <c r="M25" s="9">
        <v>2</v>
      </c>
      <c r="N25" s="10">
        <f t="shared" si="2"/>
        <v>8.3333333333333339</v>
      </c>
      <c r="O25" s="9">
        <v>0</v>
      </c>
      <c r="P25" s="10">
        <f t="shared" si="8"/>
        <v>0</v>
      </c>
      <c r="Q25" s="9">
        <v>1</v>
      </c>
      <c r="R25" s="10">
        <f t="shared" si="3"/>
        <v>4.166666666666667</v>
      </c>
      <c r="S25" s="12">
        <v>0</v>
      </c>
      <c r="T25" s="10">
        <f t="shared" si="4"/>
        <v>0</v>
      </c>
    </row>
    <row r="26" spans="1:20" ht="15.75" x14ac:dyDescent="0.25">
      <c r="A26" s="2"/>
      <c r="B26" s="6">
        <v>18</v>
      </c>
      <c r="C26" s="7" t="s">
        <v>33</v>
      </c>
      <c r="D26" s="8">
        <f t="shared" si="5"/>
        <v>9</v>
      </c>
      <c r="E26" s="9">
        <v>1</v>
      </c>
      <c r="F26" s="10">
        <f t="shared" si="6"/>
        <v>11.111111111111111</v>
      </c>
      <c r="G26" s="11">
        <v>1</v>
      </c>
      <c r="H26" s="10">
        <f t="shared" si="0"/>
        <v>11.111111111111111</v>
      </c>
      <c r="I26" s="12">
        <v>5</v>
      </c>
      <c r="J26" s="10">
        <f t="shared" si="1"/>
        <v>55.555555555555557</v>
      </c>
      <c r="K26" s="12">
        <v>1</v>
      </c>
      <c r="L26" s="10">
        <f t="shared" si="7"/>
        <v>11.111111111111111</v>
      </c>
      <c r="M26" s="9">
        <v>0</v>
      </c>
      <c r="N26" s="10">
        <f t="shared" si="2"/>
        <v>0</v>
      </c>
      <c r="O26" s="9">
        <v>1</v>
      </c>
      <c r="P26" s="10">
        <f t="shared" si="8"/>
        <v>11.111111111111111</v>
      </c>
      <c r="Q26" s="9">
        <v>0</v>
      </c>
      <c r="R26" s="10">
        <f t="shared" si="3"/>
        <v>0</v>
      </c>
      <c r="S26" s="12">
        <v>0</v>
      </c>
      <c r="T26" s="10">
        <f t="shared" si="4"/>
        <v>0</v>
      </c>
    </row>
    <row r="27" spans="1:20" ht="15.75" x14ac:dyDescent="0.25">
      <c r="A27" s="2"/>
      <c r="B27" s="6">
        <v>19</v>
      </c>
      <c r="C27" s="7" t="s">
        <v>34</v>
      </c>
      <c r="D27" s="8">
        <f t="shared" si="5"/>
        <v>59</v>
      </c>
      <c r="E27" s="9">
        <v>30</v>
      </c>
      <c r="F27" s="10">
        <f t="shared" si="6"/>
        <v>50.847457627118644</v>
      </c>
      <c r="G27" s="11">
        <v>6</v>
      </c>
      <c r="H27" s="10">
        <f t="shared" si="0"/>
        <v>10.169491525423728</v>
      </c>
      <c r="I27" s="12">
        <v>9</v>
      </c>
      <c r="J27" s="10">
        <f t="shared" si="1"/>
        <v>15.254237288135593</v>
      </c>
      <c r="K27" s="12">
        <v>7</v>
      </c>
      <c r="L27" s="10">
        <f t="shared" si="7"/>
        <v>11.864406779661017</v>
      </c>
      <c r="M27" s="9">
        <v>2</v>
      </c>
      <c r="N27" s="10">
        <f t="shared" si="2"/>
        <v>3.3898305084745761</v>
      </c>
      <c r="O27" s="9">
        <v>2</v>
      </c>
      <c r="P27" s="10">
        <f t="shared" si="8"/>
        <v>3.3898305084745761</v>
      </c>
      <c r="Q27" s="9">
        <v>3</v>
      </c>
      <c r="R27" s="10">
        <f t="shared" si="3"/>
        <v>5.0847457627118642</v>
      </c>
      <c r="S27" s="12">
        <v>0</v>
      </c>
      <c r="T27" s="10">
        <f t="shared" si="4"/>
        <v>0</v>
      </c>
    </row>
    <row r="28" spans="1:20" ht="15.75" x14ac:dyDescent="0.25">
      <c r="A28" s="2"/>
      <c r="B28" s="6">
        <v>20</v>
      </c>
      <c r="C28" s="7" t="s">
        <v>35</v>
      </c>
      <c r="D28" s="8">
        <f t="shared" si="5"/>
        <v>38</v>
      </c>
      <c r="E28" s="9">
        <v>25</v>
      </c>
      <c r="F28" s="10">
        <f t="shared" si="6"/>
        <v>65.78947368421052</v>
      </c>
      <c r="G28" s="11">
        <v>1</v>
      </c>
      <c r="H28" s="10">
        <f t="shared" si="0"/>
        <v>2.6315789473684212</v>
      </c>
      <c r="I28" s="12">
        <v>8</v>
      </c>
      <c r="J28" s="10">
        <f t="shared" si="1"/>
        <v>21.05263157894737</v>
      </c>
      <c r="K28" s="12">
        <v>2</v>
      </c>
      <c r="L28" s="10">
        <f t="shared" si="7"/>
        <v>5.2631578947368425</v>
      </c>
      <c r="M28" s="9">
        <v>2</v>
      </c>
      <c r="N28" s="10">
        <f t="shared" si="2"/>
        <v>5.2631578947368425</v>
      </c>
      <c r="O28" s="9">
        <v>0</v>
      </c>
      <c r="P28" s="10">
        <f>O28*100/D28</f>
        <v>0</v>
      </c>
      <c r="Q28" s="9">
        <v>0</v>
      </c>
      <c r="R28" s="10">
        <f t="shared" si="3"/>
        <v>0</v>
      </c>
      <c r="S28" s="12">
        <v>0</v>
      </c>
      <c r="T28" s="10">
        <f t="shared" si="4"/>
        <v>0</v>
      </c>
    </row>
    <row r="29" spans="1:20" ht="15.75" x14ac:dyDescent="0.25">
      <c r="A29" s="2"/>
      <c r="B29" s="6">
        <v>21</v>
      </c>
      <c r="C29" s="7" t="s">
        <v>36</v>
      </c>
      <c r="D29" s="8">
        <f t="shared" si="5"/>
        <v>27</v>
      </c>
      <c r="E29" s="9">
        <v>9</v>
      </c>
      <c r="F29" s="10">
        <f t="shared" si="6"/>
        <v>33.333333333333336</v>
      </c>
      <c r="G29" s="11">
        <v>4</v>
      </c>
      <c r="H29" s="10">
        <f t="shared" si="0"/>
        <v>14.814814814814815</v>
      </c>
      <c r="I29" s="12">
        <v>6</v>
      </c>
      <c r="J29" s="10">
        <f t="shared" si="1"/>
        <v>22.222222222222221</v>
      </c>
      <c r="K29" s="12">
        <v>3</v>
      </c>
      <c r="L29" s="10">
        <f t="shared" si="7"/>
        <v>11.111111111111111</v>
      </c>
      <c r="M29" s="9">
        <v>2</v>
      </c>
      <c r="N29" s="10">
        <f t="shared" si="2"/>
        <v>7.4074074074074074</v>
      </c>
      <c r="O29" s="9">
        <v>3</v>
      </c>
      <c r="P29" s="10">
        <f t="shared" si="8"/>
        <v>11.111111111111111</v>
      </c>
      <c r="Q29" s="9">
        <v>0</v>
      </c>
      <c r="R29" s="10">
        <f t="shared" si="3"/>
        <v>0</v>
      </c>
      <c r="S29" s="12">
        <v>0</v>
      </c>
      <c r="T29" s="10">
        <f t="shared" si="4"/>
        <v>0</v>
      </c>
    </row>
    <row r="30" spans="1:20" ht="15.75" x14ac:dyDescent="0.25">
      <c r="A30" s="2"/>
      <c r="B30" s="6">
        <v>22</v>
      </c>
      <c r="C30" s="7" t="s">
        <v>37</v>
      </c>
      <c r="D30" s="8">
        <f t="shared" si="5"/>
        <v>38</v>
      </c>
      <c r="E30" s="9">
        <v>12</v>
      </c>
      <c r="F30" s="10">
        <f t="shared" si="6"/>
        <v>31.578947368421051</v>
      </c>
      <c r="G30" s="11">
        <v>5</v>
      </c>
      <c r="H30" s="10">
        <f t="shared" si="0"/>
        <v>13.157894736842104</v>
      </c>
      <c r="I30" s="12">
        <v>15</v>
      </c>
      <c r="J30" s="10">
        <f t="shared" si="1"/>
        <v>39.473684210526315</v>
      </c>
      <c r="K30" s="12">
        <v>4</v>
      </c>
      <c r="L30" s="10">
        <f t="shared" si="7"/>
        <v>10.526315789473685</v>
      </c>
      <c r="M30" s="9">
        <v>0</v>
      </c>
      <c r="N30" s="10">
        <f t="shared" si="2"/>
        <v>0</v>
      </c>
      <c r="O30" s="9">
        <v>1</v>
      </c>
      <c r="P30" s="10">
        <f t="shared" si="8"/>
        <v>2.6315789473684212</v>
      </c>
      <c r="Q30" s="9">
        <v>1</v>
      </c>
      <c r="R30" s="10">
        <f t="shared" si="3"/>
        <v>2.6315789473684212</v>
      </c>
      <c r="S30" s="12">
        <v>0</v>
      </c>
      <c r="T30" s="10">
        <f t="shared" si="4"/>
        <v>0</v>
      </c>
    </row>
    <row r="31" spans="1:20" ht="15.75" x14ac:dyDescent="0.25">
      <c r="A31" s="2"/>
      <c r="B31" s="6">
        <v>23</v>
      </c>
      <c r="C31" s="7" t="s">
        <v>38</v>
      </c>
      <c r="D31" s="8">
        <f t="shared" si="5"/>
        <v>13</v>
      </c>
      <c r="E31" s="9">
        <v>3</v>
      </c>
      <c r="F31" s="10">
        <f t="shared" si="6"/>
        <v>23.076923076923077</v>
      </c>
      <c r="G31" s="11">
        <v>6</v>
      </c>
      <c r="H31" s="10">
        <f t="shared" si="0"/>
        <v>46.153846153846153</v>
      </c>
      <c r="I31" s="12">
        <v>1</v>
      </c>
      <c r="J31" s="10">
        <f t="shared" si="1"/>
        <v>7.6923076923076925</v>
      </c>
      <c r="K31" s="12">
        <v>1</v>
      </c>
      <c r="L31" s="10">
        <f t="shared" si="7"/>
        <v>7.6923076923076925</v>
      </c>
      <c r="M31" s="9">
        <v>2</v>
      </c>
      <c r="N31" s="10">
        <f t="shared" si="2"/>
        <v>15.384615384615385</v>
      </c>
      <c r="O31" s="9">
        <v>0</v>
      </c>
      <c r="P31" s="10">
        <f t="shared" si="8"/>
        <v>0</v>
      </c>
      <c r="Q31" s="9">
        <v>0</v>
      </c>
      <c r="R31" s="10">
        <f t="shared" si="3"/>
        <v>0</v>
      </c>
      <c r="S31" s="12">
        <v>0</v>
      </c>
      <c r="T31" s="10">
        <f t="shared" si="4"/>
        <v>0</v>
      </c>
    </row>
    <row r="32" spans="1:20" ht="15.75" x14ac:dyDescent="0.25">
      <c r="A32" s="2"/>
      <c r="B32" s="6">
        <v>24</v>
      </c>
      <c r="C32" s="13" t="s">
        <v>39</v>
      </c>
      <c r="D32" s="8">
        <f t="shared" si="5"/>
        <v>38</v>
      </c>
      <c r="E32" s="9">
        <v>14</v>
      </c>
      <c r="F32" s="10">
        <f t="shared" si="6"/>
        <v>36.842105263157897</v>
      </c>
      <c r="G32" s="11">
        <v>6</v>
      </c>
      <c r="H32" s="10">
        <f t="shared" si="0"/>
        <v>15.789473684210526</v>
      </c>
      <c r="I32" s="12">
        <v>8</v>
      </c>
      <c r="J32" s="10">
        <f t="shared" si="1"/>
        <v>21.05263157894737</v>
      </c>
      <c r="K32" s="12">
        <v>3</v>
      </c>
      <c r="L32" s="10">
        <f t="shared" si="7"/>
        <v>7.8947368421052628</v>
      </c>
      <c r="M32" s="9">
        <v>3</v>
      </c>
      <c r="N32" s="10">
        <f t="shared" si="2"/>
        <v>7.8947368421052628</v>
      </c>
      <c r="O32" s="9">
        <v>0</v>
      </c>
      <c r="P32" s="10">
        <f t="shared" si="8"/>
        <v>0</v>
      </c>
      <c r="Q32" s="9">
        <v>3</v>
      </c>
      <c r="R32" s="10">
        <f t="shared" si="3"/>
        <v>7.8947368421052628</v>
      </c>
      <c r="S32" s="12">
        <v>1</v>
      </c>
      <c r="T32" s="10">
        <f t="shared" si="4"/>
        <v>2.6315789473684212</v>
      </c>
    </row>
    <row r="33" spans="1:20" ht="16.5" thickBot="1" x14ac:dyDescent="0.3">
      <c r="A33" s="2"/>
      <c r="B33" s="6">
        <v>25</v>
      </c>
      <c r="C33" s="14" t="s">
        <v>40</v>
      </c>
      <c r="D33" s="8">
        <f t="shared" si="5"/>
        <v>35</v>
      </c>
      <c r="E33" s="9">
        <v>14</v>
      </c>
      <c r="F33" s="10">
        <f t="shared" si="6"/>
        <v>40</v>
      </c>
      <c r="G33" s="11">
        <v>4</v>
      </c>
      <c r="H33" s="10">
        <f t="shared" si="0"/>
        <v>11.428571428571429</v>
      </c>
      <c r="I33" s="12">
        <v>12</v>
      </c>
      <c r="J33" s="10">
        <f t="shared" si="1"/>
        <v>34.285714285714285</v>
      </c>
      <c r="K33" s="12">
        <v>1</v>
      </c>
      <c r="L33" s="10">
        <f t="shared" si="7"/>
        <v>2.8571428571428572</v>
      </c>
      <c r="M33" s="9">
        <v>2</v>
      </c>
      <c r="N33" s="10">
        <f t="shared" si="2"/>
        <v>5.7142857142857144</v>
      </c>
      <c r="O33" s="9">
        <v>0</v>
      </c>
      <c r="P33" s="10">
        <f>O33*100/D33</f>
        <v>0</v>
      </c>
      <c r="Q33" s="9">
        <v>2</v>
      </c>
      <c r="R33" s="10">
        <f t="shared" si="3"/>
        <v>5.7142857142857144</v>
      </c>
      <c r="S33" s="12">
        <v>0</v>
      </c>
      <c r="T33" s="10">
        <f t="shared" si="4"/>
        <v>0</v>
      </c>
    </row>
    <row r="34" spans="1:20" ht="16.5" thickBot="1" x14ac:dyDescent="0.3">
      <c r="A34" s="2"/>
      <c r="B34" s="98" t="s">
        <v>8</v>
      </c>
      <c r="C34" s="99"/>
      <c r="D34" s="45">
        <f>E34+G34+I34+K34+M34+O34+Q34+S34</f>
        <v>988</v>
      </c>
      <c r="E34" s="41">
        <f>SUM(E9:E33)</f>
        <v>458</v>
      </c>
      <c r="F34" s="46">
        <f>E34/D34*100</f>
        <v>46.356275303643727</v>
      </c>
      <c r="G34" s="47">
        <f>SUM(G9:G33)</f>
        <v>137</v>
      </c>
      <c r="H34" s="23">
        <f t="shared" ref="H34:H37" si="9">G34*100/D34</f>
        <v>13.866396761133604</v>
      </c>
      <c r="I34" s="40">
        <f>SUM(I9:I33)</f>
        <v>230</v>
      </c>
      <c r="J34" s="23">
        <f t="shared" ref="J34:J37" si="10">I34*100/D34</f>
        <v>23.279352226720647</v>
      </c>
      <c r="K34" s="40">
        <f>SUM(K9:K33)</f>
        <v>58</v>
      </c>
      <c r="L34" s="23">
        <f>K34*100/D34</f>
        <v>5.8704453441295543</v>
      </c>
      <c r="M34" s="41">
        <f>SUM(M9:M33)</f>
        <v>45</v>
      </c>
      <c r="N34" s="23">
        <f t="shared" ref="N34:N37" si="11">M34*100/D34</f>
        <v>4.5546558704453437</v>
      </c>
      <c r="O34" s="41">
        <f>SUM(O9:O33)</f>
        <v>18</v>
      </c>
      <c r="P34" s="23">
        <f>O34*100/D34</f>
        <v>1.8218623481781377</v>
      </c>
      <c r="Q34" s="41">
        <f>SUM(Q9:Q33)</f>
        <v>41</v>
      </c>
      <c r="R34" s="23">
        <f t="shared" ref="R34:R37" si="12">Q34*100/D34</f>
        <v>4.1497975708502022</v>
      </c>
      <c r="S34" s="40">
        <f>SUM(S9:S33)</f>
        <v>1</v>
      </c>
      <c r="T34" s="23">
        <f t="shared" ref="T34:T37" si="13">S34*100/D34</f>
        <v>0.10121457489878542</v>
      </c>
    </row>
    <row r="35" spans="1:20" ht="15.75" x14ac:dyDescent="0.25">
      <c r="A35" s="2"/>
      <c r="B35" s="100" t="s">
        <v>42</v>
      </c>
      <c r="C35" s="101"/>
      <c r="D35" s="8">
        <f t="shared" ref="D35:D36" si="14">SUM(E35+G35+I35+K35+M35+O35+Q35+S35)</f>
        <v>72</v>
      </c>
      <c r="E35" s="25">
        <v>29</v>
      </c>
      <c r="F35" s="26">
        <f>E35/D35*100</f>
        <v>40.277777777777779</v>
      </c>
      <c r="G35" s="25">
        <v>15</v>
      </c>
      <c r="H35" s="26">
        <f t="shared" si="9"/>
        <v>20.833333333333332</v>
      </c>
      <c r="I35" s="25">
        <v>17</v>
      </c>
      <c r="J35" s="26">
        <f t="shared" si="10"/>
        <v>23.611111111111111</v>
      </c>
      <c r="K35" s="27">
        <v>0</v>
      </c>
      <c r="L35" s="26">
        <f>K35*100/D35</f>
        <v>0</v>
      </c>
      <c r="M35" s="27">
        <v>4</v>
      </c>
      <c r="N35" s="26">
        <f t="shared" si="11"/>
        <v>5.5555555555555554</v>
      </c>
      <c r="O35" s="27">
        <v>1</v>
      </c>
      <c r="P35" s="26">
        <f>O35*100/D35</f>
        <v>1.3888888888888888</v>
      </c>
      <c r="Q35" s="27">
        <v>5</v>
      </c>
      <c r="R35" s="26">
        <f t="shared" si="12"/>
        <v>6.9444444444444446</v>
      </c>
      <c r="S35" s="27">
        <v>1</v>
      </c>
      <c r="T35" s="26">
        <f t="shared" si="13"/>
        <v>1.3888888888888888</v>
      </c>
    </row>
    <row r="36" spans="1:20" ht="16.5" thickBot="1" x14ac:dyDescent="0.3">
      <c r="A36" s="2"/>
      <c r="B36" s="105" t="s">
        <v>43</v>
      </c>
      <c r="C36" s="106"/>
      <c r="D36" s="8">
        <f t="shared" si="14"/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44">
        <v>0</v>
      </c>
      <c r="L36" s="18">
        <v>0</v>
      </c>
      <c r="M36" s="44">
        <v>0</v>
      </c>
      <c r="N36" s="18">
        <v>0</v>
      </c>
      <c r="O36" s="44">
        <v>0</v>
      </c>
      <c r="P36" s="18">
        <v>0</v>
      </c>
      <c r="Q36" s="44">
        <v>0</v>
      </c>
      <c r="R36" s="18">
        <v>0</v>
      </c>
      <c r="S36" s="44">
        <v>0</v>
      </c>
      <c r="T36" s="18">
        <v>0</v>
      </c>
    </row>
    <row r="37" spans="1:20" ht="16.5" thickBot="1" x14ac:dyDescent="0.3">
      <c r="A37" s="2"/>
      <c r="B37" s="103" t="s">
        <v>46</v>
      </c>
      <c r="C37" s="104"/>
      <c r="D37" s="45">
        <f>E37+G37+I37+K37+M37+O37+Q37+S37</f>
        <v>1060</v>
      </c>
      <c r="E37" s="38">
        <f>SUM(E34:E36)</f>
        <v>487</v>
      </c>
      <c r="F37" s="48">
        <f>E37/D37*100</f>
        <v>45.943396226415096</v>
      </c>
      <c r="G37" s="38">
        <f t="shared" ref="G37:S37" si="15">SUM(G34:G36)</f>
        <v>152</v>
      </c>
      <c r="H37" s="23">
        <f t="shared" si="9"/>
        <v>14.339622641509434</v>
      </c>
      <c r="I37" s="38">
        <f>SUM(I34:I36)</f>
        <v>247</v>
      </c>
      <c r="J37" s="23">
        <f t="shared" si="10"/>
        <v>23.30188679245283</v>
      </c>
      <c r="K37" s="38">
        <f t="shared" si="15"/>
        <v>58</v>
      </c>
      <c r="L37" s="23">
        <f>K37*100/D37</f>
        <v>5.4716981132075473</v>
      </c>
      <c r="M37" s="38">
        <f t="shared" si="15"/>
        <v>49</v>
      </c>
      <c r="N37" s="23">
        <f t="shared" si="11"/>
        <v>4.6226415094339623</v>
      </c>
      <c r="O37" s="38">
        <f t="shared" si="15"/>
        <v>19</v>
      </c>
      <c r="P37" s="23">
        <f>O37*100/D37</f>
        <v>1.7924528301886793</v>
      </c>
      <c r="Q37" s="38">
        <f t="shared" si="15"/>
        <v>46</v>
      </c>
      <c r="R37" s="23">
        <f t="shared" si="12"/>
        <v>4.3396226415094343</v>
      </c>
      <c r="S37" s="38">
        <f t="shared" si="15"/>
        <v>2</v>
      </c>
      <c r="T37" s="23">
        <f t="shared" si="13"/>
        <v>0.18867924528301888</v>
      </c>
    </row>
  </sheetData>
  <mergeCells count="22"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  <mergeCell ref="S4:T7"/>
    <mergeCell ref="D5:D8"/>
    <mergeCell ref="E5:F7"/>
    <mergeCell ref="G5:H7"/>
    <mergeCell ref="I5:J7"/>
    <mergeCell ref="M5:N7"/>
    <mergeCell ref="B37:C37"/>
    <mergeCell ref="O5:P7"/>
    <mergeCell ref="A20:A21"/>
    <mergeCell ref="B34:C34"/>
    <mergeCell ref="B35:C35"/>
    <mergeCell ref="B36:C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F8494-DB6F-4409-96C8-B6C1B798D1D3}">
  <dimension ref="A1:T37"/>
  <sheetViews>
    <sheetView workbookViewId="0">
      <selection activeCell="W5" sqref="W5"/>
    </sheetView>
  </sheetViews>
  <sheetFormatPr defaultRowHeight="15" x14ac:dyDescent="0.25"/>
  <cols>
    <col min="1" max="1" width="3.42578125" customWidth="1"/>
    <col min="3" max="3" width="22.140625" customWidth="1"/>
  </cols>
  <sheetData>
    <row r="1" spans="1:20" ht="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1"/>
      <c r="P1" s="71"/>
      <c r="Q1" s="71"/>
      <c r="R1" s="71"/>
      <c r="S1" s="2"/>
      <c r="T1" s="3"/>
    </row>
    <row r="2" spans="1:20" ht="16.5" x14ac:dyDescent="0.25">
      <c r="A2" s="1"/>
      <c r="B2" s="95" t="s">
        <v>51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6.75" customHeight="1" thickBot="1" x14ac:dyDescent="0.3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2"/>
      <c r="T3" s="2"/>
    </row>
    <row r="4" spans="1:20" x14ac:dyDescent="0.25">
      <c r="A4" s="2"/>
      <c r="B4" s="74" t="s">
        <v>0</v>
      </c>
      <c r="C4" s="77" t="s">
        <v>1</v>
      </c>
      <c r="D4" s="80" t="s">
        <v>2</v>
      </c>
      <c r="E4" s="81"/>
      <c r="F4" s="81"/>
      <c r="G4" s="81" t="s">
        <v>3</v>
      </c>
      <c r="H4" s="81"/>
      <c r="I4" s="81"/>
      <c r="J4" s="81"/>
      <c r="K4" s="81" t="s">
        <v>4</v>
      </c>
      <c r="L4" s="81"/>
      <c r="M4" s="81" t="s">
        <v>5</v>
      </c>
      <c r="N4" s="81"/>
      <c r="O4" s="81"/>
      <c r="P4" s="81"/>
      <c r="Q4" s="81" t="s">
        <v>6</v>
      </c>
      <c r="R4" s="81"/>
      <c r="S4" s="81" t="s">
        <v>7</v>
      </c>
      <c r="T4" s="82"/>
    </row>
    <row r="5" spans="1:20" x14ac:dyDescent="0.25">
      <c r="A5" s="2"/>
      <c r="B5" s="75"/>
      <c r="C5" s="78"/>
      <c r="D5" s="84" t="s">
        <v>8</v>
      </c>
      <c r="E5" s="86" t="s">
        <v>9</v>
      </c>
      <c r="F5" s="86"/>
      <c r="G5" s="65" t="s">
        <v>10</v>
      </c>
      <c r="H5" s="65"/>
      <c r="I5" s="65" t="s">
        <v>11</v>
      </c>
      <c r="J5" s="65"/>
      <c r="K5" s="65"/>
      <c r="L5" s="65"/>
      <c r="M5" s="65" t="s">
        <v>12</v>
      </c>
      <c r="N5" s="65"/>
      <c r="O5" s="65" t="s">
        <v>13</v>
      </c>
      <c r="P5" s="65"/>
      <c r="Q5" s="65"/>
      <c r="R5" s="65"/>
      <c r="S5" s="65"/>
      <c r="T5" s="83"/>
    </row>
    <row r="6" spans="1:20" x14ac:dyDescent="0.25">
      <c r="A6" s="2"/>
      <c r="B6" s="75"/>
      <c r="C6" s="78"/>
      <c r="D6" s="84"/>
      <c r="E6" s="86"/>
      <c r="F6" s="86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83"/>
    </row>
    <row r="7" spans="1:20" x14ac:dyDescent="0.25">
      <c r="A7" s="2"/>
      <c r="B7" s="75"/>
      <c r="C7" s="78"/>
      <c r="D7" s="84"/>
      <c r="E7" s="86"/>
      <c r="F7" s="86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83"/>
    </row>
    <row r="8" spans="1:20" ht="15.75" thickBot="1" x14ac:dyDescent="0.3">
      <c r="A8" s="2"/>
      <c r="B8" s="76"/>
      <c r="C8" s="79"/>
      <c r="D8" s="85"/>
      <c r="E8" s="4" t="s">
        <v>14</v>
      </c>
      <c r="F8" s="4" t="s">
        <v>15</v>
      </c>
      <c r="G8" s="4" t="s">
        <v>14</v>
      </c>
      <c r="H8" s="4" t="s">
        <v>15</v>
      </c>
      <c r="I8" s="4" t="s">
        <v>14</v>
      </c>
      <c r="J8" s="4" t="s">
        <v>15</v>
      </c>
      <c r="K8" s="4" t="s">
        <v>14</v>
      </c>
      <c r="L8" s="4" t="s">
        <v>15</v>
      </c>
      <c r="M8" s="4" t="s">
        <v>14</v>
      </c>
      <c r="N8" s="4" t="s">
        <v>15</v>
      </c>
      <c r="O8" s="4" t="s">
        <v>14</v>
      </c>
      <c r="P8" s="4" t="s">
        <v>15</v>
      </c>
      <c r="Q8" s="4" t="s">
        <v>14</v>
      </c>
      <c r="R8" s="4" t="s">
        <v>15</v>
      </c>
      <c r="S8" s="4" t="s">
        <v>14</v>
      </c>
      <c r="T8" s="5" t="s">
        <v>15</v>
      </c>
    </row>
    <row r="9" spans="1:20" ht="15.75" x14ac:dyDescent="0.25">
      <c r="A9" s="2"/>
      <c r="B9" s="6">
        <v>1</v>
      </c>
      <c r="C9" s="7" t="s">
        <v>16</v>
      </c>
      <c r="D9" s="8">
        <f>SUM(E9+G9+I9+K9+M9+O9+Q9+S9)</f>
        <v>9</v>
      </c>
      <c r="E9" s="9">
        <v>1</v>
      </c>
      <c r="F9" s="10">
        <f>E9*100/D9</f>
        <v>11.111111111111111</v>
      </c>
      <c r="G9" s="11">
        <v>1</v>
      </c>
      <c r="H9" s="10">
        <f t="shared" ref="H9:H33" si="0">G9*100/D9</f>
        <v>11.111111111111111</v>
      </c>
      <c r="I9" s="12">
        <v>7</v>
      </c>
      <c r="J9" s="10">
        <f t="shared" ref="J9:J33" si="1">I9*100/D9</f>
        <v>77.777777777777771</v>
      </c>
      <c r="K9" s="12">
        <v>0</v>
      </c>
      <c r="L9" s="10">
        <f>K9*100/D9</f>
        <v>0</v>
      </c>
      <c r="M9" s="9">
        <v>0</v>
      </c>
      <c r="N9" s="10">
        <f t="shared" ref="N9:N33" si="2">M9*100/D9</f>
        <v>0</v>
      </c>
      <c r="O9" s="9">
        <v>0</v>
      </c>
      <c r="P9" s="10">
        <f>O9*100/D9</f>
        <v>0</v>
      </c>
      <c r="Q9" s="9">
        <v>0</v>
      </c>
      <c r="R9" s="10">
        <f t="shared" ref="R9:R33" si="3">Q9*100/D9</f>
        <v>0</v>
      </c>
      <c r="S9" s="12">
        <v>0</v>
      </c>
      <c r="T9" s="10">
        <f t="shared" ref="T9:T33" si="4">S9*100/D9</f>
        <v>0</v>
      </c>
    </row>
    <row r="10" spans="1:20" ht="15.75" x14ac:dyDescent="0.25">
      <c r="A10" s="2"/>
      <c r="B10" s="6">
        <v>2</v>
      </c>
      <c r="C10" s="7" t="s">
        <v>17</v>
      </c>
      <c r="D10" s="8">
        <f t="shared" ref="D10:D33" si="5">SUM(E10+G10+I10+K10+M10+O10+Q10+S10)</f>
        <v>14</v>
      </c>
      <c r="E10" s="9">
        <v>1</v>
      </c>
      <c r="F10" s="10">
        <f t="shared" ref="F10:F33" si="6">E10*100/D10</f>
        <v>7.1428571428571432</v>
      </c>
      <c r="G10" s="11">
        <v>3</v>
      </c>
      <c r="H10" s="10">
        <f t="shared" si="0"/>
        <v>21.428571428571427</v>
      </c>
      <c r="I10" s="12">
        <v>6</v>
      </c>
      <c r="J10" s="10">
        <f t="shared" si="1"/>
        <v>42.857142857142854</v>
      </c>
      <c r="K10" s="12">
        <v>0</v>
      </c>
      <c r="L10" s="10">
        <f t="shared" ref="L10:L33" si="7">K10*100/D10</f>
        <v>0</v>
      </c>
      <c r="M10" s="9">
        <v>0</v>
      </c>
      <c r="N10" s="10">
        <f t="shared" si="2"/>
        <v>0</v>
      </c>
      <c r="O10" s="9">
        <v>0</v>
      </c>
      <c r="P10" s="10">
        <f t="shared" ref="P10:P32" si="8">O10*100/D10</f>
        <v>0</v>
      </c>
      <c r="Q10" s="9">
        <v>4</v>
      </c>
      <c r="R10" s="10">
        <f t="shared" si="3"/>
        <v>28.571428571428573</v>
      </c>
      <c r="S10" s="12">
        <v>0</v>
      </c>
      <c r="T10" s="10">
        <f t="shared" si="4"/>
        <v>0</v>
      </c>
    </row>
    <row r="11" spans="1:20" ht="15.75" x14ac:dyDescent="0.25">
      <c r="A11" s="2"/>
      <c r="B11" s="6">
        <v>3</v>
      </c>
      <c r="C11" s="7" t="s">
        <v>18</v>
      </c>
      <c r="D11" s="8">
        <f t="shared" si="5"/>
        <v>102</v>
      </c>
      <c r="E11" s="9">
        <v>22</v>
      </c>
      <c r="F11" s="10">
        <f t="shared" si="6"/>
        <v>21.568627450980394</v>
      </c>
      <c r="G11" s="11">
        <v>13</v>
      </c>
      <c r="H11" s="10">
        <f t="shared" si="0"/>
        <v>12.745098039215685</v>
      </c>
      <c r="I11" s="12">
        <v>36</v>
      </c>
      <c r="J11" s="10">
        <f t="shared" si="1"/>
        <v>35.294117647058826</v>
      </c>
      <c r="K11" s="12">
        <v>13</v>
      </c>
      <c r="L11" s="10">
        <f t="shared" si="7"/>
        <v>12.745098039215685</v>
      </c>
      <c r="M11" s="9">
        <v>7</v>
      </c>
      <c r="N11" s="10">
        <f t="shared" si="2"/>
        <v>6.8627450980392153</v>
      </c>
      <c r="O11" s="9">
        <v>0</v>
      </c>
      <c r="P11" s="10">
        <f t="shared" si="8"/>
        <v>0</v>
      </c>
      <c r="Q11" s="9">
        <v>11</v>
      </c>
      <c r="R11" s="10">
        <f t="shared" si="3"/>
        <v>10.784313725490197</v>
      </c>
      <c r="S11" s="12">
        <v>0</v>
      </c>
      <c r="T11" s="10">
        <f t="shared" si="4"/>
        <v>0</v>
      </c>
    </row>
    <row r="12" spans="1:20" ht="15.75" x14ac:dyDescent="0.25">
      <c r="A12" s="2"/>
      <c r="B12" s="6">
        <v>4</v>
      </c>
      <c r="C12" s="7" t="s">
        <v>19</v>
      </c>
      <c r="D12" s="8">
        <f t="shared" si="5"/>
        <v>26</v>
      </c>
      <c r="E12" s="9">
        <v>7</v>
      </c>
      <c r="F12" s="10">
        <f t="shared" si="6"/>
        <v>26.923076923076923</v>
      </c>
      <c r="G12" s="11">
        <v>7</v>
      </c>
      <c r="H12" s="10">
        <f t="shared" si="0"/>
        <v>26.923076923076923</v>
      </c>
      <c r="I12" s="12">
        <v>6</v>
      </c>
      <c r="J12" s="10">
        <f t="shared" si="1"/>
        <v>23.076923076923077</v>
      </c>
      <c r="K12" s="12">
        <v>0</v>
      </c>
      <c r="L12" s="10">
        <f t="shared" si="7"/>
        <v>0</v>
      </c>
      <c r="M12" s="9">
        <v>1</v>
      </c>
      <c r="N12" s="10">
        <f t="shared" si="2"/>
        <v>3.8461538461538463</v>
      </c>
      <c r="O12" s="9">
        <v>0</v>
      </c>
      <c r="P12" s="10">
        <f t="shared" si="8"/>
        <v>0</v>
      </c>
      <c r="Q12" s="9">
        <v>5</v>
      </c>
      <c r="R12" s="10">
        <f t="shared" si="3"/>
        <v>19.23076923076923</v>
      </c>
      <c r="S12" s="12">
        <v>0</v>
      </c>
      <c r="T12" s="10">
        <f t="shared" si="4"/>
        <v>0</v>
      </c>
    </row>
    <row r="13" spans="1:20" ht="15.75" x14ac:dyDescent="0.25">
      <c r="A13" s="2"/>
      <c r="B13" s="6">
        <v>5</v>
      </c>
      <c r="C13" s="7" t="s">
        <v>20</v>
      </c>
      <c r="D13" s="8">
        <f t="shared" si="5"/>
        <v>10</v>
      </c>
      <c r="E13" s="9">
        <v>2</v>
      </c>
      <c r="F13" s="10">
        <f t="shared" si="6"/>
        <v>20</v>
      </c>
      <c r="G13" s="11">
        <v>3</v>
      </c>
      <c r="H13" s="10">
        <f t="shared" si="0"/>
        <v>30</v>
      </c>
      <c r="I13" s="12">
        <v>1</v>
      </c>
      <c r="J13" s="10">
        <f t="shared" si="1"/>
        <v>10</v>
      </c>
      <c r="K13" s="12">
        <v>0</v>
      </c>
      <c r="L13" s="10">
        <f t="shared" si="7"/>
        <v>0</v>
      </c>
      <c r="M13" s="9">
        <v>2</v>
      </c>
      <c r="N13" s="10">
        <f t="shared" si="2"/>
        <v>20</v>
      </c>
      <c r="O13" s="9">
        <v>0</v>
      </c>
      <c r="P13" s="10">
        <f t="shared" si="8"/>
        <v>0</v>
      </c>
      <c r="Q13" s="9">
        <v>2</v>
      </c>
      <c r="R13" s="10">
        <f t="shared" si="3"/>
        <v>20</v>
      </c>
      <c r="S13" s="12">
        <v>0</v>
      </c>
      <c r="T13" s="10">
        <f t="shared" si="4"/>
        <v>0</v>
      </c>
    </row>
    <row r="14" spans="1:20" ht="15.75" x14ac:dyDescent="0.25">
      <c r="A14" s="2"/>
      <c r="B14" s="6">
        <v>6</v>
      </c>
      <c r="C14" s="7" t="s">
        <v>21</v>
      </c>
      <c r="D14" s="8">
        <f t="shared" si="5"/>
        <v>39</v>
      </c>
      <c r="E14" s="9">
        <v>7</v>
      </c>
      <c r="F14" s="10">
        <f t="shared" si="6"/>
        <v>17.948717948717949</v>
      </c>
      <c r="G14" s="11">
        <v>10</v>
      </c>
      <c r="H14" s="10">
        <f t="shared" si="0"/>
        <v>25.641025641025642</v>
      </c>
      <c r="I14" s="12">
        <v>6</v>
      </c>
      <c r="J14" s="10">
        <f t="shared" si="1"/>
        <v>15.384615384615385</v>
      </c>
      <c r="K14" s="12">
        <v>4</v>
      </c>
      <c r="L14" s="10">
        <f t="shared" si="7"/>
        <v>10.256410256410257</v>
      </c>
      <c r="M14" s="9">
        <v>7</v>
      </c>
      <c r="N14" s="10">
        <f t="shared" si="2"/>
        <v>17.948717948717949</v>
      </c>
      <c r="O14" s="9">
        <v>0</v>
      </c>
      <c r="P14" s="10">
        <f t="shared" si="8"/>
        <v>0</v>
      </c>
      <c r="Q14" s="9">
        <v>5</v>
      </c>
      <c r="R14" s="10">
        <f t="shared" si="3"/>
        <v>12.820512820512821</v>
      </c>
      <c r="S14" s="12">
        <v>0</v>
      </c>
      <c r="T14" s="10">
        <f t="shared" si="4"/>
        <v>0</v>
      </c>
    </row>
    <row r="15" spans="1:20" ht="15.75" x14ac:dyDescent="0.25">
      <c r="A15" s="2"/>
      <c r="B15" s="6">
        <v>7</v>
      </c>
      <c r="C15" s="7" t="s">
        <v>22</v>
      </c>
      <c r="D15" s="8">
        <f t="shared" si="5"/>
        <v>29</v>
      </c>
      <c r="E15" s="9">
        <v>2</v>
      </c>
      <c r="F15" s="10">
        <f t="shared" si="6"/>
        <v>6.8965517241379306</v>
      </c>
      <c r="G15" s="11">
        <v>11</v>
      </c>
      <c r="H15" s="10">
        <f t="shared" si="0"/>
        <v>37.931034482758619</v>
      </c>
      <c r="I15" s="12">
        <v>7</v>
      </c>
      <c r="J15" s="10">
        <f t="shared" si="1"/>
        <v>24.137931034482758</v>
      </c>
      <c r="K15" s="12">
        <v>4</v>
      </c>
      <c r="L15" s="10">
        <f t="shared" si="7"/>
        <v>13.793103448275861</v>
      </c>
      <c r="M15" s="9">
        <v>1</v>
      </c>
      <c r="N15" s="10">
        <f t="shared" si="2"/>
        <v>3.4482758620689653</v>
      </c>
      <c r="O15" s="9">
        <v>1</v>
      </c>
      <c r="P15" s="10">
        <f t="shared" si="8"/>
        <v>3.4482758620689653</v>
      </c>
      <c r="Q15" s="9">
        <v>3</v>
      </c>
      <c r="R15" s="10">
        <f t="shared" si="3"/>
        <v>10.344827586206897</v>
      </c>
      <c r="S15" s="12">
        <v>0</v>
      </c>
      <c r="T15" s="10">
        <f t="shared" si="4"/>
        <v>0</v>
      </c>
    </row>
    <row r="16" spans="1:20" ht="15.75" x14ac:dyDescent="0.25">
      <c r="A16" s="2"/>
      <c r="B16" s="6">
        <v>8</v>
      </c>
      <c r="C16" s="7" t="s">
        <v>23</v>
      </c>
      <c r="D16" s="8">
        <f t="shared" si="5"/>
        <v>23</v>
      </c>
      <c r="E16" s="9">
        <v>1</v>
      </c>
      <c r="F16" s="10">
        <f t="shared" si="6"/>
        <v>4.3478260869565215</v>
      </c>
      <c r="G16" s="11">
        <v>11</v>
      </c>
      <c r="H16" s="10">
        <f t="shared" si="0"/>
        <v>47.826086956521742</v>
      </c>
      <c r="I16" s="12">
        <v>3</v>
      </c>
      <c r="J16" s="10">
        <f t="shared" si="1"/>
        <v>13.043478260869565</v>
      </c>
      <c r="K16" s="12">
        <v>1</v>
      </c>
      <c r="L16" s="10">
        <f t="shared" si="7"/>
        <v>4.3478260869565215</v>
      </c>
      <c r="M16" s="9">
        <v>3</v>
      </c>
      <c r="N16" s="10">
        <f t="shared" si="2"/>
        <v>13.043478260869565</v>
      </c>
      <c r="O16" s="9">
        <v>0</v>
      </c>
      <c r="P16" s="10">
        <f t="shared" si="8"/>
        <v>0</v>
      </c>
      <c r="Q16" s="9">
        <v>4</v>
      </c>
      <c r="R16" s="10">
        <f t="shared" si="3"/>
        <v>17.391304347826086</v>
      </c>
      <c r="S16" s="12">
        <v>0</v>
      </c>
      <c r="T16" s="10">
        <f t="shared" si="4"/>
        <v>0</v>
      </c>
    </row>
    <row r="17" spans="1:20" ht="15.75" x14ac:dyDescent="0.25">
      <c r="A17" s="2"/>
      <c r="B17" s="6">
        <v>9</v>
      </c>
      <c r="C17" s="7" t="s">
        <v>24</v>
      </c>
      <c r="D17" s="8">
        <f t="shared" si="5"/>
        <v>22</v>
      </c>
      <c r="E17" s="9">
        <v>3</v>
      </c>
      <c r="F17" s="10">
        <f t="shared" si="6"/>
        <v>13.636363636363637</v>
      </c>
      <c r="G17" s="11">
        <v>6</v>
      </c>
      <c r="H17" s="10">
        <f t="shared" si="0"/>
        <v>27.272727272727273</v>
      </c>
      <c r="I17" s="12">
        <v>12</v>
      </c>
      <c r="J17" s="10">
        <f t="shared" si="1"/>
        <v>54.545454545454547</v>
      </c>
      <c r="K17" s="12">
        <v>0</v>
      </c>
      <c r="L17" s="10">
        <f t="shared" si="7"/>
        <v>0</v>
      </c>
      <c r="M17" s="9">
        <v>0</v>
      </c>
      <c r="N17" s="10">
        <f t="shared" si="2"/>
        <v>0</v>
      </c>
      <c r="O17" s="9">
        <v>0</v>
      </c>
      <c r="P17" s="10">
        <f t="shared" si="8"/>
        <v>0</v>
      </c>
      <c r="Q17" s="9">
        <v>1</v>
      </c>
      <c r="R17" s="10">
        <f t="shared" si="3"/>
        <v>4.5454545454545459</v>
      </c>
      <c r="S17" s="12">
        <v>0</v>
      </c>
      <c r="T17" s="10">
        <f t="shared" si="4"/>
        <v>0</v>
      </c>
    </row>
    <row r="18" spans="1:20" ht="15.75" x14ac:dyDescent="0.25">
      <c r="A18" s="2"/>
      <c r="B18" s="6">
        <v>10</v>
      </c>
      <c r="C18" s="7" t="s">
        <v>25</v>
      </c>
      <c r="D18" s="8">
        <f t="shared" si="5"/>
        <v>29</v>
      </c>
      <c r="E18" s="9">
        <v>7</v>
      </c>
      <c r="F18" s="10">
        <f t="shared" si="6"/>
        <v>24.137931034482758</v>
      </c>
      <c r="G18" s="11">
        <v>2</v>
      </c>
      <c r="H18" s="10">
        <f t="shared" si="0"/>
        <v>6.8965517241379306</v>
      </c>
      <c r="I18" s="12">
        <v>17</v>
      </c>
      <c r="J18" s="10">
        <f t="shared" si="1"/>
        <v>58.620689655172413</v>
      </c>
      <c r="K18" s="12">
        <v>2</v>
      </c>
      <c r="L18" s="10">
        <f t="shared" si="7"/>
        <v>6.8965517241379306</v>
      </c>
      <c r="M18" s="9">
        <v>0</v>
      </c>
      <c r="N18" s="10">
        <f t="shared" si="2"/>
        <v>0</v>
      </c>
      <c r="O18" s="9">
        <v>0</v>
      </c>
      <c r="P18" s="10">
        <f t="shared" si="8"/>
        <v>0</v>
      </c>
      <c r="Q18" s="9">
        <v>1</v>
      </c>
      <c r="R18" s="10">
        <f t="shared" si="3"/>
        <v>3.4482758620689653</v>
      </c>
      <c r="S18" s="12">
        <v>0</v>
      </c>
      <c r="T18" s="10">
        <f t="shared" si="4"/>
        <v>0</v>
      </c>
    </row>
    <row r="19" spans="1:20" ht="15.75" x14ac:dyDescent="0.25">
      <c r="A19" s="2"/>
      <c r="B19" s="6">
        <v>11</v>
      </c>
      <c r="C19" s="7" t="s">
        <v>26</v>
      </c>
      <c r="D19" s="8">
        <f t="shared" si="5"/>
        <v>12</v>
      </c>
      <c r="E19" s="9">
        <v>3</v>
      </c>
      <c r="F19" s="10">
        <f t="shared" si="6"/>
        <v>25</v>
      </c>
      <c r="G19" s="11">
        <v>0</v>
      </c>
      <c r="H19" s="10">
        <f t="shared" si="0"/>
        <v>0</v>
      </c>
      <c r="I19" s="12">
        <v>5</v>
      </c>
      <c r="J19" s="10">
        <f t="shared" si="1"/>
        <v>41.666666666666664</v>
      </c>
      <c r="K19" s="12">
        <v>1</v>
      </c>
      <c r="L19" s="10">
        <f t="shared" si="7"/>
        <v>8.3333333333333339</v>
      </c>
      <c r="M19" s="9">
        <v>1</v>
      </c>
      <c r="N19" s="10">
        <f t="shared" si="2"/>
        <v>8.3333333333333339</v>
      </c>
      <c r="O19" s="9">
        <v>1</v>
      </c>
      <c r="P19" s="10">
        <f t="shared" si="8"/>
        <v>8.3333333333333339</v>
      </c>
      <c r="Q19" s="9">
        <v>1</v>
      </c>
      <c r="R19" s="10">
        <f t="shared" si="3"/>
        <v>8.3333333333333339</v>
      </c>
      <c r="S19" s="12">
        <v>0</v>
      </c>
      <c r="T19" s="10">
        <f t="shared" si="4"/>
        <v>0</v>
      </c>
    </row>
    <row r="20" spans="1:20" ht="15.75" x14ac:dyDescent="0.25">
      <c r="A20" s="66"/>
      <c r="B20" s="6">
        <v>12</v>
      </c>
      <c r="C20" s="7" t="s">
        <v>27</v>
      </c>
      <c r="D20" s="8">
        <f t="shared" si="5"/>
        <v>32</v>
      </c>
      <c r="E20" s="9">
        <v>6</v>
      </c>
      <c r="F20" s="10">
        <f t="shared" si="6"/>
        <v>18.75</v>
      </c>
      <c r="G20" s="11">
        <v>7</v>
      </c>
      <c r="H20" s="10">
        <f t="shared" si="0"/>
        <v>21.875</v>
      </c>
      <c r="I20" s="12">
        <v>11</v>
      </c>
      <c r="J20" s="10">
        <f t="shared" si="1"/>
        <v>34.375</v>
      </c>
      <c r="K20" s="12">
        <v>6</v>
      </c>
      <c r="L20" s="10">
        <f t="shared" si="7"/>
        <v>18.75</v>
      </c>
      <c r="M20" s="9">
        <v>1</v>
      </c>
      <c r="N20" s="10">
        <f t="shared" si="2"/>
        <v>3.125</v>
      </c>
      <c r="O20" s="9">
        <v>0</v>
      </c>
      <c r="P20" s="10">
        <f>O20*100/D20</f>
        <v>0</v>
      </c>
      <c r="Q20" s="9">
        <v>1</v>
      </c>
      <c r="R20" s="10">
        <f t="shared" si="3"/>
        <v>3.125</v>
      </c>
      <c r="S20" s="12">
        <v>0</v>
      </c>
      <c r="T20" s="10">
        <f t="shared" si="4"/>
        <v>0</v>
      </c>
    </row>
    <row r="21" spans="1:20" ht="15.75" x14ac:dyDescent="0.25">
      <c r="A21" s="66"/>
      <c r="B21" s="6">
        <v>13</v>
      </c>
      <c r="C21" s="7" t="s">
        <v>28</v>
      </c>
      <c r="D21" s="8">
        <f t="shared" si="5"/>
        <v>24</v>
      </c>
      <c r="E21" s="9">
        <v>10</v>
      </c>
      <c r="F21" s="10">
        <f t="shared" si="6"/>
        <v>41.666666666666664</v>
      </c>
      <c r="G21" s="11">
        <v>0</v>
      </c>
      <c r="H21" s="10">
        <f t="shared" si="0"/>
        <v>0</v>
      </c>
      <c r="I21" s="12">
        <v>6</v>
      </c>
      <c r="J21" s="10">
        <f t="shared" si="1"/>
        <v>25</v>
      </c>
      <c r="K21" s="12">
        <v>2</v>
      </c>
      <c r="L21" s="10">
        <f t="shared" si="7"/>
        <v>8.3333333333333339</v>
      </c>
      <c r="M21" s="9">
        <v>1</v>
      </c>
      <c r="N21" s="10">
        <f t="shared" si="2"/>
        <v>4.166666666666667</v>
      </c>
      <c r="O21" s="9">
        <v>0</v>
      </c>
      <c r="P21" s="10">
        <f t="shared" si="8"/>
        <v>0</v>
      </c>
      <c r="Q21" s="9">
        <v>5</v>
      </c>
      <c r="R21" s="10">
        <f t="shared" si="3"/>
        <v>20.833333333333332</v>
      </c>
      <c r="S21" s="12">
        <v>0</v>
      </c>
      <c r="T21" s="10">
        <f t="shared" si="4"/>
        <v>0</v>
      </c>
    </row>
    <row r="22" spans="1:20" ht="15.75" x14ac:dyDescent="0.25">
      <c r="A22" s="2"/>
      <c r="B22" s="6">
        <v>14</v>
      </c>
      <c r="C22" s="7" t="s">
        <v>29</v>
      </c>
      <c r="D22" s="8">
        <f t="shared" si="5"/>
        <v>48</v>
      </c>
      <c r="E22" s="9">
        <v>4</v>
      </c>
      <c r="F22" s="10">
        <f t="shared" si="6"/>
        <v>8.3333333333333339</v>
      </c>
      <c r="G22" s="11">
        <v>14</v>
      </c>
      <c r="H22" s="10">
        <f t="shared" si="0"/>
        <v>29.166666666666668</v>
      </c>
      <c r="I22" s="12">
        <v>8</v>
      </c>
      <c r="J22" s="10">
        <f t="shared" si="1"/>
        <v>16.666666666666668</v>
      </c>
      <c r="K22" s="12">
        <v>2</v>
      </c>
      <c r="L22" s="10">
        <f t="shared" si="7"/>
        <v>4.166666666666667</v>
      </c>
      <c r="M22" s="9">
        <v>8</v>
      </c>
      <c r="N22" s="10">
        <f t="shared" si="2"/>
        <v>16.666666666666668</v>
      </c>
      <c r="O22" s="9">
        <v>0</v>
      </c>
      <c r="P22" s="10">
        <f t="shared" si="8"/>
        <v>0</v>
      </c>
      <c r="Q22" s="9">
        <v>12</v>
      </c>
      <c r="R22" s="10">
        <f t="shared" si="3"/>
        <v>25</v>
      </c>
      <c r="S22" s="12">
        <v>0</v>
      </c>
      <c r="T22" s="10">
        <f t="shared" si="4"/>
        <v>0</v>
      </c>
    </row>
    <row r="23" spans="1:20" ht="15.75" x14ac:dyDescent="0.25">
      <c r="A23" s="2"/>
      <c r="B23" s="6">
        <v>15</v>
      </c>
      <c r="C23" s="7" t="s">
        <v>30</v>
      </c>
      <c r="D23" s="8">
        <f t="shared" si="5"/>
        <v>30</v>
      </c>
      <c r="E23" s="9">
        <v>8</v>
      </c>
      <c r="F23" s="10">
        <f t="shared" si="6"/>
        <v>26.666666666666668</v>
      </c>
      <c r="G23" s="11">
        <v>12</v>
      </c>
      <c r="H23" s="10">
        <f t="shared" si="0"/>
        <v>40</v>
      </c>
      <c r="I23" s="12">
        <v>3</v>
      </c>
      <c r="J23" s="10">
        <f t="shared" si="1"/>
        <v>10</v>
      </c>
      <c r="K23" s="12">
        <v>1</v>
      </c>
      <c r="L23" s="10">
        <f t="shared" si="7"/>
        <v>3.3333333333333335</v>
      </c>
      <c r="M23" s="9">
        <v>5</v>
      </c>
      <c r="N23" s="10">
        <f t="shared" si="2"/>
        <v>16.666666666666668</v>
      </c>
      <c r="O23" s="9">
        <v>0</v>
      </c>
      <c r="P23" s="10">
        <f t="shared" si="8"/>
        <v>0</v>
      </c>
      <c r="Q23" s="9">
        <v>1</v>
      </c>
      <c r="R23" s="10">
        <f t="shared" si="3"/>
        <v>3.3333333333333335</v>
      </c>
      <c r="S23" s="12">
        <v>0</v>
      </c>
      <c r="T23" s="10">
        <f t="shared" si="4"/>
        <v>0</v>
      </c>
    </row>
    <row r="24" spans="1:20" ht="15.75" x14ac:dyDescent="0.25">
      <c r="A24" s="2"/>
      <c r="B24" s="6">
        <v>16</v>
      </c>
      <c r="C24" s="7" t="s">
        <v>31</v>
      </c>
      <c r="D24" s="8">
        <f t="shared" si="5"/>
        <v>18</v>
      </c>
      <c r="E24" s="9">
        <v>1</v>
      </c>
      <c r="F24" s="10">
        <f t="shared" si="6"/>
        <v>5.5555555555555554</v>
      </c>
      <c r="G24" s="11">
        <v>2</v>
      </c>
      <c r="H24" s="10">
        <f t="shared" si="0"/>
        <v>11.111111111111111</v>
      </c>
      <c r="I24" s="12">
        <v>7</v>
      </c>
      <c r="J24" s="10">
        <f t="shared" si="1"/>
        <v>38.888888888888886</v>
      </c>
      <c r="K24" s="12">
        <v>1</v>
      </c>
      <c r="L24" s="10">
        <f t="shared" si="7"/>
        <v>5.5555555555555554</v>
      </c>
      <c r="M24" s="9">
        <v>6</v>
      </c>
      <c r="N24" s="10">
        <f t="shared" si="2"/>
        <v>33.333333333333336</v>
      </c>
      <c r="O24" s="9">
        <v>0</v>
      </c>
      <c r="P24" s="10">
        <f t="shared" si="8"/>
        <v>0</v>
      </c>
      <c r="Q24" s="9">
        <v>1</v>
      </c>
      <c r="R24" s="10">
        <f t="shared" si="3"/>
        <v>5.5555555555555554</v>
      </c>
      <c r="S24" s="12">
        <v>0</v>
      </c>
      <c r="T24" s="10">
        <f t="shared" si="4"/>
        <v>0</v>
      </c>
    </row>
    <row r="25" spans="1:20" ht="15.75" x14ac:dyDescent="0.25">
      <c r="A25" s="2"/>
      <c r="B25" s="6">
        <v>17</v>
      </c>
      <c r="C25" s="7" t="s">
        <v>32</v>
      </c>
      <c r="D25" s="8">
        <f t="shared" si="5"/>
        <v>8</v>
      </c>
      <c r="E25" s="9">
        <v>0</v>
      </c>
      <c r="F25" s="10">
        <f t="shared" si="6"/>
        <v>0</v>
      </c>
      <c r="G25" s="11">
        <v>2</v>
      </c>
      <c r="H25" s="10">
        <f t="shared" si="0"/>
        <v>25</v>
      </c>
      <c r="I25" s="12">
        <v>5</v>
      </c>
      <c r="J25" s="10">
        <f t="shared" si="1"/>
        <v>62.5</v>
      </c>
      <c r="K25" s="12">
        <v>1</v>
      </c>
      <c r="L25" s="10">
        <f t="shared" si="7"/>
        <v>12.5</v>
      </c>
      <c r="M25" s="9">
        <v>0</v>
      </c>
      <c r="N25" s="10">
        <f t="shared" si="2"/>
        <v>0</v>
      </c>
      <c r="O25" s="9">
        <v>0</v>
      </c>
      <c r="P25" s="10">
        <f t="shared" si="8"/>
        <v>0</v>
      </c>
      <c r="Q25" s="9">
        <v>0</v>
      </c>
      <c r="R25" s="10">
        <f t="shared" si="3"/>
        <v>0</v>
      </c>
      <c r="S25" s="12">
        <v>0</v>
      </c>
      <c r="T25" s="10">
        <f t="shared" si="4"/>
        <v>0</v>
      </c>
    </row>
    <row r="26" spans="1:20" ht="15.75" x14ac:dyDescent="0.25">
      <c r="A26" s="2"/>
      <c r="B26" s="6">
        <v>18</v>
      </c>
      <c r="C26" s="7" t="s">
        <v>33</v>
      </c>
      <c r="D26" s="8">
        <f t="shared" si="5"/>
        <v>5</v>
      </c>
      <c r="E26" s="9">
        <v>1</v>
      </c>
      <c r="F26" s="10">
        <f t="shared" si="6"/>
        <v>20</v>
      </c>
      <c r="G26" s="11">
        <v>2</v>
      </c>
      <c r="H26" s="10">
        <f t="shared" si="0"/>
        <v>40</v>
      </c>
      <c r="I26" s="12">
        <v>1</v>
      </c>
      <c r="J26" s="10">
        <f t="shared" si="1"/>
        <v>20</v>
      </c>
      <c r="K26" s="12">
        <v>1</v>
      </c>
      <c r="L26" s="10">
        <f t="shared" si="7"/>
        <v>20</v>
      </c>
      <c r="M26" s="9">
        <v>0</v>
      </c>
      <c r="N26" s="10">
        <f t="shared" si="2"/>
        <v>0</v>
      </c>
      <c r="O26" s="9">
        <v>0</v>
      </c>
      <c r="P26" s="10">
        <f t="shared" si="8"/>
        <v>0</v>
      </c>
      <c r="Q26" s="9">
        <v>0</v>
      </c>
      <c r="R26" s="10">
        <f t="shared" si="3"/>
        <v>0</v>
      </c>
      <c r="S26" s="12">
        <v>0</v>
      </c>
      <c r="T26" s="10">
        <f t="shared" si="4"/>
        <v>0</v>
      </c>
    </row>
    <row r="27" spans="1:20" ht="15.75" x14ac:dyDescent="0.25">
      <c r="A27" s="2"/>
      <c r="B27" s="6">
        <v>19</v>
      </c>
      <c r="C27" s="7" t="s">
        <v>34</v>
      </c>
      <c r="D27" s="8">
        <f t="shared" si="5"/>
        <v>27</v>
      </c>
      <c r="E27" s="9">
        <v>1</v>
      </c>
      <c r="F27" s="10">
        <f t="shared" si="6"/>
        <v>3.7037037037037037</v>
      </c>
      <c r="G27" s="11">
        <v>10</v>
      </c>
      <c r="H27" s="10">
        <f t="shared" si="0"/>
        <v>37.037037037037038</v>
      </c>
      <c r="I27" s="12">
        <v>9</v>
      </c>
      <c r="J27" s="10">
        <f t="shared" si="1"/>
        <v>33.333333333333336</v>
      </c>
      <c r="K27" s="12">
        <v>1</v>
      </c>
      <c r="L27" s="10">
        <f t="shared" si="7"/>
        <v>3.7037037037037037</v>
      </c>
      <c r="M27" s="9">
        <v>3</v>
      </c>
      <c r="N27" s="10">
        <f t="shared" si="2"/>
        <v>11.111111111111111</v>
      </c>
      <c r="O27" s="9">
        <v>1</v>
      </c>
      <c r="P27" s="10">
        <f t="shared" si="8"/>
        <v>3.7037037037037037</v>
      </c>
      <c r="Q27" s="9">
        <v>2</v>
      </c>
      <c r="R27" s="10">
        <f t="shared" si="3"/>
        <v>7.4074074074074074</v>
      </c>
      <c r="S27" s="12">
        <v>0</v>
      </c>
      <c r="T27" s="10">
        <f t="shared" si="4"/>
        <v>0</v>
      </c>
    </row>
    <row r="28" spans="1:20" ht="15.75" x14ac:dyDescent="0.25">
      <c r="A28" s="2"/>
      <c r="B28" s="6">
        <v>20</v>
      </c>
      <c r="C28" s="7" t="s">
        <v>35</v>
      </c>
      <c r="D28" s="8">
        <f t="shared" si="5"/>
        <v>14</v>
      </c>
      <c r="E28" s="9">
        <v>6</v>
      </c>
      <c r="F28" s="10">
        <f t="shared" si="6"/>
        <v>42.857142857142854</v>
      </c>
      <c r="G28" s="11">
        <v>2</v>
      </c>
      <c r="H28" s="10">
        <f t="shared" si="0"/>
        <v>14.285714285714286</v>
      </c>
      <c r="I28" s="12">
        <v>3</v>
      </c>
      <c r="J28" s="10">
        <f t="shared" si="1"/>
        <v>21.428571428571427</v>
      </c>
      <c r="K28" s="12">
        <v>1</v>
      </c>
      <c r="L28" s="10">
        <f t="shared" si="7"/>
        <v>7.1428571428571432</v>
      </c>
      <c r="M28" s="9">
        <v>0</v>
      </c>
      <c r="N28" s="10">
        <f t="shared" si="2"/>
        <v>0</v>
      </c>
      <c r="O28" s="9">
        <v>0</v>
      </c>
      <c r="P28" s="10">
        <f>O28*100/D28</f>
        <v>0</v>
      </c>
      <c r="Q28" s="9">
        <v>2</v>
      </c>
      <c r="R28" s="10">
        <f t="shared" si="3"/>
        <v>14.285714285714286</v>
      </c>
      <c r="S28" s="12">
        <v>0</v>
      </c>
      <c r="T28" s="10">
        <f t="shared" si="4"/>
        <v>0</v>
      </c>
    </row>
    <row r="29" spans="1:20" ht="15.75" x14ac:dyDescent="0.25">
      <c r="A29" s="2"/>
      <c r="B29" s="6">
        <v>21</v>
      </c>
      <c r="C29" s="7" t="s">
        <v>36</v>
      </c>
      <c r="D29" s="8">
        <f t="shared" si="5"/>
        <v>30</v>
      </c>
      <c r="E29" s="9">
        <v>9</v>
      </c>
      <c r="F29" s="10">
        <f t="shared" si="6"/>
        <v>30</v>
      </c>
      <c r="G29" s="11">
        <v>7</v>
      </c>
      <c r="H29" s="10">
        <f t="shared" si="0"/>
        <v>23.333333333333332</v>
      </c>
      <c r="I29" s="12">
        <v>5</v>
      </c>
      <c r="J29" s="10">
        <f t="shared" si="1"/>
        <v>16.666666666666668</v>
      </c>
      <c r="K29" s="12">
        <v>2</v>
      </c>
      <c r="L29" s="10">
        <f t="shared" si="7"/>
        <v>6.666666666666667</v>
      </c>
      <c r="M29" s="9">
        <v>1</v>
      </c>
      <c r="N29" s="10">
        <f t="shared" si="2"/>
        <v>3.3333333333333335</v>
      </c>
      <c r="O29" s="9">
        <v>4</v>
      </c>
      <c r="P29" s="10">
        <f t="shared" si="8"/>
        <v>13.333333333333334</v>
      </c>
      <c r="Q29" s="9">
        <v>2</v>
      </c>
      <c r="R29" s="10">
        <f t="shared" si="3"/>
        <v>6.666666666666667</v>
      </c>
      <c r="S29" s="12">
        <v>0</v>
      </c>
      <c r="T29" s="10">
        <f t="shared" si="4"/>
        <v>0</v>
      </c>
    </row>
    <row r="30" spans="1:20" ht="15.75" x14ac:dyDescent="0.25">
      <c r="A30" s="2"/>
      <c r="B30" s="6">
        <v>22</v>
      </c>
      <c r="C30" s="7" t="s">
        <v>37</v>
      </c>
      <c r="D30" s="8">
        <f t="shared" si="5"/>
        <v>13</v>
      </c>
      <c r="E30" s="9">
        <v>1</v>
      </c>
      <c r="F30" s="10">
        <f t="shared" si="6"/>
        <v>7.6923076923076925</v>
      </c>
      <c r="G30" s="11">
        <v>4</v>
      </c>
      <c r="H30" s="10">
        <f t="shared" si="0"/>
        <v>30.76923076923077</v>
      </c>
      <c r="I30" s="12">
        <v>3</v>
      </c>
      <c r="J30" s="10">
        <f t="shared" si="1"/>
        <v>23.076923076923077</v>
      </c>
      <c r="K30" s="12">
        <v>3</v>
      </c>
      <c r="L30" s="10">
        <f t="shared" si="7"/>
        <v>23.076923076923077</v>
      </c>
      <c r="M30" s="9">
        <v>2</v>
      </c>
      <c r="N30" s="10">
        <f t="shared" si="2"/>
        <v>15.384615384615385</v>
      </c>
      <c r="O30" s="9">
        <v>0</v>
      </c>
      <c r="P30" s="10">
        <f t="shared" si="8"/>
        <v>0</v>
      </c>
      <c r="Q30" s="9">
        <v>0</v>
      </c>
      <c r="R30" s="10">
        <f t="shared" si="3"/>
        <v>0</v>
      </c>
      <c r="S30" s="12">
        <v>0</v>
      </c>
      <c r="T30" s="10">
        <f t="shared" si="4"/>
        <v>0</v>
      </c>
    </row>
    <row r="31" spans="1:20" ht="15.75" x14ac:dyDescent="0.25">
      <c r="A31" s="2"/>
      <c r="B31" s="6">
        <v>23</v>
      </c>
      <c r="C31" s="7" t="s">
        <v>38</v>
      </c>
      <c r="D31" s="8">
        <f t="shared" si="5"/>
        <v>15</v>
      </c>
      <c r="E31" s="9">
        <v>0</v>
      </c>
      <c r="F31" s="10">
        <f t="shared" si="6"/>
        <v>0</v>
      </c>
      <c r="G31" s="11">
        <v>2</v>
      </c>
      <c r="H31" s="10">
        <f t="shared" si="0"/>
        <v>13.333333333333334</v>
      </c>
      <c r="I31" s="12">
        <v>9</v>
      </c>
      <c r="J31" s="10">
        <f t="shared" si="1"/>
        <v>60</v>
      </c>
      <c r="K31" s="12">
        <v>0</v>
      </c>
      <c r="L31" s="10">
        <f t="shared" si="7"/>
        <v>0</v>
      </c>
      <c r="M31" s="9">
        <v>1</v>
      </c>
      <c r="N31" s="10">
        <f t="shared" si="2"/>
        <v>6.666666666666667</v>
      </c>
      <c r="O31" s="9">
        <v>0</v>
      </c>
      <c r="P31" s="10">
        <f t="shared" si="8"/>
        <v>0</v>
      </c>
      <c r="Q31" s="9">
        <v>3</v>
      </c>
      <c r="R31" s="10">
        <f t="shared" si="3"/>
        <v>20</v>
      </c>
      <c r="S31" s="12">
        <v>0</v>
      </c>
      <c r="T31" s="10">
        <f t="shared" si="4"/>
        <v>0</v>
      </c>
    </row>
    <row r="32" spans="1:20" ht="15.75" x14ac:dyDescent="0.25">
      <c r="A32" s="2"/>
      <c r="B32" s="6">
        <v>24</v>
      </c>
      <c r="C32" s="13" t="s">
        <v>39</v>
      </c>
      <c r="D32" s="8">
        <f t="shared" si="5"/>
        <v>10</v>
      </c>
      <c r="E32" s="9">
        <v>0</v>
      </c>
      <c r="F32" s="10">
        <f t="shared" si="6"/>
        <v>0</v>
      </c>
      <c r="G32" s="11">
        <v>5</v>
      </c>
      <c r="H32" s="10">
        <f t="shared" si="0"/>
        <v>50</v>
      </c>
      <c r="I32" s="12">
        <v>1</v>
      </c>
      <c r="J32" s="10">
        <f t="shared" si="1"/>
        <v>10</v>
      </c>
      <c r="K32" s="12">
        <v>2</v>
      </c>
      <c r="L32" s="10">
        <f t="shared" si="7"/>
        <v>20</v>
      </c>
      <c r="M32" s="9">
        <v>0</v>
      </c>
      <c r="N32" s="10">
        <f t="shared" si="2"/>
        <v>0</v>
      </c>
      <c r="O32" s="9">
        <v>1</v>
      </c>
      <c r="P32" s="10">
        <f t="shared" si="8"/>
        <v>10</v>
      </c>
      <c r="Q32" s="9">
        <v>1</v>
      </c>
      <c r="R32" s="10">
        <f t="shared" si="3"/>
        <v>10</v>
      </c>
      <c r="S32" s="12">
        <v>0</v>
      </c>
      <c r="T32" s="10">
        <f t="shared" si="4"/>
        <v>0</v>
      </c>
    </row>
    <row r="33" spans="1:20" ht="16.5" thickBot="1" x14ac:dyDescent="0.3">
      <c r="A33" s="2"/>
      <c r="B33" s="6">
        <v>25</v>
      </c>
      <c r="C33" s="14" t="s">
        <v>40</v>
      </c>
      <c r="D33" s="8">
        <f t="shared" si="5"/>
        <v>32</v>
      </c>
      <c r="E33" s="9">
        <v>6</v>
      </c>
      <c r="F33" s="10">
        <f t="shared" si="6"/>
        <v>18.75</v>
      </c>
      <c r="G33" s="11">
        <v>6</v>
      </c>
      <c r="H33" s="10">
        <f t="shared" si="0"/>
        <v>18.75</v>
      </c>
      <c r="I33" s="12">
        <v>12</v>
      </c>
      <c r="J33" s="10">
        <f t="shared" si="1"/>
        <v>37.5</v>
      </c>
      <c r="K33" s="12">
        <v>3</v>
      </c>
      <c r="L33" s="10">
        <f t="shared" si="7"/>
        <v>9.375</v>
      </c>
      <c r="M33" s="9">
        <v>0</v>
      </c>
      <c r="N33" s="10">
        <f t="shared" si="2"/>
        <v>0</v>
      </c>
      <c r="O33" s="9">
        <v>1</v>
      </c>
      <c r="P33" s="10">
        <f>O33*100/D33</f>
        <v>3.125</v>
      </c>
      <c r="Q33" s="9">
        <v>3</v>
      </c>
      <c r="R33" s="10">
        <f t="shared" si="3"/>
        <v>9.375</v>
      </c>
      <c r="S33" s="12">
        <v>1</v>
      </c>
      <c r="T33" s="10">
        <f t="shared" si="4"/>
        <v>3.125</v>
      </c>
    </row>
    <row r="34" spans="1:20" ht="16.5" thickBot="1" x14ac:dyDescent="0.3">
      <c r="A34" s="2"/>
      <c r="B34" s="98" t="s">
        <v>8</v>
      </c>
      <c r="C34" s="99"/>
      <c r="D34" s="59">
        <f>E34+G34+I34+K34+M34+O34+Q34+S34</f>
        <v>621</v>
      </c>
      <c r="E34" s="60">
        <f>SUM(E9:E33)</f>
        <v>109</v>
      </c>
      <c r="F34" s="49">
        <f>E34/D34*100</f>
        <v>17.552334943639291</v>
      </c>
      <c r="G34" s="50">
        <f>SUM(G9:G33)</f>
        <v>142</v>
      </c>
      <c r="H34" s="23">
        <f t="shared" ref="H34:H37" si="9">G34*100/D34</f>
        <v>22.866344605475039</v>
      </c>
      <c r="I34" s="51">
        <f>SUM(I9:I33)</f>
        <v>189</v>
      </c>
      <c r="J34" s="23">
        <f t="shared" ref="J34:J37" si="10">I34*100/D34</f>
        <v>30.434782608695652</v>
      </c>
      <c r="K34" s="51">
        <f>SUM(K9:K33)</f>
        <v>51</v>
      </c>
      <c r="L34" s="23">
        <f>K34*100/D34</f>
        <v>8.2125603864734291</v>
      </c>
      <c r="M34" s="52">
        <f>SUM(M9:M33)</f>
        <v>50</v>
      </c>
      <c r="N34" s="23">
        <f t="shared" ref="N34:N37" si="11">M34*100/D34</f>
        <v>8.0515297906602257</v>
      </c>
      <c r="O34" s="52">
        <f>SUM(O9:O33)</f>
        <v>9</v>
      </c>
      <c r="P34" s="23">
        <f>O34*100/D34</f>
        <v>1.4492753623188406</v>
      </c>
      <c r="Q34" s="52">
        <f>SUM(Q9:Q33)</f>
        <v>70</v>
      </c>
      <c r="R34" s="23">
        <f t="shared" ref="R34:R37" si="12">Q34*100/D34</f>
        <v>11.272141706924316</v>
      </c>
      <c r="S34" s="51">
        <f>SUM(S9:S33)</f>
        <v>1</v>
      </c>
      <c r="T34" s="23">
        <f t="shared" ref="T34:T37" si="13">S34*100/D34</f>
        <v>0.1610305958132045</v>
      </c>
    </row>
    <row r="35" spans="1:20" ht="15.75" x14ac:dyDescent="0.25">
      <c r="A35" s="2"/>
      <c r="B35" s="100" t="s">
        <v>42</v>
      </c>
      <c r="C35" s="101"/>
      <c r="D35" s="61">
        <f t="shared" ref="D35:D36" si="14">SUM(E35+G35+I35+K35+M35+O35+Q35+S35)</f>
        <v>27</v>
      </c>
      <c r="E35" s="32">
        <v>15</v>
      </c>
      <c r="F35" s="53">
        <f>E35/D35*100</f>
        <v>55.555555555555557</v>
      </c>
      <c r="G35" s="32">
        <v>6</v>
      </c>
      <c r="H35" s="26">
        <f t="shared" si="9"/>
        <v>22.222222222222221</v>
      </c>
      <c r="I35" s="32">
        <v>4</v>
      </c>
      <c r="J35" s="26">
        <f t="shared" si="10"/>
        <v>14.814814814814815</v>
      </c>
      <c r="K35" s="34">
        <v>0</v>
      </c>
      <c r="L35" s="26">
        <f>K35*100/D35</f>
        <v>0</v>
      </c>
      <c r="M35" s="34">
        <v>1</v>
      </c>
      <c r="N35" s="26">
        <f t="shared" si="11"/>
        <v>3.7037037037037037</v>
      </c>
      <c r="O35" s="34">
        <v>0</v>
      </c>
      <c r="P35" s="26">
        <f>O35*100/D35</f>
        <v>0</v>
      </c>
      <c r="Q35" s="34">
        <v>1</v>
      </c>
      <c r="R35" s="26">
        <f t="shared" si="12"/>
        <v>3.7037037037037037</v>
      </c>
      <c r="S35" s="34">
        <v>0</v>
      </c>
      <c r="T35" s="26">
        <f t="shared" si="13"/>
        <v>0</v>
      </c>
    </row>
    <row r="36" spans="1:20" ht="16.5" thickBot="1" x14ac:dyDescent="0.3">
      <c r="A36" s="2"/>
      <c r="B36" s="69" t="s">
        <v>43</v>
      </c>
      <c r="C36" s="102"/>
      <c r="D36" s="15">
        <f t="shared" si="14"/>
        <v>1</v>
      </c>
      <c r="E36" s="35">
        <v>0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</row>
    <row r="37" spans="1:20" ht="16.5" thickBot="1" x14ac:dyDescent="0.3">
      <c r="A37" s="2"/>
      <c r="B37" s="96" t="s">
        <v>46</v>
      </c>
      <c r="C37" s="97"/>
      <c r="D37" s="59">
        <f>E37+G37+I37+K37+M37+O37+Q37+S37</f>
        <v>649</v>
      </c>
      <c r="E37" s="62">
        <f>SUM(E34:E36)</f>
        <v>124</v>
      </c>
      <c r="F37" s="55">
        <f>E37/D37*100</f>
        <v>19.106317411402156</v>
      </c>
      <c r="G37" s="54">
        <f>SUM(G34:G36)</f>
        <v>148</v>
      </c>
      <c r="H37" s="23">
        <f t="shared" si="9"/>
        <v>22.804314329738059</v>
      </c>
      <c r="I37" s="54">
        <f>SUM(I34:I36)</f>
        <v>194</v>
      </c>
      <c r="J37" s="23">
        <f t="shared" si="10"/>
        <v>29.892141756548536</v>
      </c>
      <c r="K37" s="54">
        <f>SUM(K34:K36)</f>
        <v>51</v>
      </c>
      <c r="L37" s="23">
        <f>K37*100/D37</f>
        <v>7.8582434514637907</v>
      </c>
      <c r="M37" s="54">
        <f>SUM(M34:M36)</f>
        <v>51</v>
      </c>
      <c r="N37" s="23">
        <f t="shared" si="11"/>
        <v>7.8582434514637907</v>
      </c>
      <c r="O37" s="54">
        <f>SUM(O34:O36)</f>
        <v>9</v>
      </c>
      <c r="P37" s="23">
        <f>O37*100/D37</f>
        <v>1.386748844375963</v>
      </c>
      <c r="Q37" s="54">
        <f>SUM(Q34:Q36)</f>
        <v>71</v>
      </c>
      <c r="R37" s="23">
        <f t="shared" si="12"/>
        <v>10.939907550077042</v>
      </c>
      <c r="S37" s="54">
        <f>SUM(S34:S36)</f>
        <v>1</v>
      </c>
      <c r="T37" s="23">
        <f t="shared" si="13"/>
        <v>0.15408320493066255</v>
      </c>
    </row>
  </sheetData>
  <mergeCells count="22"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  <mergeCell ref="S4:T7"/>
    <mergeCell ref="D5:D8"/>
    <mergeCell ref="E5:F7"/>
    <mergeCell ref="G5:H7"/>
    <mergeCell ref="I5:J7"/>
    <mergeCell ref="M5:N7"/>
    <mergeCell ref="B37:C37"/>
    <mergeCell ref="O5:P7"/>
    <mergeCell ref="A20:A21"/>
    <mergeCell ref="B34:C34"/>
    <mergeCell ref="B35:C35"/>
    <mergeCell ref="B36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Нові М+</vt:lpstr>
      <vt:lpstr>Нові+РТБ</vt:lpstr>
      <vt:lpstr>Нові</vt:lpstr>
      <vt:lpstr>РТБ</vt:lpstr>
      <vt:lpstr>Інші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PHC01</dc:creator>
  <cp:lastModifiedBy>PHC01</cp:lastModifiedBy>
  <dcterms:created xsi:type="dcterms:W3CDTF">2015-06-05T18:19:34Z</dcterms:created>
  <dcterms:modified xsi:type="dcterms:W3CDTF">2021-05-14T08:56:43Z</dcterms:modified>
</cp:coreProperties>
</file>