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15" tabRatio="811" activeTab="0"/>
  </bookViews>
  <sheets>
    <sheet name="ВДТБ+РТБ ВІЛ" sheetId="1" r:id="rId1"/>
    <sheet name="ВДТБ+РТБ УСІ" sheetId="2" r:id="rId2"/>
    <sheet name="ВДТБ всього" sheetId="3" r:id="rId3"/>
    <sheet name="РТБ всього" sheetId="4" r:id="rId4"/>
    <sheet name="ІТБ всього" sheetId="5" r:id="rId5"/>
    <sheet name="ЧТБ Всього" sheetId="6" r:id="rId6"/>
    <sheet name="ВДТБ+РТБ ДІТИ" sheetId="7" r:id="rId7"/>
    <sheet name="ВДТБ+РТБ чоловіки" sheetId="8" r:id="rId8"/>
    <sheet name="ВДТБ+РТБ жінки" sheetId="9" r:id="rId9"/>
  </sheets>
  <definedNames/>
  <calcPr fullCalcOnLoad="1"/>
</workbook>
</file>

<file path=xl/sharedStrings.xml><?xml version="1.0" encoding="utf-8"?>
<sst xmlns="http://schemas.openxmlformats.org/spreadsheetml/2006/main" count="594" uniqueCount="64">
  <si>
    <t>№ п/п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</si>
  <si>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</si>
  <si>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</si>
  <si>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</si>
  <si>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</si>
  <si>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</si>
  <si>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</si>
  <si>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</si>
  <si>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</si>
  <si>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</si>
  <si>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</si>
  <si>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</si>
  <si>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</si>
  <si>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</si>
  <si>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</si>
  <si>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</si>
  <si>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</si>
  <si>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</si>
  <si>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</si>
  <si>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</si>
  <si>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</si>
  <si>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</si>
  <si>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</si>
  <si>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</si>
  <si>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</si>
  <si>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</si>
  <si>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Адміністративні території</t>
  </si>
  <si>
    <t>%</t>
  </si>
  <si>
    <t>Ефективне лікування**</t>
  </si>
  <si>
    <t>Померло хворих</t>
  </si>
  <si>
    <t>Невдале лікування</t>
  </si>
  <si>
    <t>Діагноз "туберкульоз" знятий</t>
  </si>
  <si>
    <t>Вилікувано</t>
  </si>
  <si>
    <t>Лікування завершено</t>
  </si>
  <si>
    <t xml:space="preserve">абс. </t>
  </si>
  <si>
    <t>** Це - відсоток пацієнтів з туберкульозом легень, які закінчили лікування з результатом "вилікуваний"+"лікування завершено"</t>
  </si>
  <si>
    <t>М+</t>
  </si>
  <si>
    <t>Кл-Кö</t>
  </si>
  <si>
    <t>всього</t>
  </si>
  <si>
    <t>Загальна кіл-ть випадків</t>
  </si>
  <si>
    <t xml:space="preserve">із них переведено до кат 4 </t>
  </si>
  <si>
    <t>Заг кіл-ть без 4 катег.</t>
  </si>
  <si>
    <t>ДКВС України</t>
  </si>
  <si>
    <t>МОЗ</t>
  </si>
  <si>
    <t>Україна</t>
  </si>
  <si>
    <t>МО Житомир</t>
  </si>
  <si>
    <t>Втрачений для подальшого спостереження</t>
  </si>
  <si>
    <t>Результат не оцінений</t>
  </si>
  <si>
    <t>* Дані використані з реєстру хворих на туберкульоз E-TB manager</t>
  </si>
  <si>
    <t>МО УКРАЇНИ</t>
  </si>
  <si>
    <t>* Дані використані з реєстру хворих на туберкульоз</t>
  </si>
  <si>
    <t>* Дані використані з реєстру хворих на ТБ</t>
  </si>
  <si>
    <t>МО України</t>
  </si>
  <si>
    <t>Результати лікування нових випадків туберкульозу, 2021 року реєстрації*</t>
  </si>
  <si>
    <t>Результати лікування рецидивів туберкульозу, 2021 року реєстрації*</t>
  </si>
  <si>
    <t>Результати лікування нових випадків та рецидивів туберкульозу, 2021 року реєстрації*</t>
  </si>
  <si>
    <t>Результати лікування усіх випадків чутливого туберкульозу туберкульозу, 2021 року реєстрації*</t>
  </si>
  <si>
    <t>Результати лікування інших випадків туберкульозу, 2021 року реєстрації*</t>
  </si>
  <si>
    <t>Результати лікування нових випадків та рецидивів туберкульозу (+ВІЛ-інфекція), 2021 року реєстрації*</t>
  </si>
  <si>
    <t>Результати лікування нових випадків та рецидивів туберкульозу серед дітей 0-14 років, 2021 року.</t>
  </si>
  <si>
    <t>Результати лікування нових випадків та рецидивів туберкульозу серед жінок, 2021 року реєстрації*</t>
  </si>
  <si>
    <t>Результати лікування нових випадків та рецидивів туберкульозу серед чоловіків, 2021 року реєстрації*</t>
  </si>
  <si>
    <t>Таблиця 52</t>
  </si>
  <si>
    <t>Таблиця 51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</si>
</sst>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0.0"/>
    <numFmt numFmtId="194" formatCode="#,##0.0"/>
    <numFmt numFmtId="195" formatCode="0.000"/>
    <numFmt numFmtId="196" formatCode="0.0000"/>
    <numFmt numFmtId="197" formatCode="[$-422]d\ mmmm\ yyyy&quot; р.&quot;"/>
    <numFmt numFmtId="198" formatCode="0.0%"/>
    <numFmt numFmtId="199" formatCode="_-* #,##0.0_р_._-;\-* #,##0.0_р_._-;_-* &quot;-&quot;??_р_._-;_-@_-"/>
    <numFmt numFmtId="200" formatCode="_-* #,##0_р_._-;\-* #,##0_р_._-;_-* &quot;-&quot;??_р_._-;_-@_-"/>
    <numFmt numFmtId="201" formatCode="#,##0.0_ ;\-#,##0.0\ 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&quot;True&quot;;&quot;True&quot;;&quot;False&quot;"/>
    <numFmt numFmtId="207" formatCode="[$¥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2"/>
      <name val="Times New Roman CYR"/>
      <family val="1"/>
    </font>
    <font>
      <sz val="11"/>
      <name val="Times New Roman CYR"/>
      <family val="0"/>
    </font>
    <font>
      <b/>
      <i/>
      <sz val="8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93" fontId="10" fillId="0" borderId="12" xfId="43" applyNumberFormat="1" applyFont="1" applyBorder="1" applyAlignment="1">
      <alignment horizontal="center" vertical="center"/>
      <protection/>
    </xf>
    <xf numFmtId="193" fontId="1" fillId="0" borderId="12" xfId="45" applyNumberFormat="1" applyFont="1" applyBorder="1" applyAlignment="1">
      <alignment horizontal="center" vertical="center"/>
      <protection/>
    </xf>
    <xf numFmtId="193" fontId="10" fillId="0" borderId="13" xfId="43" applyNumberFormat="1" applyFont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" fontId="1" fillId="0" borderId="10" xfId="45" applyNumberFormat="1" applyFont="1" applyBorder="1" applyAlignment="1">
      <alignment horizontal="center" vertical="center"/>
      <protection/>
    </xf>
    <xf numFmtId="193" fontId="1" fillId="0" borderId="13" xfId="45" applyNumberFormat="1" applyFont="1" applyBorder="1" applyAlignment="1">
      <alignment horizontal="center" vertical="center"/>
      <protection/>
    </xf>
    <xf numFmtId="193" fontId="11" fillId="0" borderId="20" xfId="43" applyNumberFormat="1" applyFont="1" applyBorder="1" applyAlignment="1">
      <alignment horizontal="center" vertic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193" fontId="11" fillId="0" borderId="22" xfId="43" applyNumberFormat="1" applyFont="1" applyBorder="1" applyAlignment="1">
      <alignment horizontal="center" vertical="center"/>
      <protection/>
    </xf>
    <xf numFmtId="1" fontId="1" fillId="0" borderId="23" xfId="0" applyNumberFormat="1" applyFont="1" applyFill="1" applyBorder="1" applyAlignment="1">
      <alignment horizontal="center" vertical="center"/>
    </xf>
    <xf numFmtId="193" fontId="2" fillId="0" borderId="20" xfId="45" applyNumberFormat="1" applyFont="1" applyBorder="1" applyAlignment="1">
      <alignment horizontal="center" vertical="center"/>
      <protection/>
    </xf>
    <xf numFmtId="1" fontId="2" fillId="0" borderId="24" xfId="45" applyNumberFormat="1" applyFont="1" applyBorder="1" applyAlignment="1">
      <alignment horizontal="center" vertical="center"/>
      <protection/>
    </xf>
    <xf numFmtId="1" fontId="2" fillId="0" borderId="23" xfId="45" applyNumberFormat="1" applyFont="1" applyBorder="1" applyAlignment="1">
      <alignment horizontal="center" vertical="center"/>
      <protection/>
    </xf>
    <xf numFmtId="1" fontId="2" fillId="0" borderId="21" xfId="45" applyNumberFormat="1" applyFont="1" applyBorder="1" applyAlignment="1">
      <alignment horizontal="center" vertical="center"/>
      <protection/>
    </xf>
    <xf numFmtId="0" fontId="9" fillId="0" borderId="14" xfId="58" applyFont="1" applyFill="1" applyBorder="1" applyAlignment="1">
      <alignment vertical="center"/>
      <protection/>
    </xf>
    <xf numFmtId="193" fontId="2" fillId="0" borderId="22" xfId="45" applyNumberFormat="1" applyFont="1" applyBorder="1" applyAlignment="1">
      <alignment horizontal="center" vertical="center"/>
      <protection/>
    </xf>
    <xf numFmtId="1" fontId="2" fillId="0" borderId="25" xfId="45" applyNumberFormat="1" applyFont="1" applyBorder="1" applyAlignment="1">
      <alignment horizontal="center" vertical="center"/>
      <protection/>
    </xf>
    <xf numFmtId="1" fontId="2" fillId="0" borderId="20" xfId="45" applyNumberFormat="1" applyFont="1" applyBorder="1" applyAlignment="1">
      <alignment horizontal="center" vertical="center"/>
      <protection/>
    </xf>
    <xf numFmtId="193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14" xfId="0" applyFont="1" applyFill="1" applyBorder="1" applyAlignment="1">
      <alignment/>
    </xf>
    <xf numFmtId="193" fontId="10" fillId="0" borderId="12" xfId="44" applyNumberFormat="1" applyFont="1" applyBorder="1" applyAlignment="1">
      <alignment horizontal="center" vertical="center"/>
      <protection/>
    </xf>
    <xf numFmtId="193" fontId="10" fillId="0" borderId="13" xfId="44" applyNumberFormat="1" applyFont="1" applyBorder="1" applyAlignment="1">
      <alignment horizontal="center" vertical="center"/>
      <protection/>
    </xf>
    <xf numFmtId="193" fontId="11" fillId="0" borderId="20" xfId="44" applyNumberFormat="1" applyFont="1" applyBorder="1" applyAlignment="1">
      <alignment horizontal="center" vertical="center"/>
      <protection/>
    </xf>
    <xf numFmtId="193" fontId="11" fillId="0" borderId="22" xfId="44" applyNumberFormat="1" applyFont="1" applyBorder="1" applyAlignment="1">
      <alignment horizontal="center" vertical="center"/>
      <protection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34" xfId="58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center" vertical="center"/>
      <protection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58" applyFont="1" applyFill="1" applyBorder="1" applyAlignment="1">
      <alignment horizontal="left" vertical="justify"/>
      <protection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49" fontId="13" fillId="0" borderId="41" xfId="0" applyNumberFormat="1" applyFont="1" applyFill="1" applyBorder="1" applyAlignment="1">
      <alignment horizontal="center" vertical="center" wrapText="1"/>
    </xf>
    <xf numFmtId="49" fontId="13" fillId="0" borderId="42" xfId="0" applyNumberFormat="1" applyFont="1" applyFill="1" applyBorder="1" applyAlignment="1">
      <alignment horizontal="center" vertical="center" wrapText="1"/>
    </xf>
    <xf numFmtId="0" fontId="6" fillId="35" borderId="34" xfId="59" applyFont="1" applyFill="1" applyBorder="1" applyAlignment="1">
      <alignment horizontal="center" vertical="center"/>
      <protection/>
    </xf>
    <xf numFmtId="0" fontId="9" fillId="0" borderId="22" xfId="0" applyFont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13" fillId="0" borderId="49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</cellXfs>
  <cellStyles count="55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2009 ВДТБ (8 МБТ+)" xfId="43"/>
    <cellStyle name="Звичайний_2009 ВДТБ (8 МБТ+) 2" xfId="44"/>
    <cellStyle name="Звичайний_Аркуш1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_tab_tub" xfId="58"/>
    <cellStyle name="Обычный_tabl_tyber_1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8"/>
  <sheetViews>
    <sheetView tabSelected="1" zoomScale="79" zoomScaleNormal="79" zoomScalePageLayoutView="0" workbookViewId="0" topLeftCell="C1">
      <selection activeCell="E42" sqref="E42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  <col min="24" max="24" width="9.28125" style="0" bestFit="1" customWidth="1"/>
  </cols>
  <sheetData>
    <row r="1" spans="20:22" ht="15.75">
      <c r="T1" s="47" t="s">
        <v>63</v>
      </c>
      <c r="U1" s="47"/>
      <c r="V1" s="47"/>
    </row>
    <row r="2" spans="2:22" ht="21" customHeight="1" thickBot="1">
      <c r="B2" s="66" t="s">
        <v>58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4" ht="28.5" customHeight="1" thickBot="1">
      <c r="B3" s="50" t="s">
        <v>0</v>
      </c>
      <c r="C3" s="51" t="s">
        <v>26</v>
      </c>
      <c r="D3" s="67" t="s">
        <v>39</v>
      </c>
      <c r="E3" s="67"/>
      <c r="F3" s="67"/>
      <c r="G3" s="68" t="s">
        <v>28</v>
      </c>
      <c r="H3" s="68"/>
      <c r="I3" s="68"/>
      <c r="J3" s="69"/>
      <c r="K3" s="39" t="s">
        <v>29</v>
      </c>
      <c r="L3" s="43"/>
      <c r="M3" s="58" t="s">
        <v>30</v>
      </c>
      <c r="N3" s="59"/>
      <c r="O3" s="59"/>
      <c r="P3" s="65"/>
      <c r="Q3" s="39" t="s">
        <v>46</v>
      </c>
      <c r="R3" s="43"/>
      <c r="S3" s="39" t="s">
        <v>47</v>
      </c>
      <c r="T3" s="43"/>
      <c r="U3" s="45" t="s">
        <v>31</v>
      </c>
      <c r="V3" s="43"/>
      <c r="X3" s="36" t="s">
        <v>41</v>
      </c>
    </row>
    <row r="4" spans="2:24" ht="12.75">
      <c r="B4" s="54"/>
      <c r="C4" s="56"/>
      <c r="D4" s="62" t="s">
        <v>38</v>
      </c>
      <c r="E4" s="39" t="s">
        <v>40</v>
      </c>
      <c r="F4" s="43"/>
      <c r="G4" s="39" t="s">
        <v>32</v>
      </c>
      <c r="H4" s="40"/>
      <c r="I4" s="40" t="s">
        <v>33</v>
      </c>
      <c r="J4" s="43"/>
      <c r="K4" s="41"/>
      <c r="L4" s="44"/>
      <c r="M4" s="39" t="s">
        <v>36</v>
      </c>
      <c r="N4" s="40"/>
      <c r="O4" s="40" t="s">
        <v>37</v>
      </c>
      <c r="P4" s="43"/>
      <c r="Q4" s="41"/>
      <c r="R4" s="44"/>
      <c r="S4" s="41"/>
      <c r="T4" s="44"/>
      <c r="U4" s="46"/>
      <c r="V4" s="44"/>
      <c r="X4" s="37"/>
    </row>
    <row r="5" spans="2:24" ht="12.75">
      <c r="B5" s="54"/>
      <c r="C5" s="56"/>
      <c r="D5" s="63"/>
      <c r="E5" s="41"/>
      <c r="F5" s="44"/>
      <c r="G5" s="41"/>
      <c r="H5" s="42"/>
      <c r="I5" s="42"/>
      <c r="J5" s="44"/>
      <c r="K5" s="41"/>
      <c r="L5" s="44"/>
      <c r="M5" s="41"/>
      <c r="N5" s="42"/>
      <c r="O5" s="42"/>
      <c r="P5" s="44"/>
      <c r="Q5" s="41"/>
      <c r="R5" s="44"/>
      <c r="S5" s="41"/>
      <c r="T5" s="44"/>
      <c r="U5" s="46"/>
      <c r="V5" s="44"/>
      <c r="X5" s="37"/>
    </row>
    <row r="6" spans="2:24" ht="12.75">
      <c r="B6" s="54"/>
      <c r="C6" s="56"/>
      <c r="D6" s="63"/>
      <c r="E6" s="41"/>
      <c r="F6" s="44"/>
      <c r="G6" s="41"/>
      <c r="H6" s="42"/>
      <c r="I6" s="42"/>
      <c r="J6" s="44"/>
      <c r="K6" s="41"/>
      <c r="L6" s="44"/>
      <c r="M6" s="41"/>
      <c r="N6" s="42"/>
      <c r="O6" s="42"/>
      <c r="P6" s="44"/>
      <c r="Q6" s="41"/>
      <c r="R6" s="44"/>
      <c r="S6" s="41"/>
      <c r="T6" s="44"/>
      <c r="U6" s="46"/>
      <c r="V6" s="44"/>
      <c r="X6" s="37"/>
    </row>
    <row r="7" spans="2:25" ht="13.5" thickBot="1">
      <c r="B7" s="55"/>
      <c r="C7" s="57"/>
      <c r="D7" s="6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38"/>
      <c r="Y7" s="8"/>
    </row>
    <row r="8" spans="2:29" ht="15.75">
      <c r="B8" s="2">
        <v>1</v>
      </c>
      <c r="C8" s="9" t="s">
        <v>1</v>
      </c>
      <c r="D8" s="22">
        <f>SUM(E8+G8+I8+K8+M8+O8+Q8+S8+U8)</f>
        <v>56</v>
      </c>
      <c r="E8" s="15">
        <v>16</v>
      </c>
      <c r="F8" s="16">
        <f aca="true" t="shared" si="0" ref="F8:F36">E8/D8*100</f>
        <v>28.57142857142857</v>
      </c>
      <c r="G8" s="15">
        <v>1</v>
      </c>
      <c r="H8" s="32">
        <f aca="true" t="shared" si="1" ref="H8:H36">G8/X8*100</f>
        <v>2.5</v>
      </c>
      <c r="I8" s="15">
        <v>24</v>
      </c>
      <c r="J8" s="33">
        <f aca="true" t="shared" si="2" ref="J8:J36">I8/X8*100</f>
        <v>60</v>
      </c>
      <c r="K8" s="15">
        <v>8</v>
      </c>
      <c r="L8" s="16">
        <f aca="true" t="shared" si="3" ref="L8:L36">K8/X8*100</f>
        <v>20</v>
      </c>
      <c r="M8" s="15">
        <v>5</v>
      </c>
      <c r="N8" s="5">
        <f aca="true" t="shared" si="4" ref="N8:N36">M8/X8*100</f>
        <v>12.5</v>
      </c>
      <c r="O8" s="15">
        <v>0</v>
      </c>
      <c r="P8" s="16">
        <f aca="true" t="shared" si="5" ref="P8:P36">O8/X8*100</f>
        <v>0</v>
      </c>
      <c r="Q8" s="15">
        <v>2</v>
      </c>
      <c r="R8" s="33">
        <f aca="true" t="shared" si="6" ref="R8:R36">Q8/X8*100</f>
        <v>5</v>
      </c>
      <c r="S8" s="15"/>
      <c r="T8" s="33">
        <f aca="true" t="shared" si="7" ref="T8:T36">S8/X8*100</f>
        <v>0</v>
      </c>
      <c r="U8" s="15">
        <v>0</v>
      </c>
      <c r="V8" s="33">
        <f aca="true" t="shared" si="8" ref="V8:V36">U8/X8*100</f>
        <v>0</v>
      </c>
      <c r="X8" s="20">
        <f>D8-E8</f>
        <v>40</v>
      </c>
      <c r="Y8" s="8"/>
      <c r="AA8" s="8"/>
      <c r="AC8" s="8"/>
    </row>
    <row r="9" spans="2:29" ht="15.75">
      <c r="B9" s="3">
        <v>2</v>
      </c>
      <c r="C9" s="9" t="s">
        <v>2</v>
      </c>
      <c r="D9" s="23">
        <f aca="true" t="shared" si="9" ref="D9:D34">SUM(E9+G9+I9+K9+M9+O9+Q9+S9+U9)</f>
        <v>57</v>
      </c>
      <c r="E9" s="15">
        <v>11</v>
      </c>
      <c r="F9" s="16">
        <f t="shared" si="0"/>
        <v>19.298245614035086</v>
      </c>
      <c r="G9" s="15">
        <v>10</v>
      </c>
      <c r="H9" s="32">
        <f t="shared" si="1"/>
        <v>21.73913043478261</v>
      </c>
      <c r="I9" s="15">
        <v>24</v>
      </c>
      <c r="J9" s="33">
        <f t="shared" si="2"/>
        <v>52.17391304347826</v>
      </c>
      <c r="K9" s="15">
        <v>4</v>
      </c>
      <c r="L9" s="16">
        <f t="shared" si="3"/>
        <v>8.695652173913043</v>
      </c>
      <c r="M9" s="15">
        <v>7</v>
      </c>
      <c r="N9" s="5">
        <f t="shared" si="4"/>
        <v>15.217391304347828</v>
      </c>
      <c r="O9" s="15">
        <v>0</v>
      </c>
      <c r="P9" s="16">
        <f t="shared" si="5"/>
        <v>0</v>
      </c>
      <c r="Q9" s="15">
        <v>1</v>
      </c>
      <c r="R9" s="33">
        <f t="shared" si="6"/>
        <v>2.1739130434782608</v>
      </c>
      <c r="S9" s="15"/>
      <c r="T9" s="33">
        <f t="shared" si="7"/>
        <v>0</v>
      </c>
      <c r="U9" s="15">
        <v>0</v>
      </c>
      <c r="V9" s="33">
        <f t="shared" si="8"/>
        <v>0</v>
      </c>
      <c r="X9" s="20">
        <f aca="true" t="shared" si="10" ref="X9:X34">D9-E9</f>
        <v>46</v>
      </c>
      <c r="Y9" s="8"/>
      <c r="AA9" s="8"/>
      <c r="AC9" s="8"/>
    </row>
    <row r="10" spans="2:29" ht="15.75">
      <c r="B10" s="3">
        <v>3</v>
      </c>
      <c r="C10" s="9" t="s">
        <v>3</v>
      </c>
      <c r="D10" s="23">
        <f t="shared" si="9"/>
        <v>453</v>
      </c>
      <c r="E10" s="15">
        <v>160</v>
      </c>
      <c r="F10" s="16">
        <f t="shared" si="0"/>
        <v>35.32008830022075</v>
      </c>
      <c r="G10" s="15">
        <v>19</v>
      </c>
      <c r="H10" s="32">
        <f t="shared" si="1"/>
        <v>6.484641638225256</v>
      </c>
      <c r="I10" s="15">
        <v>173</v>
      </c>
      <c r="J10" s="33">
        <f t="shared" si="2"/>
        <v>59.044368600682596</v>
      </c>
      <c r="K10" s="15">
        <v>68</v>
      </c>
      <c r="L10" s="16">
        <f t="shared" si="3"/>
        <v>23.208191126279864</v>
      </c>
      <c r="M10" s="15">
        <v>19</v>
      </c>
      <c r="N10" s="5">
        <f t="shared" si="4"/>
        <v>6.484641638225256</v>
      </c>
      <c r="O10" s="15">
        <v>6</v>
      </c>
      <c r="P10" s="16">
        <f t="shared" si="5"/>
        <v>2.04778156996587</v>
      </c>
      <c r="Q10" s="15">
        <v>8</v>
      </c>
      <c r="R10" s="33">
        <f t="shared" si="6"/>
        <v>2.7303754266211606</v>
      </c>
      <c r="S10" s="15"/>
      <c r="T10" s="33">
        <f t="shared" si="7"/>
        <v>0</v>
      </c>
      <c r="U10" s="15">
        <v>0</v>
      </c>
      <c r="V10" s="33">
        <f t="shared" si="8"/>
        <v>0</v>
      </c>
      <c r="X10" s="20">
        <f t="shared" si="10"/>
        <v>293</v>
      </c>
      <c r="Y10" s="8"/>
      <c r="AA10" s="8"/>
      <c r="AC10" s="8"/>
    </row>
    <row r="11" spans="2:29" ht="15.75">
      <c r="B11" s="3">
        <v>4</v>
      </c>
      <c r="C11" s="9" t="s">
        <v>4</v>
      </c>
      <c r="D11" s="23">
        <f t="shared" si="9"/>
        <v>299</v>
      </c>
      <c r="E11" s="15">
        <v>100</v>
      </c>
      <c r="F11" s="16">
        <f t="shared" si="0"/>
        <v>33.44481605351171</v>
      </c>
      <c r="G11" s="15">
        <v>69</v>
      </c>
      <c r="H11" s="32">
        <f t="shared" si="1"/>
        <v>34.67336683417086</v>
      </c>
      <c r="I11" s="15">
        <v>64</v>
      </c>
      <c r="J11" s="33">
        <f t="shared" si="2"/>
        <v>32.1608040201005</v>
      </c>
      <c r="K11" s="15">
        <v>36</v>
      </c>
      <c r="L11" s="16">
        <f t="shared" si="3"/>
        <v>18.090452261306535</v>
      </c>
      <c r="M11" s="15">
        <v>5</v>
      </c>
      <c r="N11" s="5">
        <f t="shared" si="4"/>
        <v>2.512562814070352</v>
      </c>
      <c r="O11" s="15">
        <v>1</v>
      </c>
      <c r="P11" s="16">
        <f t="shared" si="5"/>
        <v>0.5025125628140703</v>
      </c>
      <c r="Q11" s="15">
        <v>24</v>
      </c>
      <c r="R11" s="33">
        <f t="shared" si="6"/>
        <v>12.060301507537687</v>
      </c>
      <c r="S11" s="15"/>
      <c r="T11" s="33">
        <f t="shared" si="7"/>
        <v>0</v>
      </c>
      <c r="U11" s="15">
        <v>0</v>
      </c>
      <c r="V11" s="33">
        <f t="shared" si="8"/>
        <v>0</v>
      </c>
      <c r="X11" s="20">
        <f t="shared" si="10"/>
        <v>199</v>
      </c>
      <c r="Y11" s="8"/>
      <c r="AA11" s="8"/>
      <c r="AC11" s="8"/>
    </row>
    <row r="12" spans="2:29" ht="15.75">
      <c r="B12" s="3">
        <v>5</v>
      </c>
      <c r="C12" s="9" t="s">
        <v>5</v>
      </c>
      <c r="D12" s="23">
        <f t="shared" si="9"/>
        <v>96</v>
      </c>
      <c r="E12" s="15">
        <v>25</v>
      </c>
      <c r="F12" s="16">
        <f t="shared" si="0"/>
        <v>26.041666666666668</v>
      </c>
      <c r="G12" s="15">
        <v>20</v>
      </c>
      <c r="H12" s="32">
        <f t="shared" si="1"/>
        <v>28.169014084507044</v>
      </c>
      <c r="I12" s="15">
        <v>22</v>
      </c>
      <c r="J12" s="33">
        <f t="shared" si="2"/>
        <v>30.985915492957744</v>
      </c>
      <c r="K12" s="15">
        <v>22</v>
      </c>
      <c r="L12" s="16">
        <f t="shared" si="3"/>
        <v>30.985915492957744</v>
      </c>
      <c r="M12" s="15">
        <v>4</v>
      </c>
      <c r="N12" s="5">
        <f t="shared" si="4"/>
        <v>5.633802816901409</v>
      </c>
      <c r="O12" s="15">
        <v>0</v>
      </c>
      <c r="P12" s="16">
        <f t="shared" si="5"/>
        <v>0</v>
      </c>
      <c r="Q12" s="15">
        <v>3</v>
      </c>
      <c r="R12" s="33">
        <f t="shared" si="6"/>
        <v>4.225352112676056</v>
      </c>
      <c r="S12" s="15"/>
      <c r="T12" s="33">
        <f t="shared" si="7"/>
        <v>0</v>
      </c>
      <c r="U12" s="15">
        <v>0</v>
      </c>
      <c r="V12" s="33">
        <f t="shared" si="8"/>
        <v>0</v>
      </c>
      <c r="X12" s="20">
        <f t="shared" si="10"/>
        <v>71</v>
      </c>
      <c r="Y12" s="8"/>
      <c r="AA12" s="8"/>
      <c r="AC12" s="8"/>
    </row>
    <row r="13" spans="2:29" ht="15.75">
      <c r="B13" s="3">
        <v>6</v>
      </c>
      <c r="C13" s="9" t="s">
        <v>6</v>
      </c>
      <c r="D13" s="23">
        <f t="shared" si="9"/>
        <v>32</v>
      </c>
      <c r="E13" s="15">
        <v>10</v>
      </c>
      <c r="F13" s="16">
        <f t="shared" si="0"/>
        <v>31.25</v>
      </c>
      <c r="G13" s="15">
        <v>10</v>
      </c>
      <c r="H13" s="32">
        <f t="shared" si="1"/>
        <v>45.45454545454545</v>
      </c>
      <c r="I13" s="15">
        <v>8</v>
      </c>
      <c r="J13" s="33">
        <f t="shared" si="2"/>
        <v>36.36363636363637</v>
      </c>
      <c r="K13" s="15">
        <v>2</v>
      </c>
      <c r="L13" s="16">
        <f t="shared" si="3"/>
        <v>9.090909090909092</v>
      </c>
      <c r="M13" s="15">
        <v>0</v>
      </c>
      <c r="N13" s="5">
        <f t="shared" si="4"/>
        <v>0</v>
      </c>
      <c r="O13" s="15">
        <v>0</v>
      </c>
      <c r="P13" s="16">
        <f t="shared" si="5"/>
        <v>0</v>
      </c>
      <c r="Q13" s="15">
        <v>2</v>
      </c>
      <c r="R13" s="33">
        <f t="shared" si="6"/>
        <v>9.090909090909092</v>
      </c>
      <c r="S13" s="15"/>
      <c r="T13" s="33">
        <f t="shared" si="7"/>
        <v>0</v>
      </c>
      <c r="U13" s="15">
        <v>0</v>
      </c>
      <c r="V13" s="33">
        <f t="shared" si="8"/>
        <v>0</v>
      </c>
      <c r="X13" s="20">
        <f t="shared" si="10"/>
        <v>22</v>
      </c>
      <c r="Y13" s="8"/>
      <c r="AA13" s="8"/>
      <c r="AC13" s="8"/>
    </row>
    <row r="14" spans="2:29" ht="15.75">
      <c r="B14" s="3">
        <v>7</v>
      </c>
      <c r="C14" s="9" t="s">
        <v>7</v>
      </c>
      <c r="D14" s="23">
        <f t="shared" si="9"/>
        <v>101</v>
      </c>
      <c r="E14" s="15">
        <v>32</v>
      </c>
      <c r="F14" s="16">
        <f t="shared" si="0"/>
        <v>31.683168316831683</v>
      </c>
      <c r="G14" s="15">
        <v>10</v>
      </c>
      <c r="H14" s="32">
        <f t="shared" si="1"/>
        <v>14.492753623188406</v>
      </c>
      <c r="I14" s="15">
        <v>41</v>
      </c>
      <c r="J14" s="33">
        <f t="shared" si="2"/>
        <v>59.42028985507246</v>
      </c>
      <c r="K14" s="15">
        <v>8</v>
      </c>
      <c r="L14" s="16">
        <f t="shared" si="3"/>
        <v>11.594202898550725</v>
      </c>
      <c r="M14" s="15">
        <v>1</v>
      </c>
      <c r="N14" s="5">
        <f t="shared" si="4"/>
        <v>1.4492753623188406</v>
      </c>
      <c r="O14" s="15">
        <v>1</v>
      </c>
      <c r="P14" s="16">
        <f t="shared" si="5"/>
        <v>1.4492753623188406</v>
      </c>
      <c r="Q14" s="15">
        <v>8</v>
      </c>
      <c r="R14" s="33">
        <f t="shared" si="6"/>
        <v>11.594202898550725</v>
      </c>
      <c r="S14" s="15"/>
      <c r="T14" s="33">
        <f t="shared" si="7"/>
        <v>0</v>
      </c>
      <c r="U14" s="15">
        <v>0</v>
      </c>
      <c r="V14" s="33">
        <f t="shared" si="8"/>
        <v>0</v>
      </c>
      <c r="X14" s="20">
        <f t="shared" si="10"/>
        <v>69</v>
      </c>
      <c r="Y14" s="8"/>
      <c r="AA14" s="8"/>
      <c r="AC14" s="8"/>
    </row>
    <row r="15" spans="2:29" ht="15.75">
      <c r="B15" s="3">
        <v>8</v>
      </c>
      <c r="C15" s="9" t="s">
        <v>8</v>
      </c>
      <c r="D15" s="23">
        <f t="shared" si="9"/>
        <v>19</v>
      </c>
      <c r="E15" s="15">
        <v>6</v>
      </c>
      <c r="F15" s="16">
        <f t="shared" si="0"/>
        <v>31.57894736842105</v>
      </c>
      <c r="G15" s="15">
        <v>5</v>
      </c>
      <c r="H15" s="32">
        <f t="shared" si="1"/>
        <v>38.46153846153847</v>
      </c>
      <c r="I15" s="15">
        <v>3</v>
      </c>
      <c r="J15" s="33">
        <f t="shared" si="2"/>
        <v>23.076923076923077</v>
      </c>
      <c r="K15" s="15">
        <v>2</v>
      </c>
      <c r="L15" s="16">
        <f t="shared" si="3"/>
        <v>15.384615384615385</v>
      </c>
      <c r="M15" s="15">
        <v>0</v>
      </c>
      <c r="N15" s="5">
        <f t="shared" si="4"/>
        <v>0</v>
      </c>
      <c r="O15" s="15">
        <v>1</v>
      </c>
      <c r="P15" s="16">
        <f t="shared" si="5"/>
        <v>7.6923076923076925</v>
      </c>
      <c r="Q15" s="15">
        <v>2</v>
      </c>
      <c r="R15" s="33">
        <f t="shared" si="6"/>
        <v>15.384615384615385</v>
      </c>
      <c r="S15" s="15"/>
      <c r="T15" s="33">
        <f t="shared" si="7"/>
        <v>0</v>
      </c>
      <c r="U15" s="15">
        <v>0</v>
      </c>
      <c r="V15" s="33">
        <f t="shared" si="8"/>
        <v>0</v>
      </c>
      <c r="X15" s="20">
        <f t="shared" si="10"/>
        <v>13</v>
      </c>
      <c r="Y15" s="8"/>
      <c r="AA15" s="8"/>
      <c r="AC15" s="8"/>
    </row>
    <row r="16" spans="2:29" ht="15.75">
      <c r="B16" s="3">
        <v>9</v>
      </c>
      <c r="C16" s="9" t="s">
        <v>9</v>
      </c>
      <c r="D16" s="23">
        <f t="shared" si="9"/>
        <v>219</v>
      </c>
      <c r="E16" s="15">
        <v>39</v>
      </c>
      <c r="F16" s="16">
        <f t="shared" si="0"/>
        <v>17.80821917808219</v>
      </c>
      <c r="G16" s="15">
        <v>14</v>
      </c>
      <c r="H16" s="32">
        <f t="shared" si="1"/>
        <v>7.777777777777778</v>
      </c>
      <c r="I16" s="15">
        <v>98</v>
      </c>
      <c r="J16" s="33">
        <f t="shared" si="2"/>
        <v>54.44444444444444</v>
      </c>
      <c r="K16" s="15">
        <v>34</v>
      </c>
      <c r="L16" s="16">
        <f t="shared" si="3"/>
        <v>18.88888888888889</v>
      </c>
      <c r="M16" s="15">
        <v>8</v>
      </c>
      <c r="N16" s="5">
        <f t="shared" si="4"/>
        <v>4.444444444444445</v>
      </c>
      <c r="O16" s="15">
        <v>17</v>
      </c>
      <c r="P16" s="16">
        <f t="shared" si="5"/>
        <v>9.444444444444445</v>
      </c>
      <c r="Q16" s="15">
        <v>8</v>
      </c>
      <c r="R16" s="33">
        <f t="shared" si="6"/>
        <v>4.444444444444445</v>
      </c>
      <c r="S16" s="15">
        <v>1</v>
      </c>
      <c r="T16" s="33">
        <f t="shared" si="7"/>
        <v>0.5555555555555556</v>
      </c>
      <c r="U16" s="15">
        <v>0</v>
      </c>
      <c r="V16" s="33">
        <f t="shared" si="8"/>
        <v>0</v>
      </c>
      <c r="X16" s="20">
        <f t="shared" si="10"/>
        <v>180</v>
      </c>
      <c r="Y16" s="8"/>
      <c r="AA16" s="8"/>
      <c r="AC16" s="8"/>
    </row>
    <row r="17" spans="2:29" ht="15.75">
      <c r="B17" s="3">
        <v>10</v>
      </c>
      <c r="C17" s="9" t="s">
        <v>10</v>
      </c>
      <c r="D17" s="23">
        <f t="shared" si="9"/>
        <v>94</v>
      </c>
      <c r="E17" s="15">
        <v>21</v>
      </c>
      <c r="F17" s="16">
        <f t="shared" si="0"/>
        <v>22.340425531914892</v>
      </c>
      <c r="G17" s="15">
        <v>9</v>
      </c>
      <c r="H17" s="32">
        <f t="shared" si="1"/>
        <v>12.32876712328767</v>
      </c>
      <c r="I17" s="15">
        <v>27</v>
      </c>
      <c r="J17" s="33">
        <f t="shared" si="2"/>
        <v>36.986301369863014</v>
      </c>
      <c r="K17" s="15">
        <v>20</v>
      </c>
      <c r="L17" s="16">
        <f t="shared" si="3"/>
        <v>27.397260273972602</v>
      </c>
      <c r="M17" s="15">
        <v>11</v>
      </c>
      <c r="N17" s="5">
        <f t="shared" si="4"/>
        <v>15.068493150684931</v>
      </c>
      <c r="O17" s="15">
        <v>1</v>
      </c>
      <c r="P17" s="16">
        <f t="shared" si="5"/>
        <v>1.36986301369863</v>
      </c>
      <c r="Q17" s="15">
        <v>5</v>
      </c>
      <c r="R17" s="33">
        <f t="shared" si="6"/>
        <v>6.8493150684931505</v>
      </c>
      <c r="S17" s="15"/>
      <c r="T17" s="33">
        <f t="shared" si="7"/>
        <v>0</v>
      </c>
      <c r="U17" s="15">
        <v>0</v>
      </c>
      <c r="V17" s="33">
        <f t="shared" si="8"/>
        <v>0</v>
      </c>
      <c r="X17" s="20">
        <f t="shared" si="10"/>
        <v>73</v>
      </c>
      <c r="Y17" s="8"/>
      <c r="AA17" s="8"/>
      <c r="AC17" s="8"/>
    </row>
    <row r="18" spans="2:29" ht="15.75">
      <c r="B18" s="3">
        <v>11</v>
      </c>
      <c r="C18" s="9" t="s">
        <v>11</v>
      </c>
      <c r="D18" s="23">
        <f t="shared" si="9"/>
        <v>68</v>
      </c>
      <c r="E18" s="15">
        <v>15</v>
      </c>
      <c r="F18" s="16">
        <f t="shared" si="0"/>
        <v>22.058823529411764</v>
      </c>
      <c r="G18" s="15">
        <v>0</v>
      </c>
      <c r="H18" s="32">
        <f t="shared" si="1"/>
        <v>0</v>
      </c>
      <c r="I18" s="15">
        <v>26</v>
      </c>
      <c r="J18" s="33">
        <f t="shared" si="2"/>
        <v>49.056603773584904</v>
      </c>
      <c r="K18" s="15">
        <v>19</v>
      </c>
      <c r="L18" s="16">
        <f t="shared" si="3"/>
        <v>35.84905660377358</v>
      </c>
      <c r="M18" s="15">
        <v>1</v>
      </c>
      <c r="N18" s="5">
        <f t="shared" si="4"/>
        <v>1.8867924528301887</v>
      </c>
      <c r="O18" s="15">
        <v>0</v>
      </c>
      <c r="P18" s="16">
        <f t="shared" si="5"/>
        <v>0</v>
      </c>
      <c r="Q18" s="15">
        <v>7</v>
      </c>
      <c r="R18" s="33">
        <f t="shared" si="6"/>
        <v>13.20754716981132</v>
      </c>
      <c r="S18" s="15"/>
      <c r="T18" s="33">
        <f t="shared" si="7"/>
        <v>0</v>
      </c>
      <c r="U18" s="15">
        <v>0</v>
      </c>
      <c r="V18" s="33">
        <f t="shared" si="8"/>
        <v>0</v>
      </c>
      <c r="X18" s="20">
        <f t="shared" si="10"/>
        <v>53</v>
      </c>
      <c r="Y18" s="8"/>
      <c r="AA18" s="8"/>
      <c r="AC18" s="8"/>
    </row>
    <row r="19" spans="2:29" ht="15.75">
      <c r="B19" s="3">
        <v>12</v>
      </c>
      <c r="C19" s="9" t="s">
        <v>12</v>
      </c>
      <c r="D19" s="23">
        <f t="shared" si="9"/>
        <v>241</v>
      </c>
      <c r="E19" s="15">
        <v>32</v>
      </c>
      <c r="F19" s="16">
        <f t="shared" si="0"/>
        <v>13.278008298755188</v>
      </c>
      <c r="G19" s="15">
        <v>19</v>
      </c>
      <c r="H19" s="32">
        <f t="shared" si="1"/>
        <v>9.090909090909092</v>
      </c>
      <c r="I19" s="15">
        <v>139</v>
      </c>
      <c r="J19" s="33">
        <f t="shared" si="2"/>
        <v>66.50717703349282</v>
      </c>
      <c r="K19" s="15">
        <v>36</v>
      </c>
      <c r="L19" s="16">
        <f t="shared" si="3"/>
        <v>17.22488038277512</v>
      </c>
      <c r="M19" s="15">
        <v>6</v>
      </c>
      <c r="N19" s="5">
        <f t="shared" si="4"/>
        <v>2.8708133971291865</v>
      </c>
      <c r="O19" s="15">
        <v>1</v>
      </c>
      <c r="P19" s="16">
        <f t="shared" si="5"/>
        <v>0.4784688995215311</v>
      </c>
      <c r="Q19" s="15">
        <v>8</v>
      </c>
      <c r="R19" s="33">
        <f t="shared" si="6"/>
        <v>3.827751196172249</v>
      </c>
      <c r="S19" s="15"/>
      <c r="T19" s="33">
        <f t="shared" si="7"/>
        <v>0</v>
      </c>
      <c r="U19" s="15">
        <v>0</v>
      </c>
      <c r="V19" s="33">
        <f t="shared" si="8"/>
        <v>0</v>
      </c>
      <c r="X19" s="20">
        <f t="shared" si="10"/>
        <v>209</v>
      </c>
      <c r="Y19" s="8"/>
      <c r="AA19" s="8"/>
      <c r="AC19" s="8"/>
    </row>
    <row r="20" spans="2:29" ht="15.75">
      <c r="B20" s="3">
        <v>13</v>
      </c>
      <c r="C20" s="9" t="s">
        <v>13</v>
      </c>
      <c r="D20" s="23">
        <f t="shared" si="9"/>
        <v>135</v>
      </c>
      <c r="E20" s="15">
        <v>57</v>
      </c>
      <c r="F20" s="16">
        <f t="shared" si="0"/>
        <v>42.22222222222222</v>
      </c>
      <c r="G20" s="15">
        <v>4</v>
      </c>
      <c r="H20" s="32">
        <f t="shared" si="1"/>
        <v>5.128205128205128</v>
      </c>
      <c r="I20" s="15">
        <v>51</v>
      </c>
      <c r="J20" s="33">
        <f t="shared" si="2"/>
        <v>65.38461538461539</v>
      </c>
      <c r="K20" s="15">
        <v>12</v>
      </c>
      <c r="L20" s="16">
        <f t="shared" si="3"/>
        <v>15.384615384615385</v>
      </c>
      <c r="M20" s="15">
        <v>7</v>
      </c>
      <c r="N20" s="5">
        <f t="shared" si="4"/>
        <v>8.974358974358974</v>
      </c>
      <c r="O20" s="15">
        <v>1</v>
      </c>
      <c r="P20" s="16">
        <f t="shared" si="5"/>
        <v>1.282051282051282</v>
      </c>
      <c r="Q20" s="15">
        <v>3</v>
      </c>
      <c r="R20" s="33">
        <f t="shared" si="6"/>
        <v>3.8461538461538463</v>
      </c>
      <c r="S20" s="15"/>
      <c r="T20" s="33">
        <f t="shared" si="7"/>
        <v>0</v>
      </c>
      <c r="U20" s="15">
        <v>0</v>
      </c>
      <c r="V20" s="33">
        <f t="shared" si="8"/>
        <v>0</v>
      </c>
      <c r="X20" s="20">
        <f t="shared" si="10"/>
        <v>78</v>
      </c>
      <c r="Y20" s="8"/>
      <c r="AA20" s="8"/>
      <c r="AC20" s="8"/>
    </row>
    <row r="21" spans="2:29" ht="15.75">
      <c r="B21" s="3">
        <v>14</v>
      </c>
      <c r="C21" s="9" t="s">
        <v>14</v>
      </c>
      <c r="D21" s="23">
        <f t="shared" si="9"/>
        <v>778</v>
      </c>
      <c r="E21" s="15">
        <v>152</v>
      </c>
      <c r="F21" s="16">
        <f t="shared" si="0"/>
        <v>19.53727506426735</v>
      </c>
      <c r="G21" s="15">
        <v>105</v>
      </c>
      <c r="H21" s="32">
        <f t="shared" si="1"/>
        <v>16.773162939297126</v>
      </c>
      <c r="I21" s="15">
        <v>281</v>
      </c>
      <c r="J21" s="33">
        <f t="shared" si="2"/>
        <v>44.88817891373802</v>
      </c>
      <c r="K21" s="15">
        <v>131</v>
      </c>
      <c r="L21" s="16">
        <f t="shared" si="3"/>
        <v>20.926517571884983</v>
      </c>
      <c r="M21" s="15">
        <v>43</v>
      </c>
      <c r="N21" s="5">
        <f t="shared" si="4"/>
        <v>6.869009584664537</v>
      </c>
      <c r="O21" s="15">
        <v>8</v>
      </c>
      <c r="P21" s="16">
        <f t="shared" si="5"/>
        <v>1.2779552715654952</v>
      </c>
      <c r="Q21" s="15">
        <v>57</v>
      </c>
      <c r="R21" s="33">
        <f t="shared" si="6"/>
        <v>9.105431309904153</v>
      </c>
      <c r="S21" s="15">
        <v>1</v>
      </c>
      <c r="T21" s="33">
        <f t="shared" si="7"/>
        <v>0.1597444089456869</v>
      </c>
      <c r="U21" s="15">
        <v>0</v>
      </c>
      <c r="V21" s="33">
        <f t="shared" si="8"/>
        <v>0</v>
      </c>
      <c r="X21" s="20">
        <f t="shared" si="10"/>
        <v>626</v>
      </c>
      <c r="Y21" s="8"/>
      <c r="AA21" s="8"/>
      <c r="AC21" s="8"/>
    </row>
    <row r="22" spans="2:29" ht="15.75">
      <c r="B22" s="3">
        <v>15</v>
      </c>
      <c r="C22" s="9" t="s">
        <v>15</v>
      </c>
      <c r="D22" s="23">
        <f t="shared" si="9"/>
        <v>76</v>
      </c>
      <c r="E22" s="15">
        <v>27</v>
      </c>
      <c r="F22" s="16">
        <f t="shared" si="0"/>
        <v>35.526315789473685</v>
      </c>
      <c r="G22" s="15">
        <v>19</v>
      </c>
      <c r="H22" s="32">
        <f t="shared" si="1"/>
        <v>38.775510204081634</v>
      </c>
      <c r="I22" s="15">
        <v>14</v>
      </c>
      <c r="J22" s="33">
        <f t="shared" si="2"/>
        <v>28.57142857142857</v>
      </c>
      <c r="K22" s="15">
        <v>11</v>
      </c>
      <c r="L22" s="16">
        <f t="shared" si="3"/>
        <v>22.448979591836736</v>
      </c>
      <c r="M22" s="15">
        <v>2</v>
      </c>
      <c r="N22" s="5">
        <f t="shared" si="4"/>
        <v>4.081632653061225</v>
      </c>
      <c r="O22" s="15">
        <v>0</v>
      </c>
      <c r="P22" s="16">
        <f t="shared" si="5"/>
        <v>0</v>
      </c>
      <c r="Q22" s="15">
        <v>3</v>
      </c>
      <c r="R22" s="33">
        <f t="shared" si="6"/>
        <v>6.122448979591836</v>
      </c>
      <c r="S22" s="15"/>
      <c r="T22" s="33">
        <f t="shared" si="7"/>
        <v>0</v>
      </c>
      <c r="U22" s="15">
        <v>0</v>
      </c>
      <c r="V22" s="33">
        <f t="shared" si="8"/>
        <v>0</v>
      </c>
      <c r="X22" s="20">
        <f t="shared" si="10"/>
        <v>49</v>
      </c>
      <c r="Y22" s="8"/>
      <c r="AA22" s="8"/>
      <c r="AC22" s="8"/>
    </row>
    <row r="23" spans="2:29" ht="15.75">
      <c r="B23" s="3">
        <v>16</v>
      </c>
      <c r="C23" s="9" t="s">
        <v>16</v>
      </c>
      <c r="D23" s="23">
        <f t="shared" si="9"/>
        <v>53</v>
      </c>
      <c r="E23" s="15">
        <v>12</v>
      </c>
      <c r="F23" s="16">
        <f t="shared" si="0"/>
        <v>22.641509433962266</v>
      </c>
      <c r="G23" s="15">
        <v>6</v>
      </c>
      <c r="H23" s="32">
        <f t="shared" si="1"/>
        <v>14.634146341463413</v>
      </c>
      <c r="I23" s="15">
        <v>19</v>
      </c>
      <c r="J23" s="33">
        <f t="shared" si="2"/>
        <v>46.34146341463415</v>
      </c>
      <c r="K23" s="15">
        <v>8</v>
      </c>
      <c r="L23" s="16">
        <f t="shared" si="3"/>
        <v>19.51219512195122</v>
      </c>
      <c r="M23" s="15">
        <v>3</v>
      </c>
      <c r="N23" s="5">
        <f t="shared" si="4"/>
        <v>7.317073170731707</v>
      </c>
      <c r="O23" s="15">
        <v>1</v>
      </c>
      <c r="P23" s="16">
        <f t="shared" si="5"/>
        <v>2.4390243902439024</v>
      </c>
      <c r="Q23" s="15">
        <v>4</v>
      </c>
      <c r="R23" s="33">
        <f t="shared" si="6"/>
        <v>9.75609756097561</v>
      </c>
      <c r="S23" s="15"/>
      <c r="T23" s="33">
        <f t="shared" si="7"/>
        <v>0</v>
      </c>
      <c r="U23" s="15">
        <v>0</v>
      </c>
      <c r="V23" s="33">
        <f t="shared" si="8"/>
        <v>0</v>
      </c>
      <c r="X23" s="20">
        <f t="shared" si="10"/>
        <v>41</v>
      </c>
      <c r="Y23" s="8"/>
      <c r="AA23" s="8"/>
      <c r="AC23" s="8"/>
    </row>
    <row r="24" spans="2:29" ht="15.75">
      <c r="B24" s="3">
        <v>17</v>
      </c>
      <c r="C24" s="9" t="s">
        <v>17</v>
      </c>
      <c r="D24" s="23">
        <f t="shared" si="9"/>
        <v>42</v>
      </c>
      <c r="E24" s="15">
        <v>10</v>
      </c>
      <c r="F24" s="16">
        <f t="shared" si="0"/>
        <v>23.809523809523807</v>
      </c>
      <c r="G24" s="15">
        <v>6</v>
      </c>
      <c r="H24" s="32">
        <f t="shared" si="1"/>
        <v>18.75</v>
      </c>
      <c r="I24" s="15">
        <v>18</v>
      </c>
      <c r="J24" s="33">
        <f t="shared" si="2"/>
        <v>56.25</v>
      </c>
      <c r="K24" s="15">
        <v>5</v>
      </c>
      <c r="L24" s="16">
        <f t="shared" si="3"/>
        <v>15.625</v>
      </c>
      <c r="M24" s="15">
        <v>1</v>
      </c>
      <c r="N24" s="5">
        <f t="shared" si="4"/>
        <v>3.125</v>
      </c>
      <c r="O24" s="15">
        <v>1</v>
      </c>
      <c r="P24" s="16">
        <f t="shared" si="5"/>
        <v>3.125</v>
      </c>
      <c r="Q24" s="15">
        <v>1</v>
      </c>
      <c r="R24" s="33">
        <f t="shared" si="6"/>
        <v>3.125</v>
      </c>
      <c r="S24" s="15"/>
      <c r="T24" s="33">
        <f t="shared" si="7"/>
        <v>0</v>
      </c>
      <c r="U24" s="15">
        <v>0</v>
      </c>
      <c r="V24" s="33">
        <f t="shared" si="8"/>
        <v>0</v>
      </c>
      <c r="X24" s="20">
        <f t="shared" si="10"/>
        <v>32</v>
      </c>
      <c r="Y24" s="8"/>
      <c r="AA24" s="8"/>
      <c r="AC24" s="8"/>
    </row>
    <row r="25" spans="2:29" ht="15.75">
      <c r="B25" s="3">
        <v>18</v>
      </c>
      <c r="C25" s="9" t="s">
        <v>18</v>
      </c>
      <c r="D25" s="23">
        <f t="shared" si="9"/>
        <v>17</v>
      </c>
      <c r="E25" s="15">
        <v>3</v>
      </c>
      <c r="F25" s="16">
        <f t="shared" si="0"/>
        <v>17.647058823529413</v>
      </c>
      <c r="G25" s="15">
        <v>1</v>
      </c>
      <c r="H25" s="32">
        <f t="shared" si="1"/>
        <v>7.142857142857142</v>
      </c>
      <c r="I25" s="15">
        <v>9</v>
      </c>
      <c r="J25" s="33">
        <f t="shared" si="2"/>
        <v>64.28571428571429</v>
      </c>
      <c r="K25" s="15">
        <v>2</v>
      </c>
      <c r="L25" s="16">
        <f t="shared" si="3"/>
        <v>14.285714285714285</v>
      </c>
      <c r="M25" s="15">
        <v>1</v>
      </c>
      <c r="N25" s="5">
        <f t="shared" si="4"/>
        <v>7.142857142857142</v>
      </c>
      <c r="O25" s="15">
        <v>1</v>
      </c>
      <c r="P25" s="16">
        <f t="shared" si="5"/>
        <v>7.142857142857142</v>
      </c>
      <c r="Q25" s="15">
        <v>0</v>
      </c>
      <c r="R25" s="33">
        <f t="shared" si="6"/>
        <v>0</v>
      </c>
      <c r="S25" s="15"/>
      <c r="T25" s="33">
        <f t="shared" si="7"/>
        <v>0</v>
      </c>
      <c r="U25" s="15">
        <v>0</v>
      </c>
      <c r="V25" s="33">
        <f t="shared" si="8"/>
        <v>0</v>
      </c>
      <c r="X25" s="20">
        <f t="shared" si="10"/>
        <v>14</v>
      </c>
      <c r="Y25" s="8"/>
      <c r="AA25" s="8"/>
      <c r="AC25" s="8"/>
    </row>
    <row r="26" spans="2:29" ht="15.75">
      <c r="B26" s="3">
        <v>19</v>
      </c>
      <c r="C26" s="9" t="s">
        <v>19</v>
      </c>
      <c r="D26" s="23">
        <f t="shared" si="9"/>
        <v>113</v>
      </c>
      <c r="E26" s="15">
        <v>29</v>
      </c>
      <c r="F26" s="16">
        <f t="shared" si="0"/>
        <v>25.663716814159294</v>
      </c>
      <c r="G26" s="15">
        <v>4</v>
      </c>
      <c r="H26" s="32">
        <f t="shared" si="1"/>
        <v>4.761904761904762</v>
      </c>
      <c r="I26" s="15">
        <v>39</v>
      </c>
      <c r="J26" s="33">
        <f t="shared" si="2"/>
        <v>46.42857142857143</v>
      </c>
      <c r="K26" s="15">
        <v>25</v>
      </c>
      <c r="L26" s="16">
        <f t="shared" si="3"/>
        <v>29.761904761904763</v>
      </c>
      <c r="M26" s="15">
        <v>8</v>
      </c>
      <c r="N26" s="5">
        <f t="shared" si="4"/>
        <v>9.523809523809524</v>
      </c>
      <c r="O26" s="15">
        <v>1</v>
      </c>
      <c r="P26" s="16">
        <f t="shared" si="5"/>
        <v>1.1904761904761905</v>
      </c>
      <c r="Q26" s="15">
        <v>7</v>
      </c>
      <c r="R26" s="33">
        <f t="shared" si="6"/>
        <v>8.333333333333332</v>
      </c>
      <c r="S26" s="15"/>
      <c r="T26" s="33">
        <f t="shared" si="7"/>
        <v>0</v>
      </c>
      <c r="U26" s="15">
        <v>0</v>
      </c>
      <c r="V26" s="33">
        <f t="shared" si="8"/>
        <v>0</v>
      </c>
      <c r="X26" s="20">
        <f t="shared" si="10"/>
        <v>84</v>
      </c>
      <c r="Y26" s="8"/>
      <c r="AA26" s="8"/>
      <c r="AC26" s="8"/>
    </row>
    <row r="27" spans="2:29" ht="15.75">
      <c r="B27" s="3">
        <v>20</v>
      </c>
      <c r="C27" s="9" t="s">
        <v>20</v>
      </c>
      <c r="D27" s="23">
        <f t="shared" si="9"/>
        <v>105</v>
      </c>
      <c r="E27" s="15">
        <v>30</v>
      </c>
      <c r="F27" s="16">
        <f t="shared" si="0"/>
        <v>28.57142857142857</v>
      </c>
      <c r="G27" s="15">
        <v>9</v>
      </c>
      <c r="H27" s="32">
        <f t="shared" si="1"/>
        <v>12</v>
      </c>
      <c r="I27" s="15">
        <v>38</v>
      </c>
      <c r="J27" s="33">
        <f t="shared" si="2"/>
        <v>50.66666666666667</v>
      </c>
      <c r="K27" s="15">
        <v>11</v>
      </c>
      <c r="L27" s="16">
        <f t="shared" si="3"/>
        <v>14.666666666666666</v>
      </c>
      <c r="M27" s="15">
        <v>9</v>
      </c>
      <c r="N27" s="5">
        <f t="shared" si="4"/>
        <v>12</v>
      </c>
      <c r="O27" s="15">
        <v>0</v>
      </c>
      <c r="P27" s="16">
        <f t="shared" si="5"/>
        <v>0</v>
      </c>
      <c r="Q27" s="15">
        <v>8</v>
      </c>
      <c r="R27" s="33">
        <f t="shared" si="6"/>
        <v>10.666666666666668</v>
      </c>
      <c r="S27" s="15"/>
      <c r="T27" s="33">
        <f t="shared" si="7"/>
        <v>0</v>
      </c>
      <c r="U27" s="15">
        <v>0</v>
      </c>
      <c r="V27" s="33">
        <f t="shared" si="8"/>
        <v>0</v>
      </c>
      <c r="X27" s="20">
        <f t="shared" si="10"/>
        <v>75</v>
      </c>
      <c r="Y27" s="8"/>
      <c r="AA27" s="8"/>
      <c r="AC27" s="8"/>
    </row>
    <row r="28" spans="2:29" ht="15.75">
      <c r="B28" s="3">
        <v>21</v>
      </c>
      <c r="C28" s="9" t="s">
        <v>21</v>
      </c>
      <c r="D28" s="23">
        <f t="shared" si="9"/>
        <v>60</v>
      </c>
      <c r="E28" s="15">
        <v>8</v>
      </c>
      <c r="F28" s="16">
        <f t="shared" si="0"/>
        <v>13.333333333333334</v>
      </c>
      <c r="G28" s="15">
        <v>20</v>
      </c>
      <c r="H28" s="32">
        <f t="shared" si="1"/>
        <v>38.46153846153847</v>
      </c>
      <c r="I28" s="15">
        <v>15</v>
      </c>
      <c r="J28" s="33">
        <f t="shared" si="2"/>
        <v>28.846153846153843</v>
      </c>
      <c r="K28" s="15">
        <v>8</v>
      </c>
      <c r="L28" s="16">
        <f t="shared" si="3"/>
        <v>15.384615384615385</v>
      </c>
      <c r="M28" s="15">
        <v>3</v>
      </c>
      <c r="N28" s="5">
        <f t="shared" si="4"/>
        <v>5.769230769230769</v>
      </c>
      <c r="O28" s="15">
        <v>3</v>
      </c>
      <c r="P28" s="16">
        <f t="shared" si="5"/>
        <v>5.769230769230769</v>
      </c>
      <c r="Q28" s="15">
        <v>3</v>
      </c>
      <c r="R28" s="33">
        <f t="shared" si="6"/>
        <v>5.769230769230769</v>
      </c>
      <c r="S28" s="15"/>
      <c r="T28" s="33">
        <f t="shared" si="7"/>
        <v>0</v>
      </c>
      <c r="U28" s="15">
        <v>0</v>
      </c>
      <c r="V28" s="33">
        <f t="shared" si="8"/>
        <v>0</v>
      </c>
      <c r="X28" s="20">
        <f t="shared" si="10"/>
        <v>52</v>
      </c>
      <c r="Y28" s="8"/>
      <c r="AA28" s="8"/>
      <c r="AC28" s="8"/>
    </row>
    <row r="29" spans="2:29" ht="15.75">
      <c r="B29" s="3">
        <v>22</v>
      </c>
      <c r="C29" s="9" t="s">
        <v>22</v>
      </c>
      <c r="D29" s="23">
        <f t="shared" si="9"/>
        <v>101</v>
      </c>
      <c r="E29" s="15">
        <v>26</v>
      </c>
      <c r="F29" s="16">
        <f t="shared" si="0"/>
        <v>25.742574257425744</v>
      </c>
      <c r="G29" s="15">
        <v>10</v>
      </c>
      <c r="H29" s="32">
        <f t="shared" si="1"/>
        <v>13.333333333333334</v>
      </c>
      <c r="I29" s="15">
        <v>43</v>
      </c>
      <c r="J29" s="33">
        <f t="shared" si="2"/>
        <v>57.333333333333336</v>
      </c>
      <c r="K29" s="15">
        <v>13</v>
      </c>
      <c r="L29" s="16">
        <f t="shared" si="3"/>
        <v>17.333333333333336</v>
      </c>
      <c r="M29" s="15">
        <v>7</v>
      </c>
      <c r="N29" s="5">
        <f t="shared" si="4"/>
        <v>9.333333333333334</v>
      </c>
      <c r="O29" s="15">
        <v>0</v>
      </c>
      <c r="P29" s="16">
        <f t="shared" si="5"/>
        <v>0</v>
      </c>
      <c r="Q29" s="15">
        <v>2</v>
      </c>
      <c r="R29" s="33">
        <f t="shared" si="6"/>
        <v>2.666666666666667</v>
      </c>
      <c r="S29" s="15"/>
      <c r="T29" s="33">
        <f t="shared" si="7"/>
        <v>0</v>
      </c>
      <c r="U29" s="15">
        <v>0</v>
      </c>
      <c r="V29" s="33">
        <f t="shared" si="8"/>
        <v>0</v>
      </c>
      <c r="X29" s="20">
        <f t="shared" si="10"/>
        <v>75</v>
      </c>
      <c r="Y29" s="8"/>
      <c r="AA29" s="8"/>
      <c r="AC29" s="8"/>
    </row>
    <row r="30" spans="2:29" ht="15.75">
      <c r="B30" s="3">
        <v>23</v>
      </c>
      <c r="C30" s="31" t="s">
        <v>23</v>
      </c>
      <c r="D30" s="23">
        <f t="shared" si="9"/>
        <v>17</v>
      </c>
      <c r="E30" s="15">
        <v>5</v>
      </c>
      <c r="F30" s="16">
        <f t="shared" si="0"/>
        <v>29.411764705882355</v>
      </c>
      <c r="G30" s="15">
        <v>4</v>
      </c>
      <c r="H30" s="32">
        <f t="shared" si="1"/>
        <v>33.33333333333333</v>
      </c>
      <c r="I30" s="15">
        <v>4</v>
      </c>
      <c r="J30" s="33">
        <f t="shared" si="2"/>
        <v>33.33333333333333</v>
      </c>
      <c r="K30" s="15">
        <v>3</v>
      </c>
      <c r="L30" s="16">
        <f t="shared" si="3"/>
        <v>25</v>
      </c>
      <c r="M30" s="15">
        <v>1</v>
      </c>
      <c r="N30" s="5">
        <f t="shared" si="4"/>
        <v>8.333333333333332</v>
      </c>
      <c r="O30" s="15">
        <v>0</v>
      </c>
      <c r="P30" s="16">
        <f t="shared" si="5"/>
        <v>0</v>
      </c>
      <c r="Q30" s="15">
        <v>0</v>
      </c>
      <c r="R30" s="33">
        <f t="shared" si="6"/>
        <v>0</v>
      </c>
      <c r="S30" s="15"/>
      <c r="T30" s="33">
        <f t="shared" si="7"/>
        <v>0</v>
      </c>
      <c r="U30" s="15">
        <v>0</v>
      </c>
      <c r="V30" s="33">
        <f t="shared" si="8"/>
        <v>0</v>
      </c>
      <c r="X30" s="20">
        <f t="shared" si="10"/>
        <v>12</v>
      </c>
      <c r="Y30" s="8"/>
      <c r="AA30" s="8"/>
      <c r="AC30" s="8"/>
    </row>
    <row r="31" spans="2:29" ht="15.75">
      <c r="B31" s="3">
        <v>24</v>
      </c>
      <c r="C31" s="10" t="s">
        <v>24</v>
      </c>
      <c r="D31" s="23">
        <f t="shared" si="9"/>
        <v>93</v>
      </c>
      <c r="E31" s="15">
        <v>15</v>
      </c>
      <c r="F31" s="16">
        <f t="shared" si="0"/>
        <v>16.129032258064516</v>
      </c>
      <c r="G31" s="15">
        <v>4</v>
      </c>
      <c r="H31" s="32">
        <f t="shared" si="1"/>
        <v>5.128205128205128</v>
      </c>
      <c r="I31" s="15">
        <v>47</v>
      </c>
      <c r="J31" s="33">
        <f t="shared" si="2"/>
        <v>60.256410256410255</v>
      </c>
      <c r="K31" s="15">
        <v>12</v>
      </c>
      <c r="L31" s="16">
        <f t="shared" si="3"/>
        <v>15.384615384615385</v>
      </c>
      <c r="M31" s="15">
        <v>4</v>
      </c>
      <c r="N31" s="5">
        <f t="shared" si="4"/>
        <v>5.128205128205128</v>
      </c>
      <c r="O31" s="15">
        <v>2</v>
      </c>
      <c r="P31" s="16">
        <f t="shared" si="5"/>
        <v>2.564102564102564</v>
      </c>
      <c r="Q31" s="15">
        <v>9</v>
      </c>
      <c r="R31" s="33">
        <f t="shared" si="6"/>
        <v>11.538461538461538</v>
      </c>
      <c r="S31" s="15"/>
      <c r="T31" s="33">
        <f t="shared" si="7"/>
        <v>0</v>
      </c>
      <c r="U31" s="15">
        <v>0</v>
      </c>
      <c r="V31" s="33">
        <f t="shared" si="8"/>
        <v>0</v>
      </c>
      <c r="X31" s="20">
        <f t="shared" si="10"/>
        <v>78</v>
      </c>
      <c r="Y31" s="8"/>
      <c r="AA31" s="8"/>
      <c r="AC31" s="8"/>
    </row>
    <row r="32" spans="2:29" ht="15.75">
      <c r="B32" s="3">
        <v>25</v>
      </c>
      <c r="C32" s="10" t="s">
        <v>25</v>
      </c>
      <c r="D32" s="23">
        <f t="shared" si="9"/>
        <v>188</v>
      </c>
      <c r="E32" s="15">
        <v>42</v>
      </c>
      <c r="F32" s="16">
        <f t="shared" si="0"/>
        <v>22.340425531914892</v>
      </c>
      <c r="G32" s="15">
        <v>34</v>
      </c>
      <c r="H32" s="32">
        <f t="shared" si="1"/>
        <v>23.28767123287671</v>
      </c>
      <c r="I32" s="15">
        <v>76</v>
      </c>
      <c r="J32" s="33">
        <f t="shared" si="2"/>
        <v>52.054794520547944</v>
      </c>
      <c r="K32" s="15">
        <v>25</v>
      </c>
      <c r="L32" s="16">
        <f t="shared" si="3"/>
        <v>17.123287671232877</v>
      </c>
      <c r="M32" s="15">
        <v>5</v>
      </c>
      <c r="N32" s="5">
        <f t="shared" si="4"/>
        <v>3.4246575342465753</v>
      </c>
      <c r="O32" s="15">
        <v>0</v>
      </c>
      <c r="P32" s="16">
        <f t="shared" si="5"/>
        <v>0</v>
      </c>
      <c r="Q32" s="15">
        <v>5</v>
      </c>
      <c r="R32" s="33">
        <f t="shared" si="6"/>
        <v>3.4246575342465753</v>
      </c>
      <c r="S32" s="15">
        <v>1</v>
      </c>
      <c r="T32" s="33">
        <f t="shared" si="7"/>
        <v>0.684931506849315</v>
      </c>
      <c r="U32" s="15">
        <v>0</v>
      </c>
      <c r="V32" s="33">
        <f t="shared" si="8"/>
        <v>0</v>
      </c>
      <c r="X32" s="20">
        <f t="shared" si="10"/>
        <v>146</v>
      </c>
      <c r="Y32" s="8"/>
      <c r="AA32" s="8"/>
      <c r="AC32" s="8"/>
    </row>
    <row r="33" spans="2:29" ht="15.75">
      <c r="B33" s="3">
        <v>26</v>
      </c>
      <c r="C33" s="25" t="s">
        <v>42</v>
      </c>
      <c r="D33" s="23">
        <f t="shared" si="9"/>
        <v>145</v>
      </c>
      <c r="E33" s="15">
        <v>54</v>
      </c>
      <c r="F33" s="16">
        <f t="shared" si="0"/>
        <v>37.24137931034483</v>
      </c>
      <c r="G33" s="15">
        <v>12</v>
      </c>
      <c r="H33" s="32">
        <f t="shared" si="1"/>
        <v>13.186813186813188</v>
      </c>
      <c r="I33" s="15">
        <v>46</v>
      </c>
      <c r="J33" s="33">
        <f t="shared" si="2"/>
        <v>50.54945054945055</v>
      </c>
      <c r="K33" s="15">
        <v>10</v>
      </c>
      <c r="L33" s="16">
        <f t="shared" si="3"/>
        <v>10.989010989010989</v>
      </c>
      <c r="M33" s="15">
        <v>7</v>
      </c>
      <c r="N33" s="5">
        <f t="shared" si="4"/>
        <v>7.6923076923076925</v>
      </c>
      <c r="O33" s="15">
        <v>0</v>
      </c>
      <c r="P33" s="16">
        <f t="shared" si="5"/>
        <v>0</v>
      </c>
      <c r="Q33" s="15">
        <v>6</v>
      </c>
      <c r="R33" s="33">
        <f t="shared" si="6"/>
        <v>6.593406593406594</v>
      </c>
      <c r="S33" s="15">
        <v>10</v>
      </c>
      <c r="T33" s="33">
        <f t="shared" si="7"/>
        <v>10.989010989010989</v>
      </c>
      <c r="U33" s="15">
        <v>0</v>
      </c>
      <c r="V33" s="33">
        <f t="shared" si="8"/>
        <v>0</v>
      </c>
      <c r="X33" s="20">
        <f t="shared" si="10"/>
        <v>91</v>
      </c>
      <c r="Y33" s="8"/>
      <c r="AA33" s="8"/>
      <c r="AC33" s="8"/>
    </row>
    <row r="34" spans="2:29" ht="16.5" thickBot="1">
      <c r="B34" s="3">
        <v>27</v>
      </c>
      <c r="C34" s="25" t="s">
        <v>49</v>
      </c>
      <c r="D34" s="23">
        <f t="shared" si="9"/>
        <v>6</v>
      </c>
      <c r="E34" s="15">
        <v>0</v>
      </c>
      <c r="F34" s="16">
        <f t="shared" si="0"/>
        <v>0</v>
      </c>
      <c r="G34" s="15">
        <v>1</v>
      </c>
      <c r="H34" s="32">
        <f t="shared" si="1"/>
        <v>16.666666666666664</v>
      </c>
      <c r="I34" s="15">
        <v>3</v>
      </c>
      <c r="J34" s="33">
        <f t="shared" si="2"/>
        <v>50</v>
      </c>
      <c r="K34" s="15">
        <v>0</v>
      </c>
      <c r="L34" s="16">
        <f t="shared" si="3"/>
        <v>0</v>
      </c>
      <c r="M34" s="15">
        <v>1</v>
      </c>
      <c r="N34" s="5">
        <f t="shared" si="4"/>
        <v>16.666666666666664</v>
      </c>
      <c r="O34" s="15">
        <v>0</v>
      </c>
      <c r="P34" s="16">
        <f t="shared" si="5"/>
        <v>0</v>
      </c>
      <c r="Q34" s="15">
        <v>1</v>
      </c>
      <c r="R34" s="33">
        <f t="shared" si="6"/>
        <v>16.666666666666664</v>
      </c>
      <c r="S34" s="15">
        <v>0</v>
      </c>
      <c r="T34" s="33">
        <f t="shared" si="7"/>
        <v>0</v>
      </c>
      <c r="U34" s="15">
        <v>0</v>
      </c>
      <c r="V34" s="33">
        <f t="shared" si="8"/>
        <v>0</v>
      </c>
      <c r="X34" s="20">
        <f t="shared" si="10"/>
        <v>6</v>
      </c>
      <c r="Y34" s="8"/>
      <c r="AA34" s="8"/>
      <c r="AC34" s="8"/>
    </row>
    <row r="35" spans="2:27" ht="16.5" thickBot="1">
      <c r="B35" s="48" t="s">
        <v>43</v>
      </c>
      <c r="C35" s="49"/>
      <c r="D35" s="24">
        <f>SUM(D8:D32)</f>
        <v>3513</v>
      </c>
      <c r="E35" s="24">
        <f>SUM(E8:E32)</f>
        <v>883</v>
      </c>
      <c r="F35" s="26">
        <f t="shared" si="0"/>
        <v>25.1352120694563</v>
      </c>
      <c r="G35" s="24">
        <f>SUM(G8:G32)</f>
        <v>412</v>
      </c>
      <c r="H35" s="34">
        <f t="shared" si="1"/>
        <v>15.665399239543726</v>
      </c>
      <c r="I35" s="24">
        <f>SUM(I8:I32)</f>
        <v>1303</v>
      </c>
      <c r="J35" s="35">
        <f t="shared" si="2"/>
        <v>49.543726235741445</v>
      </c>
      <c r="K35" s="24">
        <f>SUM(K8:K32)</f>
        <v>525</v>
      </c>
      <c r="L35" s="26">
        <f t="shared" si="3"/>
        <v>19.96197718631179</v>
      </c>
      <c r="M35" s="24">
        <f>SUM(M8:M32)</f>
        <v>161</v>
      </c>
      <c r="N35" s="21">
        <f t="shared" si="4"/>
        <v>6.1216730038022815</v>
      </c>
      <c r="O35" s="24">
        <f>SUM(O8:O32)</f>
        <v>46</v>
      </c>
      <c r="P35" s="26">
        <f t="shared" si="5"/>
        <v>1.7490494296577948</v>
      </c>
      <c r="Q35" s="24">
        <f>SUM(Q8:Q32)</f>
        <v>180</v>
      </c>
      <c r="R35" s="35">
        <f t="shared" si="6"/>
        <v>6.844106463878327</v>
      </c>
      <c r="S35" s="24">
        <f>SUM(S8:S32)</f>
        <v>3</v>
      </c>
      <c r="T35" s="35">
        <f t="shared" si="7"/>
        <v>0.11406844106463879</v>
      </c>
      <c r="U35" s="24">
        <f>SUM(U8:U32)</f>
        <v>0</v>
      </c>
      <c r="V35" s="35">
        <f t="shared" si="8"/>
        <v>0</v>
      </c>
      <c r="X35" s="18">
        <f>SUM(X8:X32)</f>
        <v>2630</v>
      </c>
      <c r="AA35" s="8"/>
    </row>
    <row r="36" spans="2:27" ht="16.5" thickBot="1">
      <c r="B36" s="60" t="s">
        <v>44</v>
      </c>
      <c r="C36" s="61"/>
      <c r="D36" s="24">
        <f>SUM(D8:D34)</f>
        <v>3664</v>
      </c>
      <c r="E36" s="27">
        <f>SUM(E8:E34)</f>
        <v>937</v>
      </c>
      <c r="F36" s="26">
        <f t="shared" si="0"/>
        <v>25.57314410480349</v>
      </c>
      <c r="G36" s="27">
        <f>SUM(G8:G34)</f>
        <v>425</v>
      </c>
      <c r="H36" s="34">
        <f t="shared" si="1"/>
        <v>15.584891822515583</v>
      </c>
      <c r="I36" s="28">
        <f>SUM(I8:I34)</f>
        <v>1352</v>
      </c>
      <c r="J36" s="35">
        <f t="shared" si="2"/>
        <v>49.57829116244958</v>
      </c>
      <c r="K36" s="27">
        <f>SUM(K8:K34)</f>
        <v>535</v>
      </c>
      <c r="L36" s="26">
        <f t="shared" si="3"/>
        <v>19.61862852951962</v>
      </c>
      <c r="M36" s="27">
        <f>SUM(M8:M34)</f>
        <v>169</v>
      </c>
      <c r="N36" s="21">
        <f t="shared" si="4"/>
        <v>6.197286395306198</v>
      </c>
      <c r="O36" s="28">
        <f>SUM(O8:O34)</f>
        <v>46</v>
      </c>
      <c r="P36" s="26">
        <f t="shared" si="5"/>
        <v>1.6868353502016868</v>
      </c>
      <c r="Q36" s="27">
        <f>SUM(Q8:Q34)</f>
        <v>187</v>
      </c>
      <c r="R36" s="35">
        <f t="shared" si="6"/>
        <v>6.857352401906858</v>
      </c>
      <c r="S36" s="27">
        <f>SUM(S8:S34)</f>
        <v>13</v>
      </c>
      <c r="T36" s="35">
        <f t="shared" si="7"/>
        <v>0.47671433810047675</v>
      </c>
      <c r="U36" s="27">
        <f>SUM(U8:U34)</f>
        <v>0</v>
      </c>
      <c r="V36" s="35">
        <f t="shared" si="8"/>
        <v>0</v>
      </c>
      <c r="X36" s="18">
        <f>SUM(X8:X34)</f>
        <v>2727</v>
      </c>
      <c r="AA36" s="8"/>
    </row>
    <row r="37" spans="2:22" ht="12.75">
      <c r="B37" s="52" t="s">
        <v>51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2:22" ht="12.75">
      <c r="B38" s="53" t="s">
        <v>35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7"/>
      <c r="V38" s="7"/>
    </row>
  </sheetData>
  <sheetProtection/>
  <mergeCells count="22">
    <mergeCell ref="X3:X7"/>
    <mergeCell ref="D4:D7"/>
    <mergeCell ref="E4:F6"/>
    <mergeCell ref="G4:H6"/>
    <mergeCell ref="I4:J6"/>
    <mergeCell ref="K3:L6"/>
    <mergeCell ref="M3:P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T1:V1"/>
    <mergeCell ref="B2:V2"/>
    <mergeCell ref="B3:B7"/>
    <mergeCell ref="C3:C7"/>
    <mergeCell ref="D3:F3"/>
    <mergeCell ref="G3:J3"/>
  </mergeCells>
  <printOptions/>
  <pageMargins left="0.7" right="0.7" top="0.75" bottom="0.75" header="0.3" footer="0.3"/>
  <pageSetup horizontalDpi="600" verticalDpi="600" orientation="landscape" paperSize="9" scale="83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G38"/>
  <sheetViews>
    <sheetView zoomScale="73" zoomScaleNormal="73" zoomScalePageLayoutView="0" workbookViewId="0" topLeftCell="A1">
      <selection activeCell="D36" sqref="D36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8" width="6.8515625" style="0" customWidth="1"/>
    <col min="9" max="9" width="7.421875" style="0" customWidth="1"/>
    <col min="10" max="21" width="6.8515625" style="0" customWidth="1"/>
    <col min="22" max="22" width="8.7109375" style="0" customWidth="1"/>
  </cols>
  <sheetData>
    <row r="1" spans="20:22" ht="15.75">
      <c r="T1" s="47"/>
      <c r="U1" s="47"/>
      <c r="V1" s="47"/>
    </row>
    <row r="2" spans="2:22" ht="21" customHeight="1" thickBot="1">
      <c r="B2" s="66" t="s">
        <v>55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4" ht="28.5" customHeight="1" thickBot="1">
      <c r="B3" s="50" t="s">
        <v>0</v>
      </c>
      <c r="C3" s="51" t="s">
        <v>26</v>
      </c>
      <c r="D3" s="67" t="s">
        <v>39</v>
      </c>
      <c r="E3" s="67"/>
      <c r="F3" s="67"/>
      <c r="G3" s="68" t="s">
        <v>28</v>
      </c>
      <c r="H3" s="68"/>
      <c r="I3" s="68"/>
      <c r="J3" s="69"/>
      <c r="K3" s="39" t="s">
        <v>29</v>
      </c>
      <c r="L3" s="43"/>
      <c r="M3" s="58" t="s">
        <v>30</v>
      </c>
      <c r="N3" s="59"/>
      <c r="O3" s="59"/>
      <c r="P3" s="65"/>
      <c r="Q3" s="39" t="s">
        <v>46</v>
      </c>
      <c r="R3" s="43"/>
      <c r="S3" s="39" t="s">
        <v>47</v>
      </c>
      <c r="T3" s="43"/>
      <c r="U3" s="45" t="s">
        <v>31</v>
      </c>
      <c r="V3" s="43"/>
      <c r="X3" s="36" t="s">
        <v>41</v>
      </c>
    </row>
    <row r="4" spans="2:24" ht="12.75">
      <c r="B4" s="54"/>
      <c r="C4" s="56"/>
      <c r="D4" s="62" t="s">
        <v>38</v>
      </c>
      <c r="E4" s="39" t="s">
        <v>40</v>
      </c>
      <c r="F4" s="43"/>
      <c r="G4" s="39" t="s">
        <v>32</v>
      </c>
      <c r="H4" s="40"/>
      <c r="I4" s="40" t="s">
        <v>33</v>
      </c>
      <c r="J4" s="43"/>
      <c r="K4" s="41"/>
      <c r="L4" s="44"/>
      <c r="M4" s="39" t="s">
        <v>36</v>
      </c>
      <c r="N4" s="40"/>
      <c r="O4" s="40" t="s">
        <v>37</v>
      </c>
      <c r="P4" s="43"/>
      <c r="Q4" s="41"/>
      <c r="R4" s="44"/>
      <c r="S4" s="41"/>
      <c r="T4" s="44"/>
      <c r="U4" s="46"/>
      <c r="V4" s="44"/>
      <c r="X4" s="37"/>
    </row>
    <row r="5" spans="2:24" ht="12.75">
      <c r="B5" s="54"/>
      <c r="C5" s="56"/>
      <c r="D5" s="63"/>
      <c r="E5" s="41"/>
      <c r="F5" s="44"/>
      <c r="G5" s="41"/>
      <c r="H5" s="42"/>
      <c r="I5" s="42"/>
      <c r="J5" s="44"/>
      <c r="K5" s="41"/>
      <c r="L5" s="44"/>
      <c r="M5" s="41"/>
      <c r="N5" s="42"/>
      <c r="O5" s="42"/>
      <c r="P5" s="44"/>
      <c r="Q5" s="41"/>
      <c r="R5" s="44"/>
      <c r="S5" s="41"/>
      <c r="T5" s="44"/>
      <c r="U5" s="46"/>
      <c r="V5" s="44"/>
      <c r="X5" s="37"/>
    </row>
    <row r="6" spans="2:24" ht="12.75">
      <c r="B6" s="54"/>
      <c r="C6" s="56"/>
      <c r="D6" s="63"/>
      <c r="E6" s="41"/>
      <c r="F6" s="44"/>
      <c r="G6" s="41"/>
      <c r="H6" s="42"/>
      <c r="I6" s="42"/>
      <c r="J6" s="44"/>
      <c r="K6" s="41"/>
      <c r="L6" s="44"/>
      <c r="M6" s="41"/>
      <c r="N6" s="42"/>
      <c r="O6" s="42"/>
      <c r="P6" s="44"/>
      <c r="Q6" s="41"/>
      <c r="R6" s="44"/>
      <c r="S6" s="41"/>
      <c r="T6" s="44"/>
      <c r="U6" s="46"/>
      <c r="V6" s="44"/>
      <c r="X6" s="37"/>
    </row>
    <row r="7" spans="2:25" ht="13.5" thickBot="1">
      <c r="B7" s="55"/>
      <c r="C7" s="57"/>
      <c r="D7" s="6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38"/>
      <c r="Y7" s="8"/>
    </row>
    <row r="8" spans="2:33" ht="15.75">
      <c r="B8" s="2">
        <v>1</v>
      </c>
      <c r="C8" s="9" t="s">
        <v>1</v>
      </c>
      <c r="D8" s="22">
        <f>SUM(E8+G8+I8+K8+M8+O8+Q8+S8+U8)</f>
        <v>397</v>
      </c>
      <c r="E8" s="15">
        <f>SUM('ВДТБ всього'!E8+'РТБ всього'!E8)</f>
        <v>81</v>
      </c>
      <c r="F8" s="16">
        <f aca="true" t="shared" si="0" ref="F8:F36">E8/D8*100</f>
        <v>20.40302267002519</v>
      </c>
      <c r="G8" s="15">
        <f>SUM('ВДТБ всього'!G8+'РТБ всього'!G8)</f>
        <v>33</v>
      </c>
      <c r="H8" s="4">
        <f aca="true" t="shared" si="1" ref="H8:H36">G8/X8*100</f>
        <v>10.443037974683545</v>
      </c>
      <c r="I8" s="15">
        <f>SUM('ВДТБ всього'!I8+'РТБ всього'!I8)</f>
        <v>209</v>
      </c>
      <c r="J8" s="6">
        <f aca="true" t="shared" si="2" ref="J8:J36">I8/X8*100</f>
        <v>66.13924050632912</v>
      </c>
      <c r="K8" s="15">
        <f>SUM('ВДТБ всього'!K8+'РТБ всього'!K8)</f>
        <v>36</v>
      </c>
      <c r="L8" s="16">
        <f aca="true" t="shared" si="3" ref="L8:L36">K8/X8*100</f>
        <v>11.39240506329114</v>
      </c>
      <c r="M8" s="15">
        <f>SUM('ВДТБ всього'!M8+'РТБ всього'!M8)</f>
        <v>22</v>
      </c>
      <c r="N8" s="5">
        <f aca="true" t="shared" si="4" ref="N8:N36">M8/X8*100</f>
        <v>6.962025316455696</v>
      </c>
      <c r="O8" s="15">
        <f>SUM('ВДТБ всього'!O8+'РТБ всього'!O8)</f>
        <v>3</v>
      </c>
      <c r="P8" s="16">
        <f aca="true" t="shared" si="5" ref="P8:P36">O8/X8*100</f>
        <v>0.949367088607595</v>
      </c>
      <c r="Q8" s="15">
        <f>SUM('ВДТБ всього'!Q8+'РТБ всього'!Q8)</f>
        <v>13</v>
      </c>
      <c r="R8" s="6">
        <f aca="true" t="shared" si="6" ref="R8:R36">Q8/X8*100</f>
        <v>4.113924050632911</v>
      </c>
      <c r="S8" s="15">
        <f>SUM('ВДТБ всього'!S8+'РТБ всього'!S8)</f>
        <v>0</v>
      </c>
      <c r="T8" s="6">
        <f aca="true" t="shared" si="7" ref="T8:T36">S8/X8*100</f>
        <v>0</v>
      </c>
      <c r="U8" s="15">
        <f>SUM('ВДТБ всього'!U8+'РТБ всього'!U8)</f>
        <v>0</v>
      </c>
      <c r="V8" s="6">
        <f aca="true" t="shared" si="8" ref="V8:V36">U8/X8*100</f>
        <v>0</v>
      </c>
      <c r="W8" s="30"/>
      <c r="X8" s="20">
        <f>D8-E8</f>
        <v>316</v>
      </c>
      <c r="Y8" s="8"/>
      <c r="AA8" s="8"/>
      <c r="AC8" s="8"/>
      <c r="AG8" s="8"/>
    </row>
    <row r="9" spans="2:33" ht="15.75">
      <c r="B9" s="3">
        <v>2</v>
      </c>
      <c r="C9" s="9" t="s">
        <v>2</v>
      </c>
      <c r="D9" s="23">
        <f aca="true" t="shared" si="9" ref="D9:D34">SUM(E9+G9+I9+K9+M9+O9+Q9+S9+U9)</f>
        <v>590</v>
      </c>
      <c r="E9" s="15">
        <f>SUM('ВДТБ всього'!E9+'РТБ всього'!E9)</f>
        <v>112</v>
      </c>
      <c r="F9" s="16">
        <f t="shared" si="0"/>
        <v>18.983050847457626</v>
      </c>
      <c r="G9" s="15">
        <f>SUM('ВДТБ всього'!G9+'РТБ всього'!G9)</f>
        <v>102</v>
      </c>
      <c r="H9" s="4">
        <f t="shared" si="1"/>
        <v>21.338912133891213</v>
      </c>
      <c r="I9" s="15">
        <f>SUM('ВДТБ всього'!I9+'РТБ всього'!I9)</f>
        <v>273</v>
      </c>
      <c r="J9" s="6">
        <f t="shared" si="2"/>
        <v>57.11297071129707</v>
      </c>
      <c r="K9" s="15">
        <f>SUM('ВДТБ всього'!K9+'РТБ всього'!K9)</f>
        <v>43</v>
      </c>
      <c r="L9" s="16">
        <f t="shared" si="3"/>
        <v>8.99581589958159</v>
      </c>
      <c r="M9" s="15">
        <f>SUM('ВДТБ всього'!M9+'РТБ всього'!M9)</f>
        <v>44</v>
      </c>
      <c r="N9" s="5">
        <f t="shared" si="4"/>
        <v>9.205020920502092</v>
      </c>
      <c r="O9" s="15">
        <f>SUM('ВДТБ всього'!O9+'РТБ всього'!O9)</f>
        <v>1</v>
      </c>
      <c r="P9" s="16">
        <f t="shared" si="5"/>
        <v>0.20920502092050208</v>
      </c>
      <c r="Q9" s="15">
        <f>SUM('ВДТБ всього'!Q9+'РТБ всього'!Q9)</f>
        <v>15</v>
      </c>
      <c r="R9" s="6">
        <f t="shared" si="6"/>
        <v>3.1380753138075312</v>
      </c>
      <c r="S9" s="15">
        <f>SUM('ВДТБ всього'!S9+'РТБ всього'!S9)</f>
        <v>0</v>
      </c>
      <c r="T9" s="6">
        <f t="shared" si="7"/>
        <v>0</v>
      </c>
      <c r="U9" s="15">
        <f>SUM('ВДТБ всього'!U9+'РТБ всього'!U9)</f>
        <v>0</v>
      </c>
      <c r="V9" s="6">
        <f t="shared" si="8"/>
        <v>0</v>
      </c>
      <c r="X9" s="20">
        <f aca="true" t="shared" si="10" ref="X9:X34">D9-E9</f>
        <v>478</v>
      </c>
      <c r="Y9" s="8"/>
      <c r="AA9" s="8"/>
      <c r="AC9" s="8"/>
      <c r="AG9" s="8"/>
    </row>
    <row r="10" spans="2:33" ht="15.75">
      <c r="B10" s="3">
        <v>3</v>
      </c>
      <c r="C10" s="9" t="s">
        <v>3</v>
      </c>
      <c r="D10" s="23">
        <f t="shared" si="9"/>
        <v>2104</v>
      </c>
      <c r="E10" s="15">
        <f>SUM('ВДТБ всього'!E10+'РТБ всього'!E10)</f>
        <v>497</v>
      </c>
      <c r="F10" s="16">
        <f t="shared" si="0"/>
        <v>23.621673003802282</v>
      </c>
      <c r="G10" s="15">
        <f>SUM('ВДТБ всього'!G10+'РТБ всього'!G10)</f>
        <v>126</v>
      </c>
      <c r="H10" s="4">
        <f t="shared" si="1"/>
        <v>7.840696950840075</v>
      </c>
      <c r="I10" s="15">
        <f>SUM('ВДТБ всього'!I10+'РТБ всього'!I10)</f>
        <v>1169</v>
      </c>
      <c r="J10" s="6">
        <f t="shared" si="2"/>
        <v>72.74424393279403</v>
      </c>
      <c r="K10" s="15">
        <f>SUM('ВДТБ всього'!K10+'РТБ всього'!K10)</f>
        <v>185</v>
      </c>
      <c r="L10" s="16">
        <f t="shared" si="3"/>
        <v>11.512134411947729</v>
      </c>
      <c r="M10" s="15">
        <f>SUM('ВДТБ всього'!M10+'РТБ всього'!M10)</f>
        <v>84</v>
      </c>
      <c r="N10" s="5">
        <f t="shared" si="4"/>
        <v>5.22713130056005</v>
      </c>
      <c r="O10" s="15">
        <f>SUM('ВДТБ всього'!O10+'РТБ всього'!O10)</f>
        <v>16</v>
      </c>
      <c r="P10" s="16">
        <f t="shared" si="5"/>
        <v>0.9956440572495333</v>
      </c>
      <c r="Q10" s="15">
        <f>SUM('ВДТБ всього'!Q10+'РТБ всього'!Q10)</f>
        <v>27</v>
      </c>
      <c r="R10" s="6">
        <f t="shared" si="6"/>
        <v>1.6801493466085875</v>
      </c>
      <c r="S10" s="15">
        <f>SUM('ВДТБ всього'!S10+'РТБ всього'!S10)</f>
        <v>0</v>
      </c>
      <c r="T10" s="6">
        <f t="shared" si="7"/>
        <v>0</v>
      </c>
      <c r="U10" s="15">
        <f>SUM('ВДТБ всього'!U10+'РТБ всього'!U10)</f>
        <v>0</v>
      </c>
      <c r="V10" s="6">
        <f t="shared" si="8"/>
        <v>0</v>
      </c>
      <c r="W10" s="30"/>
      <c r="X10" s="20">
        <f t="shared" si="10"/>
        <v>1607</v>
      </c>
      <c r="Y10" s="8"/>
      <c r="AA10" s="8"/>
      <c r="AC10" s="8"/>
      <c r="AG10" s="8"/>
    </row>
    <row r="11" spans="2:33" ht="15.75">
      <c r="B11" s="3">
        <v>4</v>
      </c>
      <c r="C11" s="9" t="s">
        <v>4</v>
      </c>
      <c r="D11" s="23">
        <f t="shared" si="9"/>
        <v>961</v>
      </c>
      <c r="E11" s="15">
        <f>SUM('ВДТБ всього'!E11+'РТБ всього'!E11)</f>
        <v>250</v>
      </c>
      <c r="F11" s="16">
        <f t="shared" si="0"/>
        <v>26.014568158168572</v>
      </c>
      <c r="G11" s="15">
        <f>SUM('ВДТБ всього'!G11+'РТБ всього'!G11)</f>
        <v>249</v>
      </c>
      <c r="H11" s="4">
        <f t="shared" si="1"/>
        <v>35.0210970464135</v>
      </c>
      <c r="I11" s="15">
        <f>SUM('ВДТБ всього'!I11+'РТБ всього'!I11)</f>
        <v>268</v>
      </c>
      <c r="J11" s="6">
        <f t="shared" si="2"/>
        <v>37.69338959212377</v>
      </c>
      <c r="K11" s="15">
        <f>SUM('ВДТБ всього'!K11+'РТБ всього'!K11)</f>
        <v>121</v>
      </c>
      <c r="L11" s="16">
        <f t="shared" si="3"/>
        <v>17.018284106891702</v>
      </c>
      <c r="M11" s="15">
        <f>SUM('ВДТБ всього'!M11+'РТБ всього'!M11)</f>
        <v>19</v>
      </c>
      <c r="N11" s="5">
        <f t="shared" si="4"/>
        <v>2.6722925457102673</v>
      </c>
      <c r="O11" s="15">
        <f>SUM('ВДТБ всього'!O11+'РТБ всього'!O11)</f>
        <v>1</v>
      </c>
      <c r="P11" s="16">
        <f t="shared" si="5"/>
        <v>0.14064697609001406</v>
      </c>
      <c r="Q11" s="15">
        <f>SUM('ВДТБ всього'!Q11+'РТБ всього'!Q11)</f>
        <v>53</v>
      </c>
      <c r="R11" s="6">
        <f t="shared" si="6"/>
        <v>7.454289732770746</v>
      </c>
      <c r="S11" s="15">
        <f>SUM('ВДТБ всього'!S11+'РТБ всього'!S11)</f>
        <v>0</v>
      </c>
      <c r="T11" s="6">
        <f t="shared" si="7"/>
        <v>0</v>
      </c>
      <c r="U11" s="15">
        <f>SUM('ВДТБ всього'!U11+'РТБ всього'!U11)</f>
        <v>0</v>
      </c>
      <c r="V11" s="6">
        <f t="shared" si="8"/>
        <v>0</v>
      </c>
      <c r="X11" s="20">
        <f t="shared" si="10"/>
        <v>711</v>
      </c>
      <c r="Y11" s="8"/>
      <c r="AA11" s="8"/>
      <c r="AC11" s="8"/>
      <c r="AG11" s="8"/>
    </row>
    <row r="12" spans="2:33" ht="15.75">
      <c r="B12" s="3">
        <v>5</v>
      </c>
      <c r="C12" s="9" t="s">
        <v>5</v>
      </c>
      <c r="D12" s="23">
        <f t="shared" si="9"/>
        <v>551</v>
      </c>
      <c r="E12" s="15">
        <f>SUM('ВДТБ всього'!E12+'РТБ всього'!E12)</f>
        <v>108</v>
      </c>
      <c r="F12" s="16">
        <f t="shared" si="0"/>
        <v>19.600725952813068</v>
      </c>
      <c r="G12" s="15">
        <f>SUM('ВДТБ всього'!G12+'РТБ всього'!G12)</f>
        <v>182</v>
      </c>
      <c r="H12" s="4">
        <f t="shared" si="1"/>
        <v>41.08352144469526</v>
      </c>
      <c r="I12" s="15">
        <f>SUM('ВДТБ всього'!I12+'РТБ всього'!I12)</f>
        <v>115</v>
      </c>
      <c r="J12" s="6">
        <f t="shared" si="2"/>
        <v>25.95936794582393</v>
      </c>
      <c r="K12" s="15">
        <f>SUM('ВДТБ всього'!K12+'РТБ всього'!K12)</f>
        <v>79</v>
      </c>
      <c r="L12" s="16">
        <f t="shared" si="3"/>
        <v>17.83295711060948</v>
      </c>
      <c r="M12" s="15">
        <f>SUM('ВДТБ всього'!M12+'РТБ всього'!M12)</f>
        <v>46</v>
      </c>
      <c r="N12" s="5">
        <f t="shared" si="4"/>
        <v>10.383747178329571</v>
      </c>
      <c r="O12" s="15">
        <f>SUM('ВДТБ всього'!O12+'РТБ всього'!O12)</f>
        <v>0</v>
      </c>
      <c r="P12" s="16">
        <f t="shared" si="5"/>
        <v>0</v>
      </c>
      <c r="Q12" s="15">
        <f>SUM('ВДТБ всього'!Q12+'РТБ всього'!Q12)</f>
        <v>21</v>
      </c>
      <c r="R12" s="6">
        <f t="shared" si="6"/>
        <v>4.740406320541761</v>
      </c>
      <c r="S12" s="15">
        <f>SUM('ВДТБ всього'!S12+'РТБ всього'!S12)</f>
        <v>0</v>
      </c>
      <c r="T12" s="6">
        <f t="shared" si="7"/>
        <v>0</v>
      </c>
      <c r="U12" s="15">
        <f>SUM('ВДТБ всього'!U12+'РТБ всього'!U12)</f>
        <v>0</v>
      </c>
      <c r="V12" s="6">
        <f t="shared" si="8"/>
        <v>0</v>
      </c>
      <c r="X12" s="20">
        <f t="shared" si="10"/>
        <v>443</v>
      </c>
      <c r="Y12" s="8"/>
      <c r="AA12" s="8"/>
      <c r="AC12" s="8"/>
      <c r="AG12" s="8"/>
    </row>
    <row r="13" spans="2:33" ht="15.75">
      <c r="B13" s="3">
        <v>6</v>
      </c>
      <c r="C13" s="9" t="s">
        <v>6</v>
      </c>
      <c r="D13" s="23">
        <f t="shared" si="9"/>
        <v>743</v>
      </c>
      <c r="E13" s="15">
        <f>SUM('ВДТБ всього'!E13+'РТБ всього'!E13)</f>
        <v>104</v>
      </c>
      <c r="F13" s="16">
        <f t="shared" si="0"/>
        <v>13.997308209959622</v>
      </c>
      <c r="G13" s="15">
        <f>SUM('ВДТБ всього'!G13+'РТБ всього'!G13)</f>
        <v>330</v>
      </c>
      <c r="H13" s="4">
        <f t="shared" si="1"/>
        <v>51.64319248826291</v>
      </c>
      <c r="I13" s="15">
        <f>SUM('ВДТБ всього'!I13+'РТБ всього'!I13)</f>
        <v>138</v>
      </c>
      <c r="J13" s="6">
        <f t="shared" si="2"/>
        <v>21.5962441314554</v>
      </c>
      <c r="K13" s="15">
        <f>SUM('ВДТБ всього'!K13+'РТБ всього'!K13)</f>
        <v>55</v>
      </c>
      <c r="L13" s="16">
        <f t="shared" si="3"/>
        <v>8.607198748043817</v>
      </c>
      <c r="M13" s="15">
        <f>SUM('ВДТБ всього'!M13+'РТБ всього'!M13)</f>
        <v>68</v>
      </c>
      <c r="N13" s="5">
        <f t="shared" si="4"/>
        <v>10.641627543035993</v>
      </c>
      <c r="O13" s="15">
        <f>SUM('ВДТБ всього'!O13+'РТБ всього'!O13)</f>
        <v>2</v>
      </c>
      <c r="P13" s="16">
        <f t="shared" si="5"/>
        <v>0.3129890453834116</v>
      </c>
      <c r="Q13" s="15">
        <f>SUM('ВДТБ всього'!Q13+'РТБ всього'!Q13)</f>
        <v>46</v>
      </c>
      <c r="R13" s="6">
        <f t="shared" si="6"/>
        <v>7.198748043818466</v>
      </c>
      <c r="S13" s="15">
        <f>SUM('ВДТБ всього'!S13+'РТБ всього'!S13)</f>
        <v>0</v>
      </c>
      <c r="T13" s="6">
        <f t="shared" si="7"/>
        <v>0</v>
      </c>
      <c r="U13" s="15">
        <f>SUM('ВДТБ всього'!U13+'РТБ всього'!U13)</f>
        <v>0</v>
      </c>
      <c r="V13" s="6">
        <f t="shared" si="8"/>
        <v>0</v>
      </c>
      <c r="X13" s="20">
        <f t="shared" si="10"/>
        <v>639</v>
      </c>
      <c r="Y13" s="8"/>
      <c r="AA13" s="8"/>
      <c r="AC13" s="8"/>
      <c r="AG13" s="8"/>
    </row>
    <row r="14" spans="2:33" ht="15.75">
      <c r="B14" s="3">
        <v>7</v>
      </c>
      <c r="C14" s="9" t="s">
        <v>7</v>
      </c>
      <c r="D14" s="23">
        <f t="shared" si="9"/>
        <v>690</v>
      </c>
      <c r="E14" s="15">
        <f>SUM('ВДТБ всього'!E14+'РТБ всього'!E14)</f>
        <v>211</v>
      </c>
      <c r="F14" s="16">
        <f t="shared" si="0"/>
        <v>30.579710144927535</v>
      </c>
      <c r="G14" s="15">
        <f>SUM('ВДТБ всього'!G14+'РТБ всього'!G14)</f>
        <v>66</v>
      </c>
      <c r="H14" s="4">
        <f t="shared" si="1"/>
        <v>13.778705636743215</v>
      </c>
      <c r="I14" s="15">
        <f>SUM('ВДТБ всього'!I14+'РТБ всього'!I14)</f>
        <v>331</v>
      </c>
      <c r="J14" s="6">
        <f t="shared" si="2"/>
        <v>69.10229645093946</v>
      </c>
      <c r="K14" s="15">
        <f>SUM('ВДТБ всього'!K14+'РТБ всього'!K14)</f>
        <v>36</v>
      </c>
      <c r="L14" s="16">
        <f t="shared" si="3"/>
        <v>7.515657620041753</v>
      </c>
      <c r="M14" s="15">
        <f>SUM('ВДТБ всього'!M14+'РТБ всього'!M14)</f>
        <v>15</v>
      </c>
      <c r="N14" s="5">
        <f t="shared" si="4"/>
        <v>3.1315240083507305</v>
      </c>
      <c r="O14" s="15">
        <f>SUM('ВДТБ всього'!O14+'РТБ всього'!O14)</f>
        <v>1</v>
      </c>
      <c r="P14" s="16">
        <f t="shared" si="5"/>
        <v>0.20876826722338201</v>
      </c>
      <c r="Q14" s="15">
        <f>SUM('ВДТБ всього'!Q14+'РТБ всього'!Q14)</f>
        <v>28</v>
      </c>
      <c r="R14" s="6">
        <f t="shared" si="6"/>
        <v>5.845511482254697</v>
      </c>
      <c r="S14" s="15">
        <f>SUM('ВДТБ всього'!S14+'РТБ всього'!S14)</f>
        <v>2</v>
      </c>
      <c r="T14" s="6">
        <f t="shared" si="7"/>
        <v>0.41753653444676403</v>
      </c>
      <c r="U14" s="15">
        <f>SUM('ВДТБ всього'!U14+'РТБ всього'!U14)</f>
        <v>0</v>
      </c>
      <c r="V14" s="6">
        <f t="shared" si="8"/>
        <v>0</v>
      </c>
      <c r="X14" s="20">
        <f t="shared" si="10"/>
        <v>479</v>
      </c>
      <c r="Y14" s="8"/>
      <c r="AA14" s="8"/>
      <c r="AC14" s="8"/>
      <c r="AG14" s="8"/>
    </row>
    <row r="15" spans="2:33" ht="15.75">
      <c r="B15" s="3">
        <v>8</v>
      </c>
      <c r="C15" s="9" t="s">
        <v>8</v>
      </c>
      <c r="D15" s="23">
        <f t="shared" si="9"/>
        <v>403</v>
      </c>
      <c r="E15" s="15">
        <f>SUM('ВДТБ всього'!E15+'РТБ всього'!E15)</f>
        <v>73</v>
      </c>
      <c r="F15" s="16">
        <f t="shared" si="0"/>
        <v>18.11414392059553</v>
      </c>
      <c r="G15" s="15">
        <f>SUM('ВДТБ всього'!G15+'РТБ всього'!G15)</f>
        <v>164</v>
      </c>
      <c r="H15" s="4">
        <f t="shared" si="1"/>
        <v>49.696969696969695</v>
      </c>
      <c r="I15" s="15">
        <f>SUM('ВДТБ всього'!I15+'РТБ всього'!I15)</f>
        <v>77</v>
      </c>
      <c r="J15" s="6">
        <f t="shared" si="2"/>
        <v>23.333333333333332</v>
      </c>
      <c r="K15" s="15">
        <f>SUM('ВДТБ всього'!K15+'РТБ всього'!K15)</f>
        <v>36</v>
      </c>
      <c r="L15" s="16">
        <f t="shared" si="3"/>
        <v>10.909090909090908</v>
      </c>
      <c r="M15" s="15">
        <f>SUM('ВДТБ всього'!M15+'РТБ всього'!M15)</f>
        <v>34</v>
      </c>
      <c r="N15" s="5">
        <f t="shared" si="4"/>
        <v>10.303030303030303</v>
      </c>
      <c r="O15" s="15">
        <f>SUM('ВДТБ всього'!O15+'РТБ всього'!O15)</f>
        <v>2</v>
      </c>
      <c r="P15" s="16">
        <f t="shared" si="5"/>
        <v>0.6060606060606061</v>
      </c>
      <c r="Q15" s="15">
        <f>SUM('ВДТБ всього'!Q15+'РТБ всього'!Q15)</f>
        <v>17</v>
      </c>
      <c r="R15" s="6">
        <f t="shared" si="6"/>
        <v>5.151515151515151</v>
      </c>
      <c r="S15" s="15">
        <f>SUM('ВДТБ всього'!S15+'РТБ всього'!S15)</f>
        <v>0</v>
      </c>
      <c r="T15" s="6">
        <f t="shared" si="7"/>
        <v>0</v>
      </c>
      <c r="U15" s="15">
        <f>SUM('ВДТБ всього'!U15+'РТБ всього'!U15)</f>
        <v>0</v>
      </c>
      <c r="V15" s="6">
        <f t="shared" si="8"/>
        <v>0</v>
      </c>
      <c r="X15" s="20">
        <f t="shared" si="10"/>
        <v>330</v>
      </c>
      <c r="Y15" s="8"/>
      <c r="AA15" s="8"/>
      <c r="AC15" s="8"/>
      <c r="AG15" s="8"/>
    </row>
    <row r="16" spans="2:33" ht="15.75">
      <c r="B16" s="3">
        <v>9</v>
      </c>
      <c r="C16" s="9" t="s">
        <v>9</v>
      </c>
      <c r="D16" s="23">
        <f t="shared" si="9"/>
        <v>855</v>
      </c>
      <c r="E16" s="15">
        <f>SUM('ВДТБ всього'!E16+'РТБ всього'!E16)</f>
        <v>173</v>
      </c>
      <c r="F16" s="16">
        <f t="shared" si="0"/>
        <v>20.23391812865497</v>
      </c>
      <c r="G16" s="15">
        <f>SUM('ВДТБ всього'!G16+'РТБ всього'!G16)</f>
        <v>83</v>
      </c>
      <c r="H16" s="4">
        <f t="shared" si="1"/>
        <v>12.17008797653959</v>
      </c>
      <c r="I16" s="15">
        <f>SUM('ВДТБ всього'!I16+'РТБ всього'!I16)</f>
        <v>435</v>
      </c>
      <c r="J16" s="6">
        <f t="shared" si="2"/>
        <v>63.78299120234604</v>
      </c>
      <c r="K16" s="15">
        <f>SUM('ВДТБ всього'!K16+'РТБ всього'!K16)</f>
        <v>92</v>
      </c>
      <c r="L16" s="16">
        <f t="shared" si="3"/>
        <v>13.48973607038123</v>
      </c>
      <c r="M16" s="15">
        <f>SUM('ВДТБ всього'!M16+'РТБ всього'!M16)</f>
        <v>26</v>
      </c>
      <c r="N16" s="5">
        <f t="shared" si="4"/>
        <v>3.812316715542522</v>
      </c>
      <c r="O16" s="15">
        <f>SUM('ВДТБ всього'!O16+'РТБ всього'!O16)</f>
        <v>20</v>
      </c>
      <c r="P16" s="16">
        <f t="shared" si="5"/>
        <v>2.932551319648094</v>
      </c>
      <c r="Q16" s="15">
        <f>SUM('ВДТБ всього'!Q16+'РТБ всього'!Q16)</f>
        <v>25</v>
      </c>
      <c r="R16" s="6">
        <f t="shared" si="6"/>
        <v>3.6656891495601176</v>
      </c>
      <c r="S16" s="15">
        <f>SUM('ВДТБ всього'!S16+'РТБ всього'!S16)</f>
        <v>1</v>
      </c>
      <c r="T16" s="6">
        <f t="shared" si="7"/>
        <v>0.1466275659824047</v>
      </c>
      <c r="U16" s="15">
        <f>SUM('ВДТБ всього'!U16+'РТБ всього'!U16)</f>
        <v>0</v>
      </c>
      <c r="V16" s="6">
        <f t="shared" si="8"/>
        <v>0</v>
      </c>
      <c r="W16" s="30"/>
      <c r="X16" s="20">
        <f t="shared" si="10"/>
        <v>682</v>
      </c>
      <c r="Y16" s="8"/>
      <c r="AA16" s="8"/>
      <c r="AC16" s="8"/>
      <c r="AG16" s="8"/>
    </row>
    <row r="17" spans="2:33" ht="15.75">
      <c r="B17" s="3">
        <v>10</v>
      </c>
      <c r="C17" s="9" t="s">
        <v>10</v>
      </c>
      <c r="D17" s="23">
        <f t="shared" si="9"/>
        <v>419</v>
      </c>
      <c r="E17" s="15">
        <f>SUM('ВДТБ всього'!E17+'РТБ всього'!E17)</f>
        <v>105</v>
      </c>
      <c r="F17" s="16">
        <f t="shared" si="0"/>
        <v>25.059665871121716</v>
      </c>
      <c r="G17" s="15">
        <f>SUM('ВДТБ всього'!G17+'РТБ всього'!G17)</f>
        <v>43</v>
      </c>
      <c r="H17" s="4">
        <f t="shared" si="1"/>
        <v>13.694267515923567</v>
      </c>
      <c r="I17" s="15">
        <f>SUM('ВДТБ всього'!I17+'РТБ всього'!I17)</f>
        <v>184</v>
      </c>
      <c r="J17" s="6">
        <f t="shared" si="2"/>
        <v>58.59872611464968</v>
      </c>
      <c r="K17" s="15">
        <f>SUM('ВДТБ всього'!K17+'РТБ всього'!K17)</f>
        <v>42</v>
      </c>
      <c r="L17" s="16">
        <f t="shared" si="3"/>
        <v>13.375796178343949</v>
      </c>
      <c r="M17" s="15">
        <f>SUM('ВДТБ всього'!M17+'РТБ всього'!M17)</f>
        <v>31</v>
      </c>
      <c r="N17" s="5">
        <f t="shared" si="4"/>
        <v>9.872611464968154</v>
      </c>
      <c r="O17" s="15">
        <f>SUM('ВДТБ всього'!O17+'РТБ всього'!O17)</f>
        <v>1</v>
      </c>
      <c r="P17" s="16">
        <f t="shared" si="5"/>
        <v>0.3184713375796179</v>
      </c>
      <c r="Q17" s="15">
        <f>SUM('ВДТБ всього'!Q17+'РТБ всього'!Q17)</f>
        <v>13</v>
      </c>
      <c r="R17" s="6">
        <f t="shared" si="6"/>
        <v>4.140127388535031</v>
      </c>
      <c r="S17" s="15">
        <f>SUM('ВДТБ всього'!S17+'РТБ всього'!S17)</f>
        <v>0</v>
      </c>
      <c r="T17" s="6">
        <f t="shared" si="7"/>
        <v>0</v>
      </c>
      <c r="U17" s="15">
        <f>SUM('ВДТБ всього'!U17+'РТБ всього'!U17)</f>
        <v>0</v>
      </c>
      <c r="V17" s="6">
        <f t="shared" si="8"/>
        <v>0</v>
      </c>
      <c r="X17" s="20">
        <f t="shared" si="10"/>
        <v>314</v>
      </c>
      <c r="Y17" s="8"/>
      <c r="AA17" s="8"/>
      <c r="AC17" s="8"/>
      <c r="AG17" s="8"/>
    </row>
    <row r="18" spans="2:33" ht="15.75">
      <c r="B18" s="3">
        <v>11</v>
      </c>
      <c r="C18" s="9" t="s">
        <v>11</v>
      </c>
      <c r="D18" s="23">
        <f t="shared" si="9"/>
        <v>300</v>
      </c>
      <c r="E18" s="15">
        <f>SUM('ВДТБ всього'!E18+'РТБ всього'!E18)</f>
        <v>79</v>
      </c>
      <c r="F18" s="16">
        <f t="shared" si="0"/>
        <v>26.333333333333332</v>
      </c>
      <c r="G18" s="15">
        <f>SUM('ВДТБ всього'!G18+'РТБ всього'!G18)</f>
        <v>4</v>
      </c>
      <c r="H18" s="4">
        <f t="shared" si="1"/>
        <v>1.809954751131222</v>
      </c>
      <c r="I18" s="15">
        <f>SUM('ВДТБ всього'!I18+'РТБ всього'!I18)</f>
        <v>137</v>
      </c>
      <c r="J18" s="6">
        <f t="shared" si="2"/>
        <v>61.990950226244344</v>
      </c>
      <c r="K18" s="15">
        <f>SUM('ВДТБ всього'!K18+'РТБ всього'!K18)</f>
        <v>34</v>
      </c>
      <c r="L18" s="16">
        <f t="shared" si="3"/>
        <v>15.384615384615385</v>
      </c>
      <c r="M18" s="15">
        <f>SUM('ВДТБ всього'!M18+'РТБ всього'!M18)</f>
        <v>6</v>
      </c>
      <c r="N18" s="5">
        <f t="shared" si="4"/>
        <v>2.7149321266968327</v>
      </c>
      <c r="O18" s="15">
        <f>SUM('ВДТБ всього'!O18+'РТБ всього'!O18)</f>
        <v>4</v>
      </c>
      <c r="P18" s="16">
        <f t="shared" si="5"/>
        <v>1.809954751131222</v>
      </c>
      <c r="Q18" s="15">
        <f>SUM('ВДТБ всього'!Q18+'РТБ всього'!Q18)</f>
        <v>35</v>
      </c>
      <c r="R18" s="6">
        <f t="shared" si="6"/>
        <v>15.837104072398189</v>
      </c>
      <c r="S18" s="15">
        <f>SUM('ВДТБ всього'!S18+'РТБ всього'!S18)</f>
        <v>1</v>
      </c>
      <c r="T18" s="6">
        <f t="shared" si="7"/>
        <v>0.4524886877828055</v>
      </c>
      <c r="U18" s="15">
        <f>SUM('ВДТБ всього'!U18+'РТБ всього'!U18)</f>
        <v>0</v>
      </c>
      <c r="V18" s="6">
        <f t="shared" si="8"/>
        <v>0</v>
      </c>
      <c r="W18" s="30"/>
      <c r="X18" s="20">
        <f t="shared" si="10"/>
        <v>221</v>
      </c>
      <c r="Y18" s="8"/>
      <c r="AA18" s="8"/>
      <c r="AC18" s="8"/>
      <c r="AG18" s="8"/>
    </row>
    <row r="19" spans="2:33" ht="15.75">
      <c r="B19" s="3">
        <v>12</v>
      </c>
      <c r="C19" s="9" t="s">
        <v>12</v>
      </c>
      <c r="D19" s="23">
        <f t="shared" si="9"/>
        <v>1227</v>
      </c>
      <c r="E19" s="15">
        <f>SUM('ВДТБ всього'!E19+'РТБ всього'!E19)</f>
        <v>188</v>
      </c>
      <c r="F19" s="16">
        <f t="shared" si="0"/>
        <v>15.321923390383049</v>
      </c>
      <c r="G19" s="15">
        <f>SUM('ВДТБ всього'!G19+'РТБ всього'!G19)</f>
        <v>223</v>
      </c>
      <c r="H19" s="4">
        <f t="shared" si="1"/>
        <v>21.462945139557267</v>
      </c>
      <c r="I19" s="15">
        <f>SUM('ВДТБ всього'!I19+'РТБ всього'!I19)</f>
        <v>579</v>
      </c>
      <c r="J19" s="6">
        <f t="shared" si="2"/>
        <v>55.72666025024061</v>
      </c>
      <c r="K19" s="15">
        <f>SUM('ВДТБ всього'!K19+'РТБ всього'!K19)</f>
        <v>162</v>
      </c>
      <c r="L19" s="16">
        <f t="shared" si="3"/>
        <v>15.591915303176132</v>
      </c>
      <c r="M19" s="15">
        <f>SUM('ВДТБ всього'!M19+'РТБ всього'!M19)</f>
        <v>44</v>
      </c>
      <c r="N19" s="5">
        <f t="shared" si="4"/>
        <v>4.234841193455245</v>
      </c>
      <c r="O19" s="15">
        <f>SUM('ВДТБ всього'!O19+'РТБ всього'!O19)</f>
        <v>4</v>
      </c>
      <c r="P19" s="16">
        <f t="shared" si="5"/>
        <v>0.384985563041386</v>
      </c>
      <c r="Q19" s="15">
        <f>SUM('ВДТБ всього'!Q19+'РТБ всього'!Q19)</f>
        <v>27</v>
      </c>
      <c r="R19" s="6">
        <f t="shared" si="6"/>
        <v>2.598652550529355</v>
      </c>
      <c r="S19" s="15">
        <f>SUM('ВДТБ всього'!S19+'РТБ всього'!S19)</f>
        <v>0</v>
      </c>
      <c r="T19" s="6">
        <f t="shared" si="7"/>
        <v>0</v>
      </c>
      <c r="U19" s="15">
        <f>SUM('ВДТБ всього'!U19+'РТБ всього'!U19)</f>
        <v>0</v>
      </c>
      <c r="V19" s="6">
        <f t="shared" si="8"/>
        <v>0</v>
      </c>
      <c r="X19" s="20">
        <f t="shared" si="10"/>
        <v>1039</v>
      </c>
      <c r="Y19" s="8"/>
      <c r="AA19" s="8"/>
      <c r="AC19" s="8"/>
      <c r="AG19" s="8"/>
    </row>
    <row r="20" spans="2:33" ht="15.75">
      <c r="B20" s="3">
        <v>13</v>
      </c>
      <c r="C20" s="9" t="s">
        <v>13</v>
      </c>
      <c r="D20" s="23">
        <f t="shared" si="9"/>
        <v>595</v>
      </c>
      <c r="E20" s="15">
        <f>SUM('ВДТБ всього'!E20+'РТБ всього'!E20)</f>
        <v>202</v>
      </c>
      <c r="F20" s="16">
        <f t="shared" si="0"/>
        <v>33.94957983193277</v>
      </c>
      <c r="G20" s="15">
        <f>SUM('ВДТБ всього'!G20+'РТБ всього'!G20)</f>
        <v>21</v>
      </c>
      <c r="H20" s="4">
        <f t="shared" si="1"/>
        <v>5.343511450381679</v>
      </c>
      <c r="I20" s="15">
        <f>SUM('ВДТБ всього'!I20+'РТБ всього'!I20)</f>
        <v>270</v>
      </c>
      <c r="J20" s="6">
        <f t="shared" si="2"/>
        <v>68.70229007633588</v>
      </c>
      <c r="K20" s="15">
        <f>SUM('ВДТБ всього'!K20+'РТБ всього'!K20)</f>
        <v>58</v>
      </c>
      <c r="L20" s="16">
        <f t="shared" si="3"/>
        <v>14.75826972010178</v>
      </c>
      <c r="M20" s="15">
        <f>SUM('ВДТБ всього'!M20+'РТБ всього'!M20)</f>
        <v>19</v>
      </c>
      <c r="N20" s="5">
        <f t="shared" si="4"/>
        <v>4.8346055979643765</v>
      </c>
      <c r="O20" s="15">
        <f>SUM('ВДТБ всього'!O20+'РТБ всього'!O20)</f>
        <v>5</v>
      </c>
      <c r="P20" s="16">
        <f t="shared" si="5"/>
        <v>1.2722646310432568</v>
      </c>
      <c r="Q20" s="15">
        <f>SUM('ВДТБ всього'!Q20+'РТБ всього'!Q20)</f>
        <v>19</v>
      </c>
      <c r="R20" s="6">
        <f t="shared" si="6"/>
        <v>4.8346055979643765</v>
      </c>
      <c r="S20" s="15">
        <f>SUM('ВДТБ всього'!S20+'РТБ всього'!S20)</f>
        <v>1</v>
      </c>
      <c r="T20" s="6">
        <f t="shared" si="7"/>
        <v>0.2544529262086514</v>
      </c>
      <c r="U20" s="15">
        <f>SUM('ВДТБ всього'!U20+'РТБ всього'!U20)</f>
        <v>0</v>
      </c>
      <c r="V20" s="6">
        <f t="shared" si="8"/>
        <v>0</v>
      </c>
      <c r="X20" s="20">
        <f t="shared" si="10"/>
        <v>393</v>
      </c>
      <c r="Y20" s="8"/>
      <c r="AA20" s="8"/>
      <c r="AC20" s="8"/>
      <c r="AG20" s="8"/>
    </row>
    <row r="21" spans="2:33" ht="15.75">
      <c r="B21" s="3">
        <v>14</v>
      </c>
      <c r="C21" s="9" t="s">
        <v>14</v>
      </c>
      <c r="D21" s="23">
        <f t="shared" si="9"/>
        <v>2454</v>
      </c>
      <c r="E21" s="15">
        <f>SUM('ВДТБ всього'!E21+'РТБ всього'!E21)</f>
        <v>454</v>
      </c>
      <c r="F21" s="16">
        <f t="shared" si="0"/>
        <v>18.50040749796251</v>
      </c>
      <c r="G21" s="15">
        <f>SUM('ВДТБ всього'!G21+'РТБ всього'!G21)</f>
        <v>494</v>
      </c>
      <c r="H21" s="4">
        <f t="shared" si="1"/>
        <v>24.7</v>
      </c>
      <c r="I21" s="15">
        <f>SUM('ВДТБ всього'!I21+'РТБ всього'!I21)</f>
        <v>1001</v>
      </c>
      <c r="J21" s="6">
        <f t="shared" si="2"/>
        <v>50.05</v>
      </c>
      <c r="K21" s="15">
        <f>SUM('ВДТБ всього'!K21+'РТБ всього'!K21)</f>
        <v>197</v>
      </c>
      <c r="L21" s="16">
        <f t="shared" si="3"/>
        <v>9.85</v>
      </c>
      <c r="M21" s="15">
        <f>SUM('ВДТБ всього'!M21+'РТБ всього'!M21)</f>
        <v>112</v>
      </c>
      <c r="N21" s="5">
        <f t="shared" si="4"/>
        <v>5.6000000000000005</v>
      </c>
      <c r="O21" s="15">
        <f>SUM('ВДТБ всього'!O21+'РТБ всього'!O21)</f>
        <v>15</v>
      </c>
      <c r="P21" s="16">
        <f t="shared" si="5"/>
        <v>0.75</v>
      </c>
      <c r="Q21" s="15">
        <f>SUM('ВДТБ всього'!Q21+'РТБ всього'!Q21)</f>
        <v>179</v>
      </c>
      <c r="R21" s="6">
        <f t="shared" si="6"/>
        <v>8.95</v>
      </c>
      <c r="S21" s="15">
        <f>SUM('ВДТБ всього'!S21+'РТБ всього'!S21)</f>
        <v>2</v>
      </c>
      <c r="T21" s="6">
        <f t="shared" si="7"/>
        <v>0.1</v>
      </c>
      <c r="U21" s="15">
        <f>SUM('ВДТБ всього'!U21+'РТБ всього'!U21)</f>
        <v>0</v>
      </c>
      <c r="V21" s="6">
        <f t="shared" si="8"/>
        <v>0</v>
      </c>
      <c r="X21" s="20">
        <f t="shared" si="10"/>
        <v>2000</v>
      </c>
      <c r="Y21" s="8"/>
      <c r="AA21" s="8"/>
      <c r="AC21" s="8"/>
      <c r="AG21" s="8"/>
    </row>
    <row r="22" spans="2:33" ht="15.75">
      <c r="B22" s="3">
        <v>15</v>
      </c>
      <c r="C22" s="9" t="s">
        <v>15</v>
      </c>
      <c r="D22" s="23">
        <f t="shared" si="9"/>
        <v>472</v>
      </c>
      <c r="E22" s="15">
        <f>SUM('ВДТБ всього'!E22+'РТБ всього'!E22)</f>
        <v>146</v>
      </c>
      <c r="F22" s="16">
        <f t="shared" si="0"/>
        <v>30.93220338983051</v>
      </c>
      <c r="G22" s="15">
        <f>SUM('ВДТБ всього'!G22+'РТБ всього'!G22)</f>
        <v>154</v>
      </c>
      <c r="H22" s="4">
        <f t="shared" si="1"/>
        <v>47.239263803680984</v>
      </c>
      <c r="I22" s="15">
        <f>SUM('ВДТБ всього'!I22+'РТБ всього'!I22)</f>
        <v>95</v>
      </c>
      <c r="J22" s="6">
        <f t="shared" si="2"/>
        <v>29.141104294478527</v>
      </c>
      <c r="K22" s="15">
        <f>SUM('ВДТБ всього'!K22+'РТБ всього'!K22)</f>
        <v>32</v>
      </c>
      <c r="L22" s="16">
        <f t="shared" si="3"/>
        <v>9.815950920245399</v>
      </c>
      <c r="M22" s="15">
        <f>SUM('ВДТБ всього'!M22+'РТБ всього'!M22)</f>
        <v>30</v>
      </c>
      <c r="N22" s="5">
        <f t="shared" si="4"/>
        <v>9.202453987730062</v>
      </c>
      <c r="O22" s="15">
        <f>SUM('ВДТБ всього'!O22+'РТБ всього'!O22)</f>
        <v>2</v>
      </c>
      <c r="P22" s="16">
        <f t="shared" si="5"/>
        <v>0.6134969325153374</v>
      </c>
      <c r="Q22" s="15">
        <f>SUM('ВДТБ всього'!Q22+'РТБ всього'!Q22)</f>
        <v>13</v>
      </c>
      <c r="R22" s="6">
        <f t="shared" si="6"/>
        <v>3.9877300613496933</v>
      </c>
      <c r="S22" s="15">
        <f>SUM('ВДТБ всього'!S22+'РТБ всього'!S22)</f>
        <v>0</v>
      </c>
      <c r="T22" s="6">
        <f t="shared" si="7"/>
        <v>0</v>
      </c>
      <c r="U22" s="15">
        <f>SUM('ВДТБ всього'!U22+'РТБ всього'!U22)</f>
        <v>0</v>
      </c>
      <c r="V22" s="6">
        <f t="shared" si="8"/>
        <v>0</v>
      </c>
      <c r="X22" s="20">
        <f t="shared" si="10"/>
        <v>326</v>
      </c>
      <c r="Y22" s="8"/>
      <c r="AA22" s="8"/>
      <c r="AC22" s="8"/>
      <c r="AG22" s="8"/>
    </row>
    <row r="23" spans="2:33" ht="15.75">
      <c r="B23" s="3">
        <v>16</v>
      </c>
      <c r="C23" s="9" t="s">
        <v>16</v>
      </c>
      <c r="D23" s="23">
        <f t="shared" si="9"/>
        <v>431</v>
      </c>
      <c r="E23" s="15">
        <f>SUM('ВДТБ всього'!E23+'РТБ всього'!E23)</f>
        <v>62</v>
      </c>
      <c r="F23" s="16">
        <f t="shared" si="0"/>
        <v>14.385150812064964</v>
      </c>
      <c r="G23" s="15">
        <f>SUM('ВДТБ всього'!G23+'РТБ всього'!G23)</f>
        <v>84</v>
      </c>
      <c r="H23" s="4">
        <f t="shared" si="1"/>
        <v>22.76422764227642</v>
      </c>
      <c r="I23" s="15">
        <f>SUM('ВДТБ всього'!I23+'РТБ всього'!I23)</f>
        <v>198</v>
      </c>
      <c r="J23" s="6">
        <f t="shared" si="2"/>
        <v>53.65853658536586</v>
      </c>
      <c r="K23" s="15">
        <f>SUM('ВДТБ всього'!K23+'РТБ всього'!K23)</f>
        <v>43</v>
      </c>
      <c r="L23" s="16">
        <f t="shared" si="3"/>
        <v>11.653116531165312</v>
      </c>
      <c r="M23" s="15">
        <f>SUM('ВДТБ всього'!M23+'РТБ всього'!M23)</f>
        <v>24</v>
      </c>
      <c r="N23" s="5">
        <f t="shared" si="4"/>
        <v>6.504065040650407</v>
      </c>
      <c r="O23" s="15">
        <f>SUM('ВДТБ всього'!O23+'РТБ всього'!O23)</f>
        <v>7</v>
      </c>
      <c r="P23" s="16">
        <f t="shared" si="5"/>
        <v>1.8970189701897018</v>
      </c>
      <c r="Q23" s="15">
        <f>SUM('ВДТБ всього'!Q23+'РТБ всього'!Q23)</f>
        <v>13</v>
      </c>
      <c r="R23" s="6">
        <f t="shared" si="6"/>
        <v>3.523035230352303</v>
      </c>
      <c r="S23" s="15">
        <f>SUM('ВДТБ всього'!S23+'РТБ всього'!S23)</f>
        <v>0</v>
      </c>
      <c r="T23" s="6">
        <f t="shared" si="7"/>
        <v>0</v>
      </c>
      <c r="U23" s="15">
        <f>SUM('ВДТБ всього'!U23+'РТБ всього'!U23)</f>
        <v>0</v>
      </c>
      <c r="V23" s="6">
        <f t="shared" si="8"/>
        <v>0</v>
      </c>
      <c r="X23" s="20">
        <f t="shared" si="10"/>
        <v>369</v>
      </c>
      <c r="Y23" s="8"/>
      <c r="AA23" s="8"/>
      <c r="AC23" s="8"/>
      <c r="AG23" s="8"/>
    </row>
    <row r="24" spans="2:33" ht="15.75">
      <c r="B24" s="3">
        <v>17</v>
      </c>
      <c r="C24" s="9" t="s">
        <v>17</v>
      </c>
      <c r="D24" s="23">
        <f t="shared" si="9"/>
        <v>435</v>
      </c>
      <c r="E24" s="15">
        <f>SUM('ВДТБ всього'!E24+'РТБ всього'!E24)</f>
        <v>95</v>
      </c>
      <c r="F24" s="16">
        <f t="shared" si="0"/>
        <v>21.839080459770116</v>
      </c>
      <c r="G24" s="15">
        <f>SUM('ВДТБ всього'!G24+'РТБ всього'!G24)</f>
        <v>45</v>
      </c>
      <c r="H24" s="4">
        <f t="shared" si="1"/>
        <v>13.23529411764706</v>
      </c>
      <c r="I24" s="15">
        <f>SUM('ВДТБ всього'!I24+'РТБ всього'!I24)</f>
        <v>226</v>
      </c>
      <c r="J24" s="6">
        <f t="shared" si="2"/>
        <v>66.47058823529412</v>
      </c>
      <c r="K24" s="15">
        <f>SUM('ВДТБ всього'!K24+'РТБ всього'!K24)</f>
        <v>29</v>
      </c>
      <c r="L24" s="16">
        <f t="shared" si="3"/>
        <v>8.529411764705882</v>
      </c>
      <c r="M24" s="15">
        <f>SUM('ВДТБ всього'!M24+'РТБ всього'!M24)</f>
        <v>16</v>
      </c>
      <c r="N24" s="5">
        <f t="shared" si="4"/>
        <v>4.705882352941177</v>
      </c>
      <c r="O24" s="15">
        <f>SUM('ВДТБ всього'!O24+'РТБ всього'!O24)</f>
        <v>2</v>
      </c>
      <c r="P24" s="16">
        <f t="shared" si="5"/>
        <v>0.5882352941176471</v>
      </c>
      <c r="Q24" s="15">
        <f>SUM('ВДТБ всього'!Q24+'РТБ всього'!Q24)</f>
        <v>22</v>
      </c>
      <c r="R24" s="6">
        <f t="shared" si="6"/>
        <v>6.470588235294119</v>
      </c>
      <c r="S24" s="15">
        <f>SUM('ВДТБ всього'!S24+'РТБ всього'!S24)</f>
        <v>0</v>
      </c>
      <c r="T24" s="6">
        <f t="shared" si="7"/>
        <v>0</v>
      </c>
      <c r="U24" s="15">
        <f>SUM('ВДТБ всього'!U24+'РТБ всього'!U24)</f>
        <v>0</v>
      </c>
      <c r="V24" s="6">
        <f t="shared" si="8"/>
        <v>0</v>
      </c>
      <c r="X24" s="20">
        <f t="shared" si="10"/>
        <v>340</v>
      </c>
      <c r="Y24" s="8"/>
      <c r="AA24" s="8"/>
      <c r="AC24" s="8"/>
      <c r="AG24" s="8"/>
    </row>
    <row r="25" spans="2:33" ht="15.75">
      <c r="B25" s="3">
        <v>18</v>
      </c>
      <c r="C25" s="9" t="s">
        <v>18</v>
      </c>
      <c r="D25" s="23">
        <f t="shared" si="9"/>
        <v>250</v>
      </c>
      <c r="E25" s="15">
        <f>SUM('ВДТБ всього'!E25+'РТБ всього'!E25)</f>
        <v>39</v>
      </c>
      <c r="F25" s="16">
        <f t="shared" si="0"/>
        <v>15.6</v>
      </c>
      <c r="G25" s="15">
        <f>SUM('ВДТБ всього'!G25+'РТБ всього'!G25)</f>
        <v>36</v>
      </c>
      <c r="H25" s="4">
        <f t="shared" si="1"/>
        <v>17.061611374407583</v>
      </c>
      <c r="I25" s="15">
        <f>SUM('ВДТБ всього'!I25+'РТБ всього'!I25)</f>
        <v>135</v>
      </c>
      <c r="J25" s="6">
        <f t="shared" si="2"/>
        <v>63.98104265402843</v>
      </c>
      <c r="K25" s="15">
        <f>SUM('ВДТБ всього'!K25+'РТБ всього'!K25)</f>
        <v>21</v>
      </c>
      <c r="L25" s="16">
        <f t="shared" si="3"/>
        <v>9.95260663507109</v>
      </c>
      <c r="M25" s="15">
        <f>SUM('ВДТБ всього'!M25+'РТБ всього'!M25)</f>
        <v>12</v>
      </c>
      <c r="N25" s="5">
        <f t="shared" si="4"/>
        <v>5.687203791469194</v>
      </c>
      <c r="O25" s="15">
        <f>SUM('ВДТБ всього'!O25+'РТБ всього'!O25)</f>
        <v>1</v>
      </c>
      <c r="P25" s="16">
        <f t="shared" si="5"/>
        <v>0.47393364928909953</v>
      </c>
      <c r="Q25" s="15">
        <f>SUM('ВДТБ всього'!Q25+'РТБ всього'!Q25)</f>
        <v>6</v>
      </c>
      <c r="R25" s="6">
        <f t="shared" si="6"/>
        <v>2.843601895734597</v>
      </c>
      <c r="S25" s="15">
        <f>SUM('ВДТБ всього'!S25+'РТБ всього'!S25)</f>
        <v>0</v>
      </c>
      <c r="T25" s="6">
        <f t="shared" si="7"/>
        <v>0</v>
      </c>
      <c r="U25" s="15">
        <f>SUM('ВДТБ всього'!U25+'РТБ всього'!U25)</f>
        <v>0</v>
      </c>
      <c r="V25" s="6">
        <f t="shared" si="8"/>
        <v>0</v>
      </c>
      <c r="X25" s="20">
        <f t="shared" si="10"/>
        <v>211</v>
      </c>
      <c r="Y25" s="8"/>
      <c r="AA25" s="8"/>
      <c r="AC25" s="8"/>
      <c r="AG25" s="8"/>
    </row>
    <row r="26" spans="2:33" ht="15.75">
      <c r="B26" s="3">
        <v>19</v>
      </c>
      <c r="C26" s="9" t="s">
        <v>19</v>
      </c>
      <c r="D26" s="23">
        <f t="shared" si="9"/>
        <v>799</v>
      </c>
      <c r="E26" s="15">
        <f>SUM('ВДТБ всього'!E26+'РТБ всього'!E26)</f>
        <v>197</v>
      </c>
      <c r="F26" s="16">
        <f t="shared" si="0"/>
        <v>24.6558197747184</v>
      </c>
      <c r="G26" s="15">
        <f>SUM('ВДТБ всього'!G26+'РТБ всього'!G26)</f>
        <v>73</v>
      </c>
      <c r="H26" s="4">
        <f t="shared" si="1"/>
        <v>12.12624584717608</v>
      </c>
      <c r="I26" s="15">
        <f>SUM('ВДТБ всього'!I26+'РТБ всього'!I26)</f>
        <v>360</v>
      </c>
      <c r="J26" s="6">
        <f t="shared" si="2"/>
        <v>59.800664451827245</v>
      </c>
      <c r="K26" s="15">
        <f>SUM('ВДТБ всього'!K26+'РТБ всього'!K26)</f>
        <v>66</v>
      </c>
      <c r="L26" s="16">
        <f t="shared" si="3"/>
        <v>10.96345514950166</v>
      </c>
      <c r="M26" s="15">
        <f>SUM('ВДТБ всього'!M26+'РТБ всього'!M26)</f>
        <v>56</v>
      </c>
      <c r="N26" s="5">
        <f t="shared" si="4"/>
        <v>9.30232558139535</v>
      </c>
      <c r="O26" s="15">
        <f>SUM('ВДТБ всього'!O26+'РТБ всього'!O26)</f>
        <v>4</v>
      </c>
      <c r="P26" s="16">
        <f t="shared" si="5"/>
        <v>0.6644518272425249</v>
      </c>
      <c r="Q26" s="15">
        <f>SUM('ВДТБ всього'!Q26+'РТБ всього'!Q26)</f>
        <v>40</v>
      </c>
      <c r="R26" s="6">
        <f t="shared" si="6"/>
        <v>6.64451827242525</v>
      </c>
      <c r="S26" s="15">
        <f>SUM('ВДТБ всього'!S26+'РТБ всього'!S26)</f>
        <v>3</v>
      </c>
      <c r="T26" s="6">
        <f t="shared" si="7"/>
        <v>0.4983388704318937</v>
      </c>
      <c r="U26" s="15">
        <f>SUM('ВДТБ всього'!U26+'РТБ всього'!U26)</f>
        <v>0</v>
      </c>
      <c r="V26" s="6">
        <f t="shared" si="8"/>
        <v>0</v>
      </c>
      <c r="X26" s="20">
        <f t="shared" si="10"/>
        <v>602</v>
      </c>
      <c r="Y26" s="8"/>
      <c r="AA26" s="8"/>
      <c r="AC26" s="8"/>
      <c r="AG26" s="8"/>
    </row>
    <row r="27" spans="2:33" ht="15.75">
      <c r="B27" s="3">
        <v>20</v>
      </c>
      <c r="C27" s="9" t="s">
        <v>20</v>
      </c>
      <c r="D27" s="23">
        <f t="shared" si="9"/>
        <v>516</v>
      </c>
      <c r="E27" s="15">
        <f>SUM('ВДТБ всього'!E27+'РТБ всього'!E27)</f>
        <v>144</v>
      </c>
      <c r="F27" s="16">
        <f t="shared" si="0"/>
        <v>27.906976744186046</v>
      </c>
      <c r="G27" s="15">
        <f>SUM('ВДТБ всього'!G27+'РТБ всього'!G27)</f>
        <v>53</v>
      </c>
      <c r="H27" s="4">
        <f t="shared" si="1"/>
        <v>14.24731182795699</v>
      </c>
      <c r="I27" s="15">
        <f>SUM('ВДТБ всього'!I27+'РТБ всього'!I27)</f>
        <v>191</v>
      </c>
      <c r="J27" s="6">
        <f t="shared" si="2"/>
        <v>51.344086021505376</v>
      </c>
      <c r="K27" s="15">
        <f>SUM('ВДТБ всього'!K27+'РТБ всього'!K27)</f>
        <v>68</v>
      </c>
      <c r="L27" s="16">
        <f t="shared" si="3"/>
        <v>18.27956989247312</v>
      </c>
      <c r="M27" s="15">
        <f>SUM('ВДТБ всього'!M27+'РТБ всього'!M27)</f>
        <v>33</v>
      </c>
      <c r="N27" s="5">
        <f t="shared" si="4"/>
        <v>8.870967741935484</v>
      </c>
      <c r="O27" s="15">
        <f>SUM('ВДТБ всього'!O27+'РТБ всього'!O27)</f>
        <v>3</v>
      </c>
      <c r="P27" s="16">
        <f t="shared" si="5"/>
        <v>0.8064516129032258</v>
      </c>
      <c r="Q27" s="15">
        <f>SUM('ВДТБ всього'!Q27+'РТБ всього'!Q27)</f>
        <v>24</v>
      </c>
      <c r="R27" s="6">
        <f t="shared" si="6"/>
        <v>6.451612903225806</v>
      </c>
      <c r="S27" s="15">
        <f>SUM('ВДТБ всього'!S27+'РТБ всього'!S27)</f>
        <v>0</v>
      </c>
      <c r="T27" s="6">
        <f t="shared" si="7"/>
        <v>0</v>
      </c>
      <c r="U27" s="15">
        <f>SUM('ВДТБ всього'!U27+'РТБ всього'!U27)</f>
        <v>0</v>
      </c>
      <c r="V27" s="6">
        <f t="shared" si="8"/>
        <v>0</v>
      </c>
      <c r="X27" s="20">
        <f t="shared" si="10"/>
        <v>372</v>
      </c>
      <c r="Y27" s="8"/>
      <c r="AA27" s="8"/>
      <c r="AC27" s="8"/>
      <c r="AG27" s="8"/>
    </row>
    <row r="28" spans="2:33" ht="15.75">
      <c r="B28" s="3">
        <v>21</v>
      </c>
      <c r="C28" s="9" t="s">
        <v>21</v>
      </c>
      <c r="D28" s="23">
        <f t="shared" si="9"/>
        <v>401</v>
      </c>
      <c r="E28" s="15">
        <f>SUM('ВДТБ всього'!E28+'РТБ всього'!E28)</f>
        <v>63</v>
      </c>
      <c r="F28" s="16">
        <f t="shared" si="0"/>
        <v>15.710723192019952</v>
      </c>
      <c r="G28" s="15">
        <f>SUM('ВДТБ всього'!G28+'РТБ всього'!G28)</f>
        <v>159</v>
      </c>
      <c r="H28" s="4">
        <f t="shared" si="1"/>
        <v>47.0414201183432</v>
      </c>
      <c r="I28" s="15">
        <f>SUM('ВДТБ всього'!I28+'РТБ всього'!I28)</f>
        <v>84</v>
      </c>
      <c r="J28" s="6">
        <f t="shared" si="2"/>
        <v>24.85207100591716</v>
      </c>
      <c r="K28" s="15">
        <f>SUM('ВДТБ всього'!K28+'РТБ всього'!K28)</f>
        <v>48</v>
      </c>
      <c r="L28" s="16">
        <f t="shared" si="3"/>
        <v>14.201183431952662</v>
      </c>
      <c r="M28" s="15">
        <f>SUM('ВДТБ всього'!M28+'РТБ всього'!M28)</f>
        <v>28</v>
      </c>
      <c r="N28" s="5">
        <f t="shared" si="4"/>
        <v>8.284023668639055</v>
      </c>
      <c r="O28" s="15">
        <f>SUM('ВДТБ всього'!O28+'РТБ всього'!O28)</f>
        <v>6</v>
      </c>
      <c r="P28" s="16">
        <f t="shared" si="5"/>
        <v>1.7751479289940828</v>
      </c>
      <c r="Q28" s="15">
        <f>SUM('ВДТБ всього'!Q28+'РТБ всього'!Q28)</f>
        <v>13</v>
      </c>
      <c r="R28" s="6">
        <f t="shared" si="6"/>
        <v>3.8461538461538463</v>
      </c>
      <c r="S28" s="15">
        <f>SUM('ВДТБ всього'!S28+'РТБ всього'!S28)</f>
        <v>0</v>
      </c>
      <c r="T28" s="6">
        <f t="shared" si="7"/>
        <v>0</v>
      </c>
      <c r="U28" s="15">
        <f>SUM('ВДТБ всього'!U28+'РТБ всього'!U28)</f>
        <v>0</v>
      </c>
      <c r="V28" s="6">
        <f t="shared" si="8"/>
        <v>0</v>
      </c>
      <c r="W28" s="30"/>
      <c r="X28" s="20">
        <f t="shared" si="10"/>
        <v>338</v>
      </c>
      <c r="Y28" s="8"/>
      <c r="AA28" s="8"/>
      <c r="AC28" s="8"/>
      <c r="AG28" s="8"/>
    </row>
    <row r="29" spans="2:33" ht="15.75">
      <c r="B29" s="3">
        <v>22</v>
      </c>
      <c r="C29" s="9" t="s">
        <v>22</v>
      </c>
      <c r="D29" s="23">
        <f t="shared" si="9"/>
        <v>468</v>
      </c>
      <c r="E29" s="15">
        <f>SUM('ВДТБ всього'!E29+'РТБ всього'!E29)</f>
        <v>103</v>
      </c>
      <c r="F29" s="16">
        <f t="shared" si="0"/>
        <v>22.00854700854701</v>
      </c>
      <c r="G29" s="15">
        <f>SUM('ВДТБ всього'!G29+'РТБ всього'!G29)</f>
        <v>76</v>
      </c>
      <c r="H29" s="4">
        <f t="shared" si="1"/>
        <v>20.82191780821918</v>
      </c>
      <c r="I29" s="15">
        <f>SUM('ВДТБ всього'!I29+'РТБ всього'!I29)</f>
        <v>181</v>
      </c>
      <c r="J29" s="6">
        <f t="shared" si="2"/>
        <v>49.589041095890416</v>
      </c>
      <c r="K29" s="15">
        <f>SUM('ВДТБ всього'!K29+'РТБ всього'!K29)</f>
        <v>37</v>
      </c>
      <c r="L29" s="16">
        <f t="shared" si="3"/>
        <v>10.136986301369863</v>
      </c>
      <c r="M29" s="15">
        <f>SUM('ВДТБ всього'!M29+'РТБ всього'!M29)</f>
        <v>57</v>
      </c>
      <c r="N29" s="5">
        <f t="shared" si="4"/>
        <v>15.616438356164384</v>
      </c>
      <c r="O29" s="15">
        <f>SUM('ВДТБ всього'!O29+'РТБ всього'!O29)</f>
        <v>1</v>
      </c>
      <c r="P29" s="16">
        <f t="shared" si="5"/>
        <v>0.273972602739726</v>
      </c>
      <c r="Q29" s="15">
        <f>SUM('ВДТБ всього'!Q29+'РТБ всього'!Q29)</f>
        <v>13</v>
      </c>
      <c r="R29" s="6">
        <f t="shared" si="6"/>
        <v>3.5616438356164384</v>
      </c>
      <c r="S29" s="15">
        <f>SUM('ВДТБ всього'!S29+'РТБ всього'!S29)</f>
        <v>0</v>
      </c>
      <c r="T29" s="6">
        <f t="shared" si="7"/>
        <v>0</v>
      </c>
      <c r="U29" s="15">
        <f>SUM('ВДТБ всього'!U29+'РТБ всього'!U29)</f>
        <v>0</v>
      </c>
      <c r="V29" s="6">
        <f t="shared" si="8"/>
        <v>0</v>
      </c>
      <c r="X29" s="20">
        <f t="shared" si="10"/>
        <v>365</v>
      </c>
      <c r="Y29" s="8"/>
      <c r="AA29" s="8"/>
      <c r="AC29" s="8"/>
      <c r="AG29" s="8"/>
    </row>
    <row r="30" spans="2:33" ht="15.75">
      <c r="B30" s="3">
        <v>23</v>
      </c>
      <c r="C30" s="9" t="s">
        <v>23</v>
      </c>
      <c r="D30" s="23">
        <f t="shared" si="9"/>
        <v>226</v>
      </c>
      <c r="E30" s="15">
        <f>SUM('ВДТБ всього'!E30+'РТБ всього'!E30)</f>
        <v>39</v>
      </c>
      <c r="F30" s="16">
        <f t="shared" si="0"/>
        <v>17.25663716814159</v>
      </c>
      <c r="G30" s="15">
        <f>SUM('ВДТБ всього'!G30+'РТБ всього'!G30)</f>
        <v>78</v>
      </c>
      <c r="H30" s="4">
        <f t="shared" si="1"/>
        <v>41.711229946524064</v>
      </c>
      <c r="I30" s="15">
        <f>SUM('ВДТБ всього'!I30+'РТБ всього'!I30)</f>
        <v>67</v>
      </c>
      <c r="J30" s="6">
        <f t="shared" si="2"/>
        <v>35.82887700534759</v>
      </c>
      <c r="K30" s="15">
        <f>SUM('ВДТБ всього'!K30+'РТБ всього'!K30)</f>
        <v>22</v>
      </c>
      <c r="L30" s="16">
        <f t="shared" si="3"/>
        <v>11.76470588235294</v>
      </c>
      <c r="M30" s="15">
        <f>SUM('ВДТБ всього'!M30+'РТБ всього'!M30)</f>
        <v>9</v>
      </c>
      <c r="N30" s="5">
        <f t="shared" si="4"/>
        <v>4.81283422459893</v>
      </c>
      <c r="O30" s="15">
        <f>SUM('ВДТБ всього'!O30+'РТБ всього'!O30)</f>
        <v>2</v>
      </c>
      <c r="P30" s="16">
        <f t="shared" si="5"/>
        <v>1.06951871657754</v>
      </c>
      <c r="Q30" s="15">
        <f>SUM('ВДТБ всього'!Q30+'РТБ всього'!Q30)</f>
        <v>9</v>
      </c>
      <c r="R30" s="6">
        <f t="shared" si="6"/>
        <v>4.81283422459893</v>
      </c>
      <c r="S30" s="15">
        <f>SUM('ВДТБ всього'!S30+'РТБ всього'!S30)</f>
        <v>0</v>
      </c>
      <c r="T30" s="6">
        <f t="shared" si="7"/>
        <v>0</v>
      </c>
      <c r="U30" s="15">
        <f>SUM('ВДТБ всього'!U30+'РТБ всього'!U30)</f>
        <v>0</v>
      </c>
      <c r="V30" s="6">
        <f t="shared" si="8"/>
        <v>0</v>
      </c>
      <c r="W30" s="30"/>
      <c r="X30" s="20">
        <f t="shared" si="10"/>
        <v>187</v>
      </c>
      <c r="Y30" s="8"/>
      <c r="AA30" s="8"/>
      <c r="AC30" s="8"/>
      <c r="AG30" s="8"/>
    </row>
    <row r="31" spans="2:33" ht="15.75">
      <c r="B31" s="3">
        <v>24</v>
      </c>
      <c r="C31" s="10" t="s">
        <v>24</v>
      </c>
      <c r="D31" s="23">
        <f t="shared" si="9"/>
        <v>544</v>
      </c>
      <c r="E31" s="15">
        <f>SUM('ВДТБ всього'!E31+'РТБ всього'!E31)</f>
        <v>69</v>
      </c>
      <c r="F31" s="16">
        <f t="shared" si="0"/>
        <v>12.683823529411764</v>
      </c>
      <c r="G31" s="15">
        <f>SUM('ВДТБ всього'!G31+'РТБ всього'!G31)</f>
        <v>50</v>
      </c>
      <c r="H31" s="4">
        <f t="shared" si="1"/>
        <v>10.526315789473683</v>
      </c>
      <c r="I31" s="15">
        <f>SUM('ВДТБ всього'!I31+'РТБ всього'!I31)</f>
        <v>269</v>
      </c>
      <c r="J31" s="6">
        <f t="shared" si="2"/>
        <v>56.631578947368425</v>
      </c>
      <c r="K31" s="15">
        <f>SUM('ВДТБ всього'!K31+'РТБ всього'!K31)</f>
        <v>72</v>
      </c>
      <c r="L31" s="16">
        <f t="shared" si="3"/>
        <v>15.157894736842106</v>
      </c>
      <c r="M31" s="15">
        <f>SUM('ВДТБ всього'!M31+'РТБ всього'!M31)</f>
        <v>18</v>
      </c>
      <c r="N31" s="5">
        <f t="shared" si="4"/>
        <v>3.7894736842105265</v>
      </c>
      <c r="O31" s="15">
        <f>SUM('ВДТБ всього'!O31+'РТБ всього'!O31)</f>
        <v>10</v>
      </c>
      <c r="P31" s="16">
        <f t="shared" si="5"/>
        <v>2.1052631578947367</v>
      </c>
      <c r="Q31" s="15">
        <f>SUM('ВДТБ всього'!Q31+'РТБ всього'!Q31)</f>
        <v>52</v>
      </c>
      <c r="R31" s="6">
        <f t="shared" si="6"/>
        <v>10.947368421052632</v>
      </c>
      <c r="S31" s="15">
        <f>SUM('ВДТБ всього'!S31+'РТБ всього'!S31)</f>
        <v>4</v>
      </c>
      <c r="T31" s="6">
        <f t="shared" si="7"/>
        <v>0.8421052631578947</v>
      </c>
      <c r="U31" s="15">
        <f>SUM('ВДТБ всього'!U31+'РТБ всього'!U31)</f>
        <v>0</v>
      </c>
      <c r="V31" s="6">
        <f t="shared" si="8"/>
        <v>0</v>
      </c>
      <c r="X31" s="20">
        <f t="shared" si="10"/>
        <v>475</v>
      </c>
      <c r="Y31" s="8"/>
      <c r="AA31" s="8"/>
      <c r="AC31" s="8"/>
      <c r="AG31" s="8"/>
    </row>
    <row r="32" spans="2:33" ht="15.75">
      <c r="B32" s="3">
        <v>25</v>
      </c>
      <c r="C32" s="10" t="s">
        <v>25</v>
      </c>
      <c r="D32" s="23">
        <f t="shared" si="9"/>
        <v>832</v>
      </c>
      <c r="E32" s="15">
        <f>SUM('ВДТБ всього'!E32+'РТБ всього'!E32)</f>
        <v>144</v>
      </c>
      <c r="F32" s="16">
        <f t="shared" si="0"/>
        <v>17.307692307692307</v>
      </c>
      <c r="G32" s="15">
        <f>SUM('ВДТБ всього'!G32+'РТБ всього'!G32)</f>
        <v>232</v>
      </c>
      <c r="H32" s="4">
        <f t="shared" si="1"/>
        <v>33.72093023255814</v>
      </c>
      <c r="I32" s="15">
        <f>SUM('ВДТБ всього'!I32+'РТБ всього'!I32)</f>
        <v>285</v>
      </c>
      <c r="J32" s="6">
        <f t="shared" si="2"/>
        <v>41.424418604651166</v>
      </c>
      <c r="K32" s="15">
        <f>SUM('ВДТБ всього'!K32+'РТБ всього'!K32)</f>
        <v>102</v>
      </c>
      <c r="L32" s="16">
        <f t="shared" si="3"/>
        <v>14.825581395348838</v>
      </c>
      <c r="M32" s="15">
        <f>SUM('ВДТБ всього'!M32+'РТБ всього'!M32)</f>
        <v>38</v>
      </c>
      <c r="N32" s="5">
        <f t="shared" si="4"/>
        <v>5.523255813953488</v>
      </c>
      <c r="O32" s="15">
        <f>SUM('ВДТБ всього'!O32+'РТБ всього'!O32)</f>
        <v>1</v>
      </c>
      <c r="P32" s="16">
        <f t="shared" si="5"/>
        <v>0.14534883720930233</v>
      </c>
      <c r="Q32" s="15">
        <f>SUM('ВДТБ всього'!Q32+'РТБ всього'!Q32)</f>
        <v>26</v>
      </c>
      <c r="R32" s="6">
        <f t="shared" si="6"/>
        <v>3.77906976744186</v>
      </c>
      <c r="S32" s="15">
        <f>SUM('ВДТБ всього'!S32+'РТБ всього'!S32)</f>
        <v>4</v>
      </c>
      <c r="T32" s="6">
        <f t="shared" si="7"/>
        <v>0.5813953488372093</v>
      </c>
      <c r="U32" s="15">
        <f>SUM('ВДТБ всього'!U32+'РТБ всього'!U32)</f>
        <v>0</v>
      </c>
      <c r="V32" s="6">
        <f t="shared" si="8"/>
        <v>0</v>
      </c>
      <c r="W32" s="30"/>
      <c r="X32" s="20">
        <f t="shared" si="10"/>
        <v>688</v>
      </c>
      <c r="Y32" s="8"/>
      <c r="AA32" s="8"/>
      <c r="AC32" s="8"/>
      <c r="AG32" s="8"/>
    </row>
    <row r="33" spans="2:33" ht="15.75">
      <c r="B33" s="3">
        <v>26</v>
      </c>
      <c r="C33" s="25" t="s">
        <v>42</v>
      </c>
      <c r="D33" s="23">
        <f t="shared" si="9"/>
        <v>544</v>
      </c>
      <c r="E33" s="15">
        <f>SUM('ВДТБ всього'!E33+'РТБ всього'!E33)</f>
        <v>160</v>
      </c>
      <c r="F33" s="16">
        <f t="shared" si="0"/>
        <v>29.411764705882355</v>
      </c>
      <c r="G33" s="15">
        <f>SUM('ВДТБ всього'!G33+'РТБ всього'!G33)</f>
        <v>43</v>
      </c>
      <c r="H33" s="4">
        <f t="shared" si="1"/>
        <v>11.197916666666668</v>
      </c>
      <c r="I33" s="15">
        <f>SUM('ВДТБ всього'!I33+'РТБ всього'!I33)</f>
        <v>215</v>
      </c>
      <c r="J33" s="6">
        <f t="shared" si="2"/>
        <v>55.989583333333336</v>
      </c>
      <c r="K33" s="15">
        <f>SUM('ВДТБ всього'!K33+'РТБ всього'!K33)</f>
        <v>15</v>
      </c>
      <c r="L33" s="16">
        <f t="shared" si="3"/>
        <v>3.90625</v>
      </c>
      <c r="M33" s="15">
        <f>SUM('ВДТБ всього'!M33+'РТБ всього'!M33)</f>
        <v>35</v>
      </c>
      <c r="N33" s="5">
        <f t="shared" si="4"/>
        <v>9.114583333333332</v>
      </c>
      <c r="O33" s="15">
        <f>SUM('ВДТБ всього'!O33+'РТБ всього'!O33)</f>
        <v>12</v>
      </c>
      <c r="P33" s="16">
        <f t="shared" si="5"/>
        <v>3.125</v>
      </c>
      <c r="Q33" s="15">
        <f>SUM('ВДТБ всього'!Q33+'РТБ всього'!Q33)</f>
        <v>33</v>
      </c>
      <c r="R33" s="6">
        <f t="shared" si="6"/>
        <v>8.59375</v>
      </c>
      <c r="S33" s="15">
        <f>SUM('ВДТБ всього'!S33+'РТБ всього'!S33)</f>
        <v>31</v>
      </c>
      <c r="T33" s="6">
        <f t="shared" si="7"/>
        <v>8.072916666666668</v>
      </c>
      <c r="U33" s="15">
        <f>SUM('ВДТБ всього'!U33+'РТБ всього'!U33)</f>
        <v>0</v>
      </c>
      <c r="V33" s="6">
        <f t="shared" si="8"/>
        <v>0</v>
      </c>
      <c r="X33" s="20">
        <f t="shared" si="10"/>
        <v>384</v>
      </c>
      <c r="Y33" s="8"/>
      <c r="AA33" s="8"/>
      <c r="AC33" s="8"/>
      <c r="AG33" s="8"/>
    </row>
    <row r="34" spans="2:33" ht="16.5" thickBot="1">
      <c r="B34" s="3">
        <v>27</v>
      </c>
      <c r="C34" s="25" t="s">
        <v>52</v>
      </c>
      <c r="D34" s="23">
        <f t="shared" si="9"/>
        <v>101</v>
      </c>
      <c r="E34" s="15">
        <f>SUM('ВДТБ всього'!E34+'РТБ всього'!E34)</f>
        <v>14</v>
      </c>
      <c r="F34" s="16">
        <f t="shared" si="0"/>
        <v>13.861386138613863</v>
      </c>
      <c r="G34" s="15">
        <f>SUM('ВДТБ всього'!G34+'РТБ всього'!G34)</f>
        <v>13</v>
      </c>
      <c r="H34" s="4">
        <f t="shared" si="1"/>
        <v>14.942528735632186</v>
      </c>
      <c r="I34" s="15">
        <f>SUM('ВДТБ всього'!I34+'РТБ всього'!I34)</f>
        <v>47</v>
      </c>
      <c r="J34" s="6">
        <f t="shared" si="2"/>
        <v>54.02298850574713</v>
      </c>
      <c r="K34" s="15">
        <f>SUM('ВДТБ всього'!K34+'РТБ всього'!K34)</f>
        <v>1</v>
      </c>
      <c r="L34" s="16">
        <f t="shared" si="3"/>
        <v>1.1494252873563218</v>
      </c>
      <c r="M34" s="15">
        <f>SUM('ВДТБ всього'!M34+'РТБ всього'!M34)</f>
        <v>7</v>
      </c>
      <c r="N34" s="5">
        <f t="shared" si="4"/>
        <v>8.045977011494253</v>
      </c>
      <c r="O34" s="15">
        <f>SUM('ВДТБ всього'!O34+'РТБ всього'!O34)</f>
        <v>1</v>
      </c>
      <c r="P34" s="16">
        <f t="shared" si="5"/>
        <v>1.1494252873563218</v>
      </c>
      <c r="Q34" s="15">
        <f>SUM('ВДТБ всього'!Q34+'РТБ всього'!Q34)</f>
        <v>18</v>
      </c>
      <c r="R34" s="6">
        <f t="shared" si="6"/>
        <v>20.689655172413794</v>
      </c>
      <c r="S34" s="15">
        <f>SUM('ВДТБ всього'!S34+'РТБ всього'!S34)</f>
        <v>0</v>
      </c>
      <c r="T34" s="6">
        <f t="shared" si="7"/>
        <v>0</v>
      </c>
      <c r="U34" s="15">
        <f>SUM('ВДТБ всього'!U34+'РТБ всього'!U34)</f>
        <v>0</v>
      </c>
      <c r="V34" s="6">
        <f t="shared" si="8"/>
        <v>0</v>
      </c>
      <c r="X34" s="20">
        <f t="shared" si="10"/>
        <v>87</v>
      </c>
      <c r="Y34" s="8"/>
      <c r="AA34" s="8"/>
      <c r="AC34" s="8"/>
      <c r="AG34" s="8"/>
    </row>
    <row r="35" spans="2:26" ht="16.5" thickBot="1">
      <c r="B35" s="48" t="s">
        <v>43</v>
      </c>
      <c r="C35" s="49"/>
      <c r="D35" s="24">
        <f>SUM(D8:D32)</f>
        <v>17663</v>
      </c>
      <c r="E35" s="27">
        <f>SUM(E8:E32)</f>
        <v>3738</v>
      </c>
      <c r="F35" s="26">
        <f t="shared" si="0"/>
        <v>21.162882862480892</v>
      </c>
      <c r="G35" s="27">
        <f>SUM(G8:G32)</f>
        <v>3160</v>
      </c>
      <c r="H35" s="17">
        <f t="shared" si="1"/>
        <v>22.692998204667862</v>
      </c>
      <c r="I35" s="28">
        <f>SUM(I8:I32)</f>
        <v>7277</v>
      </c>
      <c r="J35" s="19">
        <f t="shared" si="2"/>
        <v>52.258527827648116</v>
      </c>
      <c r="K35" s="27">
        <f>SUM(K8:K32)</f>
        <v>1716</v>
      </c>
      <c r="L35" s="26">
        <f t="shared" si="3"/>
        <v>12.323159784560143</v>
      </c>
      <c r="M35" s="27">
        <f>SUM(M8:M32)</f>
        <v>891</v>
      </c>
      <c r="N35" s="21">
        <f t="shared" si="4"/>
        <v>6.3985637342908435</v>
      </c>
      <c r="O35" s="28">
        <f>SUM(O8:O32)</f>
        <v>114</v>
      </c>
      <c r="P35" s="26">
        <f t="shared" si="5"/>
        <v>0.8186714542190306</v>
      </c>
      <c r="Q35" s="27">
        <f>SUM(Q8:Q32)</f>
        <v>749</v>
      </c>
      <c r="R35" s="19">
        <f t="shared" si="6"/>
        <v>5.378815080789947</v>
      </c>
      <c r="S35" s="27">
        <f>SUM(S8:S32)</f>
        <v>18</v>
      </c>
      <c r="T35" s="19">
        <f t="shared" si="7"/>
        <v>0.12926391382405744</v>
      </c>
      <c r="U35" s="27">
        <f>SUM(U8:U32)</f>
        <v>0</v>
      </c>
      <c r="V35" s="19">
        <f t="shared" si="8"/>
        <v>0</v>
      </c>
      <c r="X35" s="18">
        <f>SUM(X8:X32)</f>
        <v>13925</v>
      </c>
      <c r="Y35" s="8"/>
      <c r="Z35" s="8"/>
    </row>
    <row r="36" spans="2:26" ht="16.5" thickBot="1">
      <c r="B36" s="60" t="s">
        <v>44</v>
      </c>
      <c r="C36" s="61"/>
      <c r="D36" s="24">
        <f>SUM(D8:D34)</f>
        <v>18308</v>
      </c>
      <c r="E36" s="27">
        <f>SUM(E8:E34)</f>
        <v>3912</v>
      </c>
      <c r="F36" s="26">
        <f t="shared" si="0"/>
        <v>21.36770810574612</v>
      </c>
      <c r="G36" s="27">
        <f>SUM(G8:G34)</f>
        <v>3216</v>
      </c>
      <c r="H36" s="17">
        <f t="shared" si="1"/>
        <v>22.33953876076688</v>
      </c>
      <c r="I36" s="28">
        <f>SUM(I8:I34)</f>
        <v>7539</v>
      </c>
      <c r="J36" s="19">
        <f t="shared" si="2"/>
        <v>52.368713531536535</v>
      </c>
      <c r="K36" s="27">
        <f>SUM(K8:K34)</f>
        <v>1732</v>
      </c>
      <c r="L36" s="26">
        <f t="shared" si="3"/>
        <v>12.031119755487635</v>
      </c>
      <c r="M36" s="27">
        <f>SUM(M8:M34)</f>
        <v>933</v>
      </c>
      <c r="N36" s="21">
        <f t="shared" si="4"/>
        <v>6.480966935259794</v>
      </c>
      <c r="O36" s="28">
        <f>SUM(O8:O34)</f>
        <v>127</v>
      </c>
      <c r="P36" s="26">
        <f t="shared" si="5"/>
        <v>0.8821894970825229</v>
      </c>
      <c r="Q36" s="27">
        <f>SUM(Q8:Q34)</f>
        <v>800</v>
      </c>
      <c r="R36" s="19">
        <f t="shared" si="6"/>
        <v>5.5570991942206165</v>
      </c>
      <c r="S36" s="27">
        <f>SUM(S8:S34)</f>
        <v>49</v>
      </c>
      <c r="T36" s="19">
        <f t="shared" si="7"/>
        <v>0.3403723256460128</v>
      </c>
      <c r="U36" s="27">
        <f>SUM(U8:U34)</f>
        <v>0</v>
      </c>
      <c r="V36" s="19">
        <f t="shared" si="8"/>
        <v>0</v>
      </c>
      <c r="X36" s="18">
        <f>SUM(X8:X34)</f>
        <v>14396</v>
      </c>
      <c r="Z36" s="8"/>
    </row>
    <row r="37" spans="2:22" ht="12.75">
      <c r="B37" s="52" t="s">
        <v>48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2:22" ht="12.75">
      <c r="B38" s="53" t="s">
        <v>35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7"/>
      <c r="V38" s="7"/>
    </row>
  </sheetData>
  <sheetProtection/>
  <mergeCells count="22">
    <mergeCell ref="B35:C35"/>
    <mergeCell ref="B36:C36"/>
    <mergeCell ref="S3:T6"/>
    <mergeCell ref="G3:J3"/>
    <mergeCell ref="B37:V37"/>
    <mergeCell ref="B38:T38"/>
    <mergeCell ref="T1:V1"/>
    <mergeCell ref="B2:V2"/>
    <mergeCell ref="M3:P3"/>
    <mergeCell ref="U3:V6"/>
    <mergeCell ref="B3:B7"/>
    <mergeCell ref="C3:C7"/>
    <mergeCell ref="K3:L6"/>
    <mergeCell ref="Q3:R6"/>
    <mergeCell ref="X3:X7"/>
    <mergeCell ref="M4:N6"/>
    <mergeCell ref="O4:P6"/>
    <mergeCell ref="D4:D7"/>
    <mergeCell ref="E4:F6"/>
    <mergeCell ref="G4:H6"/>
    <mergeCell ref="I4:J6"/>
    <mergeCell ref="D3:F3"/>
  </mergeCells>
  <printOptions/>
  <pageMargins left="0.7" right="0.7" top="0.75" bottom="0.75" header="0.3" footer="0.3"/>
  <pageSetup horizontalDpi="600" verticalDpi="600" orientation="landscape" paperSize="9" scale="79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G38"/>
  <sheetViews>
    <sheetView zoomScale="78" zoomScaleNormal="78" zoomScalePageLayoutView="0" workbookViewId="0" topLeftCell="A1">
      <selection activeCell="AE26" sqref="AE26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8" width="6.8515625" style="0" customWidth="1"/>
    <col min="9" max="9" width="7.421875" style="0" customWidth="1"/>
    <col min="10" max="21" width="6.8515625" style="0" customWidth="1"/>
    <col min="22" max="22" width="8.7109375" style="0" customWidth="1"/>
  </cols>
  <sheetData>
    <row r="1" spans="20:22" ht="15.75">
      <c r="T1" s="47"/>
      <c r="U1" s="47"/>
      <c r="V1" s="47"/>
    </row>
    <row r="2" spans="2:22" ht="21" customHeight="1" thickBot="1">
      <c r="B2" s="66" t="s">
        <v>53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4" ht="28.5" customHeight="1" thickBot="1">
      <c r="B3" s="50" t="s">
        <v>0</v>
      </c>
      <c r="C3" s="51" t="s">
        <v>26</v>
      </c>
      <c r="D3" s="67" t="s">
        <v>39</v>
      </c>
      <c r="E3" s="67"/>
      <c r="F3" s="67"/>
      <c r="G3" s="68" t="s">
        <v>28</v>
      </c>
      <c r="H3" s="68"/>
      <c r="I3" s="68"/>
      <c r="J3" s="69"/>
      <c r="K3" s="39" t="s">
        <v>29</v>
      </c>
      <c r="L3" s="43"/>
      <c r="M3" s="58" t="s">
        <v>30</v>
      </c>
      <c r="N3" s="59"/>
      <c r="O3" s="59"/>
      <c r="P3" s="65"/>
      <c r="Q3" s="39" t="s">
        <v>46</v>
      </c>
      <c r="R3" s="43"/>
      <c r="S3" s="39" t="s">
        <v>47</v>
      </c>
      <c r="T3" s="43"/>
      <c r="U3" s="45" t="s">
        <v>31</v>
      </c>
      <c r="V3" s="43"/>
      <c r="X3" s="36" t="s">
        <v>41</v>
      </c>
    </row>
    <row r="4" spans="2:24" ht="12.75">
      <c r="B4" s="54"/>
      <c r="C4" s="56"/>
      <c r="D4" s="62" t="s">
        <v>38</v>
      </c>
      <c r="E4" s="39" t="s">
        <v>40</v>
      </c>
      <c r="F4" s="43"/>
      <c r="G4" s="39" t="s">
        <v>32</v>
      </c>
      <c r="H4" s="40"/>
      <c r="I4" s="40" t="s">
        <v>33</v>
      </c>
      <c r="J4" s="43"/>
      <c r="K4" s="41"/>
      <c r="L4" s="44"/>
      <c r="M4" s="39" t="s">
        <v>36</v>
      </c>
      <c r="N4" s="40"/>
      <c r="O4" s="40" t="s">
        <v>37</v>
      </c>
      <c r="P4" s="43"/>
      <c r="Q4" s="41"/>
      <c r="R4" s="44"/>
      <c r="S4" s="41"/>
      <c r="T4" s="44"/>
      <c r="U4" s="46"/>
      <c r="V4" s="44"/>
      <c r="X4" s="37"/>
    </row>
    <row r="5" spans="2:24" ht="12.75">
      <c r="B5" s="54"/>
      <c r="C5" s="56"/>
      <c r="D5" s="63"/>
      <c r="E5" s="41"/>
      <c r="F5" s="44"/>
      <c r="G5" s="41"/>
      <c r="H5" s="42"/>
      <c r="I5" s="42"/>
      <c r="J5" s="44"/>
      <c r="K5" s="41"/>
      <c r="L5" s="44"/>
      <c r="M5" s="41"/>
      <c r="N5" s="42"/>
      <c r="O5" s="42"/>
      <c r="P5" s="44"/>
      <c r="Q5" s="41"/>
      <c r="R5" s="44"/>
      <c r="S5" s="41"/>
      <c r="T5" s="44"/>
      <c r="U5" s="46"/>
      <c r="V5" s="44"/>
      <c r="X5" s="37"/>
    </row>
    <row r="6" spans="2:24" ht="12.75">
      <c r="B6" s="54"/>
      <c r="C6" s="56"/>
      <c r="D6" s="63"/>
      <c r="E6" s="41"/>
      <c r="F6" s="44"/>
      <c r="G6" s="41"/>
      <c r="H6" s="42"/>
      <c r="I6" s="42"/>
      <c r="J6" s="44"/>
      <c r="K6" s="41"/>
      <c r="L6" s="44"/>
      <c r="M6" s="41"/>
      <c r="N6" s="42"/>
      <c r="O6" s="42"/>
      <c r="P6" s="44"/>
      <c r="Q6" s="41"/>
      <c r="R6" s="44"/>
      <c r="S6" s="41"/>
      <c r="T6" s="44"/>
      <c r="U6" s="46"/>
      <c r="V6" s="44"/>
      <c r="X6" s="37"/>
    </row>
    <row r="7" spans="2:25" ht="13.5" thickBot="1">
      <c r="B7" s="55"/>
      <c r="C7" s="57"/>
      <c r="D7" s="6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38"/>
      <c r="Y7" s="8"/>
    </row>
    <row r="8" spans="2:33" ht="15.75">
      <c r="B8" s="2">
        <v>1</v>
      </c>
      <c r="C8" s="9" t="s">
        <v>1</v>
      </c>
      <c r="D8" s="22">
        <f>SUM(E8+G8+I8+K8+M8+O8+Q8+S8+U8)</f>
        <v>314</v>
      </c>
      <c r="E8" s="15">
        <v>54</v>
      </c>
      <c r="F8" s="16">
        <f aca="true" t="shared" si="0" ref="F8:F36">E8/D8*100</f>
        <v>17.197452229299362</v>
      </c>
      <c r="G8" s="15">
        <v>29</v>
      </c>
      <c r="H8" s="4">
        <f aca="true" t="shared" si="1" ref="H8:H36">G8/X8*100</f>
        <v>11.153846153846155</v>
      </c>
      <c r="I8" s="15">
        <v>172</v>
      </c>
      <c r="J8" s="6">
        <f aca="true" t="shared" si="2" ref="J8:J36">I8/X8*100</f>
        <v>66.15384615384615</v>
      </c>
      <c r="K8" s="15">
        <v>31</v>
      </c>
      <c r="L8" s="16">
        <f aca="true" t="shared" si="3" ref="L8:L36">K8/X8*100</f>
        <v>11.923076923076923</v>
      </c>
      <c r="M8" s="15">
        <v>16</v>
      </c>
      <c r="N8" s="5">
        <f aca="true" t="shared" si="4" ref="N8:N36">M8/X8*100</f>
        <v>6.153846153846154</v>
      </c>
      <c r="O8" s="15">
        <v>2</v>
      </c>
      <c r="P8" s="16">
        <f aca="true" t="shared" si="5" ref="P8:P36">O8/X8*100</f>
        <v>0.7692307692307693</v>
      </c>
      <c r="Q8" s="15">
        <v>10</v>
      </c>
      <c r="R8" s="6">
        <f aca="true" t="shared" si="6" ref="R8:R36">Q8/X8*100</f>
        <v>3.8461538461538463</v>
      </c>
      <c r="S8" s="15">
        <v>0</v>
      </c>
      <c r="T8" s="6">
        <f aca="true" t="shared" si="7" ref="T8:T36">S8/X8*100</f>
        <v>0</v>
      </c>
      <c r="U8" s="15">
        <v>0</v>
      </c>
      <c r="V8" s="6">
        <f aca="true" t="shared" si="8" ref="V8:V36">U8/X8*100</f>
        <v>0</v>
      </c>
      <c r="W8" s="30"/>
      <c r="X8" s="20">
        <f>D8-E8</f>
        <v>260</v>
      </c>
      <c r="Y8" s="8"/>
      <c r="AA8" s="8"/>
      <c r="AC8" s="8"/>
      <c r="AG8" s="8"/>
    </row>
    <row r="9" spans="2:33" ht="15.75">
      <c r="B9" s="3">
        <v>2</v>
      </c>
      <c r="C9" s="9" t="s">
        <v>2</v>
      </c>
      <c r="D9" s="23">
        <f aca="true" t="shared" si="9" ref="D9:D34">SUM(E9+G9+I9+K9+M9+O9+Q9+S9+U9)</f>
        <v>468</v>
      </c>
      <c r="E9" s="15">
        <v>62</v>
      </c>
      <c r="F9" s="16">
        <f t="shared" si="0"/>
        <v>13.247863247863249</v>
      </c>
      <c r="G9" s="15">
        <v>89</v>
      </c>
      <c r="H9" s="4">
        <f t="shared" si="1"/>
        <v>21.921182266009854</v>
      </c>
      <c r="I9" s="15">
        <v>236</v>
      </c>
      <c r="J9" s="6">
        <f t="shared" si="2"/>
        <v>58.128078817733986</v>
      </c>
      <c r="K9" s="15">
        <v>36</v>
      </c>
      <c r="L9" s="16">
        <f t="shared" si="3"/>
        <v>8.866995073891626</v>
      </c>
      <c r="M9" s="15">
        <v>35</v>
      </c>
      <c r="N9" s="5">
        <f t="shared" si="4"/>
        <v>8.620689655172415</v>
      </c>
      <c r="O9" s="15">
        <v>1</v>
      </c>
      <c r="P9" s="16">
        <f t="shared" si="5"/>
        <v>0.24630541871921183</v>
      </c>
      <c r="Q9" s="15">
        <v>9</v>
      </c>
      <c r="R9" s="6">
        <f t="shared" si="6"/>
        <v>2.2167487684729066</v>
      </c>
      <c r="S9" s="15">
        <v>0</v>
      </c>
      <c r="T9" s="6">
        <f t="shared" si="7"/>
        <v>0</v>
      </c>
      <c r="U9" s="15">
        <v>0</v>
      </c>
      <c r="V9" s="6">
        <f t="shared" si="8"/>
        <v>0</v>
      </c>
      <c r="X9" s="20">
        <f aca="true" t="shared" si="10" ref="X9:X34">D9-E9</f>
        <v>406</v>
      </c>
      <c r="Y9" s="8"/>
      <c r="AA9" s="8"/>
      <c r="AC9" s="8"/>
      <c r="AG9" s="8"/>
    </row>
    <row r="10" spans="2:33" ht="15.75">
      <c r="B10" s="3">
        <v>3</v>
      </c>
      <c r="C10" s="9" t="s">
        <v>3</v>
      </c>
      <c r="D10" s="23">
        <f t="shared" si="9"/>
        <v>1762</v>
      </c>
      <c r="E10" s="15">
        <v>339</v>
      </c>
      <c r="F10" s="16">
        <f t="shared" si="0"/>
        <v>19.23950056753689</v>
      </c>
      <c r="G10" s="15">
        <v>110</v>
      </c>
      <c r="H10" s="4">
        <f t="shared" si="1"/>
        <v>7.730147575544624</v>
      </c>
      <c r="I10" s="15">
        <v>1053</v>
      </c>
      <c r="J10" s="6">
        <f t="shared" si="2"/>
        <v>73.99859451862262</v>
      </c>
      <c r="K10" s="15">
        <v>157</v>
      </c>
      <c r="L10" s="16">
        <f t="shared" si="3"/>
        <v>11.033028812368235</v>
      </c>
      <c r="M10" s="15">
        <v>71</v>
      </c>
      <c r="N10" s="5">
        <f t="shared" si="4"/>
        <v>4.989458889669711</v>
      </c>
      <c r="O10" s="15">
        <v>10</v>
      </c>
      <c r="P10" s="16">
        <f t="shared" si="5"/>
        <v>0.7027406886858749</v>
      </c>
      <c r="Q10" s="15">
        <v>22</v>
      </c>
      <c r="R10" s="6">
        <f t="shared" si="6"/>
        <v>1.5460295151089247</v>
      </c>
      <c r="S10" s="15">
        <v>0</v>
      </c>
      <c r="T10" s="6">
        <f t="shared" si="7"/>
        <v>0</v>
      </c>
      <c r="U10" s="15">
        <v>0</v>
      </c>
      <c r="V10" s="6">
        <f t="shared" si="8"/>
        <v>0</v>
      </c>
      <c r="W10" s="30"/>
      <c r="X10" s="20">
        <f t="shared" si="10"/>
        <v>1423</v>
      </c>
      <c r="Y10" s="8"/>
      <c r="AA10" s="8"/>
      <c r="AC10" s="8"/>
      <c r="AG10" s="8"/>
    </row>
    <row r="11" spans="2:33" ht="15.75">
      <c r="B11" s="3">
        <v>4</v>
      </c>
      <c r="C11" s="9" t="s">
        <v>4</v>
      </c>
      <c r="D11" s="23">
        <f t="shared" si="9"/>
        <v>763</v>
      </c>
      <c r="E11" s="15">
        <v>144</v>
      </c>
      <c r="F11" s="16">
        <f t="shared" si="0"/>
        <v>18.872870249017037</v>
      </c>
      <c r="G11" s="15">
        <v>206</v>
      </c>
      <c r="H11" s="4">
        <f t="shared" si="1"/>
        <v>33.2794830371567</v>
      </c>
      <c r="I11" s="15">
        <v>245</v>
      </c>
      <c r="J11" s="6">
        <f t="shared" si="2"/>
        <v>39.57996768982229</v>
      </c>
      <c r="K11" s="15">
        <v>108</v>
      </c>
      <c r="L11" s="16">
        <f t="shared" si="3"/>
        <v>17.447495961227787</v>
      </c>
      <c r="M11" s="15">
        <v>15</v>
      </c>
      <c r="N11" s="5">
        <f t="shared" si="4"/>
        <v>2.4232633279483036</v>
      </c>
      <c r="O11" s="15">
        <v>1</v>
      </c>
      <c r="P11" s="16">
        <f t="shared" si="5"/>
        <v>0.16155088852988692</v>
      </c>
      <c r="Q11" s="15">
        <v>44</v>
      </c>
      <c r="R11" s="6">
        <f t="shared" si="6"/>
        <v>7.1082390953150245</v>
      </c>
      <c r="S11" s="15">
        <v>0</v>
      </c>
      <c r="T11" s="6">
        <f t="shared" si="7"/>
        <v>0</v>
      </c>
      <c r="U11" s="15">
        <v>0</v>
      </c>
      <c r="V11" s="6">
        <f t="shared" si="8"/>
        <v>0</v>
      </c>
      <c r="X11" s="20">
        <f t="shared" si="10"/>
        <v>619</v>
      </c>
      <c r="Y11" s="8"/>
      <c r="AA11" s="8"/>
      <c r="AC11" s="8"/>
      <c r="AG11" s="8"/>
    </row>
    <row r="12" spans="2:33" ht="15.75">
      <c r="B12" s="3">
        <v>5</v>
      </c>
      <c r="C12" s="9" t="s">
        <v>5</v>
      </c>
      <c r="D12" s="23">
        <f t="shared" si="9"/>
        <v>447</v>
      </c>
      <c r="E12" s="15">
        <v>68</v>
      </c>
      <c r="F12" s="16">
        <f t="shared" si="0"/>
        <v>15.212527964205815</v>
      </c>
      <c r="G12" s="15">
        <v>158</v>
      </c>
      <c r="H12" s="4">
        <f t="shared" si="1"/>
        <v>41.68865435356201</v>
      </c>
      <c r="I12" s="15">
        <v>102</v>
      </c>
      <c r="J12" s="6">
        <f t="shared" si="2"/>
        <v>26.912928759894463</v>
      </c>
      <c r="K12" s="15">
        <v>66</v>
      </c>
      <c r="L12" s="16">
        <f t="shared" si="3"/>
        <v>17.41424802110818</v>
      </c>
      <c r="M12" s="15">
        <v>34</v>
      </c>
      <c r="N12" s="5">
        <f t="shared" si="4"/>
        <v>8.970976253298153</v>
      </c>
      <c r="O12" s="15">
        <v>0</v>
      </c>
      <c r="P12" s="16">
        <f t="shared" si="5"/>
        <v>0</v>
      </c>
      <c r="Q12" s="15">
        <v>19</v>
      </c>
      <c r="R12" s="6">
        <f t="shared" si="6"/>
        <v>5.013192612137203</v>
      </c>
      <c r="S12" s="15">
        <v>0</v>
      </c>
      <c r="T12" s="6">
        <f t="shared" si="7"/>
        <v>0</v>
      </c>
      <c r="U12" s="15">
        <v>0</v>
      </c>
      <c r="V12" s="6">
        <f t="shared" si="8"/>
        <v>0</v>
      </c>
      <c r="X12" s="20">
        <f t="shared" si="10"/>
        <v>379</v>
      </c>
      <c r="Y12" s="8"/>
      <c r="AA12" s="8"/>
      <c r="AC12" s="8"/>
      <c r="AG12" s="8"/>
    </row>
    <row r="13" spans="2:33" ht="15.75">
      <c r="B13" s="3">
        <v>6</v>
      </c>
      <c r="C13" s="9" t="s">
        <v>6</v>
      </c>
      <c r="D13" s="23">
        <f t="shared" si="9"/>
        <v>610</v>
      </c>
      <c r="E13" s="15">
        <v>60</v>
      </c>
      <c r="F13" s="16">
        <f t="shared" si="0"/>
        <v>9.836065573770492</v>
      </c>
      <c r="G13" s="15">
        <v>283</v>
      </c>
      <c r="H13" s="4">
        <f t="shared" si="1"/>
        <v>51.45454545454545</v>
      </c>
      <c r="I13" s="15">
        <v>123</v>
      </c>
      <c r="J13" s="6">
        <f t="shared" si="2"/>
        <v>22.363636363636363</v>
      </c>
      <c r="K13" s="15">
        <v>49</v>
      </c>
      <c r="L13" s="16">
        <f t="shared" si="3"/>
        <v>8.90909090909091</v>
      </c>
      <c r="M13" s="15">
        <v>56</v>
      </c>
      <c r="N13" s="5">
        <f t="shared" si="4"/>
        <v>10.181818181818182</v>
      </c>
      <c r="O13" s="15">
        <v>2</v>
      </c>
      <c r="P13" s="16">
        <f t="shared" si="5"/>
        <v>0.36363636363636365</v>
      </c>
      <c r="Q13" s="15">
        <v>37</v>
      </c>
      <c r="R13" s="6">
        <f t="shared" si="6"/>
        <v>6.7272727272727275</v>
      </c>
      <c r="S13" s="15">
        <v>0</v>
      </c>
      <c r="T13" s="6">
        <f t="shared" si="7"/>
        <v>0</v>
      </c>
      <c r="U13" s="15">
        <v>0</v>
      </c>
      <c r="V13" s="6">
        <f t="shared" si="8"/>
        <v>0</v>
      </c>
      <c r="X13" s="20">
        <f t="shared" si="10"/>
        <v>550</v>
      </c>
      <c r="Y13" s="8"/>
      <c r="AA13" s="8"/>
      <c r="AC13" s="8"/>
      <c r="AG13" s="8"/>
    </row>
    <row r="14" spans="2:33" ht="15.75">
      <c r="B14" s="3">
        <v>7</v>
      </c>
      <c r="C14" s="9" t="s">
        <v>7</v>
      </c>
      <c r="D14" s="23">
        <f t="shared" si="9"/>
        <v>533</v>
      </c>
      <c r="E14" s="15">
        <v>144</v>
      </c>
      <c r="F14" s="16">
        <f t="shared" si="0"/>
        <v>27.01688555347092</v>
      </c>
      <c r="G14" s="15">
        <v>55</v>
      </c>
      <c r="H14" s="4">
        <f t="shared" si="1"/>
        <v>14.138817480719796</v>
      </c>
      <c r="I14" s="15">
        <v>278</v>
      </c>
      <c r="J14" s="6">
        <f t="shared" si="2"/>
        <v>71.46529562982005</v>
      </c>
      <c r="K14" s="15">
        <v>25</v>
      </c>
      <c r="L14" s="16">
        <f t="shared" si="3"/>
        <v>6.426735218508997</v>
      </c>
      <c r="M14" s="15">
        <v>8</v>
      </c>
      <c r="N14" s="5">
        <f t="shared" si="4"/>
        <v>2.056555269922879</v>
      </c>
      <c r="O14" s="15">
        <v>1</v>
      </c>
      <c r="P14" s="16">
        <f t="shared" si="5"/>
        <v>0.2570694087403599</v>
      </c>
      <c r="Q14" s="15">
        <v>20</v>
      </c>
      <c r="R14" s="6">
        <f t="shared" si="6"/>
        <v>5.141388174807198</v>
      </c>
      <c r="S14" s="15">
        <v>2</v>
      </c>
      <c r="T14" s="6">
        <f t="shared" si="7"/>
        <v>0.5141388174807198</v>
      </c>
      <c r="U14" s="15">
        <v>0</v>
      </c>
      <c r="V14" s="6">
        <f t="shared" si="8"/>
        <v>0</v>
      </c>
      <c r="X14" s="20">
        <f t="shared" si="10"/>
        <v>389</v>
      </c>
      <c r="Y14" s="8"/>
      <c r="AA14" s="8"/>
      <c r="AC14" s="8"/>
      <c r="AG14" s="8"/>
    </row>
    <row r="15" spans="2:33" ht="15.75">
      <c r="B15" s="3">
        <v>8</v>
      </c>
      <c r="C15" s="9" t="s">
        <v>8</v>
      </c>
      <c r="D15" s="23">
        <f t="shared" si="9"/>
        <v>336</v>
      </c>
      <c r="E15" s="15">
        <v>51</v>
      </c>
      <c r="F15" s="16">
        <f t="shared" si="0"/>
        <v>15.178571428571427</v>
      </c>
      <c r="G15" s="15">
        <v>142</v>
      </c>
      <c r="H15" s="4">
        <f t="shared" si="1"/>
        <v>49.824561403508774</v>
      </c>
      <c r="I15" s="15">
        <v>66</v>
      </c>
      <c r="J15" s="6">
        <f t="shared" si="2"/>
        <v>23.157894736842106</v>
      </c>
      <c r="K15" s="15">
        <v>31</v>
      </c>
      <c r="L15" s="16">
        <f t="shared" si="3"/>
        <v>10.87719298245614</v>
      </c>
      <c r="M15" s="15">
        <v>28</v>
      </c>
      <c r="N15" s="5">
        <f t="shared" si="4"/>
        <v>9.824561403508772</v>
      </c>
      <c r="O15" s="15">
        <v>2</v>
      </c>
      <c r="P15" s="16">
        <f t="shared" si="5"/>
        <v>0.7017543859649122</v>
      </c>
      <c r="Q15" s="15">
        <v>16</v>
      </c>
      <c r="R15" s="6">
        <f t="shared" si="6"/>
        <v>5.614035087719298</v>
      </c>
      <c r="S15" s="15">
        <v>0</v>
      </c>
      <c r="T15" s="6">
        <f t="shared" si="7"/>
        <v>0</v>
      </c>
      <c r="U15" s="15">
        <v>0</v>
      </c>
      <c r="V15" s="6">
        <f t="shared" si="8"/>
        <v>0</v>
      </c>
      <c r="X15" s="20">
        <f t="shared" si="10"/>
        <v>285</v>
      </c>
      <c r="Y15" s="8"/>
      <c r="AA15" s="8"/>
      <c r="AC15" s="8"/>
      <c r="AG15" s="8"/>
    </row>
    <row r="16" spans="2:33" ht="15.75">
      <c r="B16" s="3">
        <v>9</v>
      </c>
      <c r="C16" s="9" t="s">
        <v>9</v>
      </c>
      <c r="D16" s="23">
        <f t="shared" si="9"/>
        <v>710</v>
      </c>
      <c r="E16" s="15">
        <v>115</v>
      </c>
      <c r="F16" s="16">
        <f t="shared" si="0"/>
        <v>16.19718309859155</v>
      </c>
      <c r="G16" s="15">
        <v>73</v>
      </c>
      <c r="H16" s="4">
        <f t="shared" si="1"/>
        <v>12.26890756302521</v>
      </c>
      <c r="I16" s="15">
        <v>387</v>
      </c>
      <c r="J16" s="6">
        <f t="shared" si="2"/>
        <v>65.04201680672269</v>
      </c>
      <c r="K16" s="15">
        <v>81</v>
      </c>
      <c r="L16" s="16">
        <f t="shared" si="3"/>
        <v>13.61344537815126</v>
      </c>
      <c r="M16" s="15">
        <v>19</v>
      </c>
      <c r="N16" s="5">
        <f t="shared" si="4"/>
        <v>3.1932773109243695</v>
      </c>
      <c r="O16" s="15">
        <v>14</v>
      </c>
      <c r="P16" s="16">
        <f t="shared" si="5"/>
        <v>2.3529411764705883</v>
      </c>
      <c r="Q16" s="15">
        <v>21</v>
      </c>
      <c r="R16" s="6">
        <f t="shared" si="6"/>
        <v>3.5294117647058822</v>
      </c>
      <c r="S16" s="15">
        <v>0</v>
      </c>
      <c r="T16" s="6">
        <f t="shared" si="7"/>
        <v>0</v>
      </c>
      <c r="U16" s="15">
        <v>0</v>
      </c>
      <c r="V16" s="6">
        <f t="shared" si="8"/>
        <v>0</v>
      </c>
      <c r="W16" s="30"/>
      <c r="X16" s="20">
        <f t="shared" si="10"/>
        <v>595</v>
      </c>
      <c r="Y16" s="8"/>
      <c r="AA16" s="8"/>
      <c r="AC16" s="8"/>
      <c r="AG16" s="8"/>
    </row>
    <row r="17" spans="2:33" ht="15.75">
      <c r="B17" s="3">
        <v>10</v>
      </c>
      <c r="C17" s="9" t="s">
        <v>10</v>
      </c>
      <c r="D17" s="23">
        <f t="shared" si="9"/>
        <v>357</v>
      </c>
      <c r="E17" s="15">
        <v>82</v>
      </c>
      <c r="F17" s="16">
        <f t="shared" si="0"/>
        <v>22.969187675070028</v>
      </c>
      <c r="G17" s="15">
        <v>41</v>
      </c>
      <c r="H17" s="4">
        <f t="shared" si="1"/>
        <v>14.909090909090908</v>
      </c>
      <c r="I17" s="15">
        <v>163</v>
      </c>
      <c r="J17" s="6">
        <f t="shared" si="2"/>
        <v>59.27272727272728</v>
      </c>
      <c r="K17" s="15">
        <v>31</v>
      </c>
      <c r="L17" s="16">
        <f t="shared" si="3"/>
        <v>11.272727272727273</v>
      </c>
      <c r="M17" s="15">
        <v>29</v>
      </c>
      <c r="N17" s="5">
        <f t="shared" si="4"/>
        <v>10.545454545454545</v>
      </c>
      <c r="O17" s="15">
        <v>0</v>
      </c>
      <c r="P17" s="16">
        <f t="shared" si="5"/>
        <v>0</v>
      </c>
      <c r="Q17" s="15">
        <v>11</v>
      </c>
      <c r="R17" s="6">
        <f t="shared" si="6"/>
        <v>4</v>
      </c>
      <c r="S17" s="15">
        <v>0</v>
      </c>
      <c r="T17" s="6">
        <f t="shared" si="7"/>
        <v>0</v>
      </c>
      <c r="U17" s="15">
        <v>0</v>
      </c>
      <c r="V17" s="6">
        <f t="shared" si="8"/>
        <v>0</v>
      </c>
      <c r="X17" s="20">
        <f t="shared" si="10"/>
        <v>275</v>
      </c>
      <c r="Y17" s="8"/>
      <c r="AA17" s="8"/>
      <c r="AC17" s="8"/>
      <c r="AG17" s="8"/>
    </row>
    <row r="18" spans="2:33" ht="15.75">
      <c r="B18" s="3">
        <v>11</v>
      </c>
      <c r="C18" s="9" t="s">
        <v>11</v>
      </c>
      <c r="D18" s="23">
        <f t="shared" si="9"/>
        <v>263</v>
      </c>
      <c r="E18" s="15">
        <v>62</v>
      </c>
      <c r="F18" s="16">
        <f t="shared" si="0"/>
        <v>23.574144486692013</v>
      </c>
      <c r="G18" s="15">
        <v>3</v>
      </c>
      <c r="H18" s="4">
        <f t="shared" si="1"/>
        <v>1.4925373134328357</v>
      </c>
      <c r="I18" s="15">
        <v>124</v>
      </c>
      <c r="J18" s="6">
        <f t="shared" si="2"/>
        <v>61.69154228855721</v>
      </c>
      <c r="K18" s="15">
        <v>31</v>
      </c>
      <c r="L18" s="16">
        <f t="shared" si="3"/>
        <v>15.422885572139302</v>
      </c>
      <c r="M18" s="15">
        <v>6</v>
      </c>
      <c r="N18" s="5">
        <f t="shared" si="4"/>
        <v>2.9850746268656714</v>
      </c>
      <c r="O18" s="15">
        <v>4</v>
      </c>
      <c r="P18" s="16">
        <f t="shared" si="5"/>
        <v>1.9900497512437811</v>
      </c>
      <c r="Q18" s="15">
        <v>33</v>
      </c>
      <c r="R18" s="6">
        <f t="shared" si="6"/>
        <v>16.417910447761194</v>
      </c>
      <c r="S18" s="15">
        <v>0</v>
      </c>
      <c r="T18" s="6">
        <f t="shared" si="7"/>
        <v>0</v>
      </c>
      <c r="U18" s="15">
        <v>0</v>
      </c>
      <c r="V18" s="6">
        <f t="shared" si="8"/>
        <v>0</v>
      </c>
      <c r="W18" s="30"/>
      <c r="X18" s="20">
        <f t="shared" si="10"/>
        <v>201</v>
      </c>
      <c r="Y18" s="8"/>
      <c r="AA18" s="8"/>
      <c r="AC18" s="8"/>
      <c r="AG18" s="8"/>
    </row>
    <row r="19" spans="2:33" ht="15.75">
      <c r="B19" s="3">
        <v>12</v>
      </c>
      <c r="C19" s="9" t="s">
        <v>12</v>
      </c>
      <c r="D19" s="23">
        <f t="shared" si="9"/>
        <v>947</v>
      </c>
      <c r="E19" s="15">
        <v>107</v>
      </c>
      <c r="F19" s="16">
        <f t="shared" si="0"/>
        <v>11.298838437170012</v>
      </c>
      <c r="G19" s="15">
        <v>169</v>
      </c>
      <c r="H19" s="4">
        <f t="shared" si="1"/>
        <v>20.11904761904762</v>
      </c>
      <c r="I19" s="15">
        <v>465</v>
      </c>
      <c r="J19" s="6">
        <f t="shared" si="2"/>
        <v>55.35714285714286</v>
      </c>
      <c r="K19" s="15">
        <v>149</v>
      </c>
      <c r="L19" s="16">
        <f t="shared" si="3"/>
        <v>17.738095238095237</v>
      </c>
      <c r="M19" s="15">
        <v>30</v>
      </c>
      <c r="N19" s="5">
        <f t="shared" si="4"/>
        <v>3.571428571428571</v>
      </c>
      <c r="O19" s="15">
        <v>2</v>
      </c>
      <c r="P19" s="16">
        <f t="shared" si="5"/>
        <v>0.2380952380952381</v>
      </c>
      <c r="Q19" s="15">
        <v>25</v>
      </c>
      <c r="R19" s="6">
        <f t="shared" si="6"/>
        <v>2.976190476190476</v>
      </c>
      <c r="S19" s="15">
        <v>0</v>
      </c>
      <c r="T19" s="6">
        <f t="shared" si="7"/>
        <v>0</v>
      </c>
      <c r="U19" s="15">
        <v>0</v>
      </c>
      <c r="V19" s="6">
        <f t="shared" si="8"/>
        <v>0</v>
      </c>
      <c r="X19" s="20">
        <f t="shared" si="10"/>
        <v>840</v>
      </c>
      <c r="Y19" s="8"/>
      <c r="AA19" s="8"/>
      <c r="AC19" s="8"/>
      <c r="AG19" s="8"/>
    </row>
    <row r="20" spans="2:33" ht="15.75">
      <c r="B20" s="3">
        <v>13</v>
      </c>
      <c r="C20" s="9" t="s">
        <v>13</v>
      </c>
      <c r="D20" s="23">
        <f t="shared" si="9"/>
        <v>464</v>
      </c>
      <c r="E20" s="15">
        <v>115</v>
      </c>
      <c r="F20" s="16">
        <f t="shared" si="0"/>
        <v>24.78448275862069</v>
      </c>
      <c r="G20" s="15">
        <v>18</v>
      </c>
      <c r="H20" s="4">
        <f t="shared" si="1"/>
        <v>5.157593123209169</v>
      </c>
      <c r="I20" s="15">
        <v>240</v>
      </c>
      <c r="J20" s="6">
        <f t="shared" si="2"/>
        <v>68.76790830945558</v>
      </c>
      <c r="K20" s="15">
        <v>53</v>
      </c>
      <c r="L20" s="16">
        <f t="shared" si="3"/>
        <v>15.18624641833811</v>
      </c>
      <c r="M20" s="15">
        <v>17</v>
      </c>
      <c r="N20" s="5">
        <f t="shared" si="4"/>
        <v>4.871060171919771</v>
      </c>
      <c r="O20" s="15">
        <v>4</v>
      </c>
      <c r="P20" s="16">
        <f t="shared" si="5"/>
        <v>1.146131805157593</v>
      </c>
      <c r="Q20" s="15">
        <v>16</v>
      </c>
      <c r="R20" s="6">
        <f t="shared" si="6"/>
        <v>4.584527220630372</v>
      </c>
      <c r="S20" s="15">
        <v>1</v>
      </c>
      <c r="T20" s="6">
        <f t="shared" si="7"/>
        <v>0.28653295128939826</v>
      </c>
      <c r="U20" s="15">
        <v>0</v>
      </c>
      <c r="V20" s="6">
        <f t="shared" si="8"/>
        <v>0</v>
      </c>
      <c r="X20" s="20">
        <f t="shared" si="10"/>
        <v>349</v>
      </c>
      <c r="Y20" s="8"/>
      <c r="AA20" s="8"/>
      <c r="AC20" s="8"/>
      <c r="AG20" s="8"/>
    </row>
    <row r="21" spans="2:33" ht="15.75">
      <c r="B21" s="3">
        <v>14</v>
      </c>
      <c r="C21" s="9" t="s">
        <v>14</v>
      </c>
      <c r="D21" s="23">
        <f t="shared" si="9"/>
        <v>1963</v>
      </c>
      <c r="E21" s="15">
        <v>265</v>
      </c>
      <c r="F21" s="16">
        <f t="shared" si="0"/>
        <v>13.499745287824757</v>
      </c>
      <c r="G21" s="15">
        <v>407</v>
      </c>
      <c r="H21" s="4">
        <f t="shared" si="1"/>
        <v>23.96937573616019</v>
      </c>
      <c r="I21" s="15">
        <v>872</v>
      </c>
      <c r="J21" s="6">
        <f t="shared" si="2"/>
        <v>51.35453474676089</v>
      </c>
      <c r="K21" s="15">
        <v>161</v>
      </c>
      <c r="L21" s="16">
        <f t="shared" si="3"/>
        <v>9.481743227326266</v>
      </c>
      <c r="M21" s="15">
        <v>94</v>
      </c>
      <c r="N21" s="5">
        <f t="shared" si="4"/>
        <v>5.535924617196701</v>
      </c>
      <c r="O21" s="15">
        <v>14</v>
      </c>
      <c r="P21" s="16">
        <f t="shared" si="5"/>
        <v>0.8244994110718492</v>
      </c>
      <c r="Q21" s="15">
        <v>148</v>
      </c>
      <c r="R21" s="6">
        <f t="shared" si="6"/>
        <v>8.716136631330977</v>
      </c>
      <c r="S21" s="15">
        <v>2</v>
      </c>
      <c r="T21" s="6">
        <f t="shared" si="7"/>
        <v>0.11778563015312131</v>
      </c>
      <c r="U21" s="15">
        <v>0</v>
      </c>
      <c r="V21" s="6">
        <f t="shared" si="8"/>
        <v>0</v>
      </c>
      <c r="X21" s="20">
        <f t="shared" si="10"/>
        <v>1698</v>
      </c>
      <c r="Y21" s="8"/>
      <c r="AA21" s="8"/>
      <c r="AC21" s="8"/>
      <c r="AG21" s="8"/>
    </row>
    <row r="22" spans="2:33" ht="15.75">
      <c r="B22" s="3">
        <v>15</v>
      </c>
      <c r="C22" s="9" t="s">
        <v>15</v>
      </c>
      <c r="D22" s="23">
        <f t="shared" si="9"/>
        <v>365</v>
      </c>
      <c r="E22" s="15">
        <v>96</v>
      </c>
      <c r="F22" s="16">
        <f t="shared" si="0"/>
        <v>26.301369863013697</v>
      </c>
      <c r="G22" s="15">
        <v>128</v>
      </c>
      <c r="H22" s="4">
        <f t="shared" si="1"/>
        <v>47.58364312267658</v>
      </c>
      <c r="I22" s="15">
        <v>75</v>
      </c>
      <c r="J22" s="6">
        <f t="shared" si="2"/>
        <v>27.881040892193308</v>
      </c>
      <c r="K22" s="15">
        <v>29</v>
      </c>
      <c r="L22" s="16">
        <f t="shared" si="3"/>
        <v>10.780669144981413</v>
      </c>
      <c r="M22" s="15">
        <v>23</v>
      </c>
      <c r="N22" s="5">
        <f t="shared" si="4"/>
        <v>8.550185873605948</v>
      </c>
      <c r="O22" s="15">
        <v>1</v>
      </c>
      <c r="P22" s="16">
        <f t="shared" si="5"/>
        <v>0.37174721189591076</v>
      </c>
      <c r="Q22" s="15">
        <v>13</v>
      </c>
      <c r="R22" s="6">
        <f t="shared" si="6"/>
        <v>4.83271375464684</v>
      </c>
      <c r="S22" s="15">
        <v>0</v>
      </c>
      <c r="T22" s="6">
        <f t="shared" si="7"/>
        <v>0</v>
      </c>
      <c r="U22" s="15">
        <v>0</v>
      </c>
      <c r="V22" s="6">
        <f t="shared" si="8"/>
        <v>0</v>
      </c>
      <c r="X22" s="20">
        <f t="shared" si="10"/>
        <v>269</v>
      </c>
      <c r="Y22" s="8"/>
      <c r="AA22" s="8"/>
      <c r="AC22" s="8"/>
      <c r="AG22" s="8"/>
    </row>
    <row r="23" spans="2:33" ht="15.75">
      <c r="B23" s="3">
        <v>16</v>
      </c>
      <c r="C23" s="9" t="s">
        <v>16</v>
      </c>
      <c r="D23" s="23">
        <f t="shared" si="9"/>
        <v>350</v>
      </c>
      <c r="E23" s="15">
        <v>36</v>
      </c>
      <c r="F23" s="16">
        <f t="shared" si="0"/>
        <v>10.285714285714285</v>
      </c>
      <c r="G23" s="15">
        <v>74</v>
      </c>
      <c r="H23" s="4">
        <f t="shared" si="1"/>
        <v>23.56687898089172</v>
      </c>
      <c r="I23" s="15">
        <v>169</v>
      </c>
      <c r="J23" s="6">
        <f t="shared" si="2"/>
        <v>53.82165605095541</v>
      </c>
      <c r="K23" s="15">
        <v>36</v>
      </c>
      <c r="L23" s="16">
        <f t="shared" si="3"/>
        <v>11.464968152866243</v>
      </c>
      <c r="M23" s="15">
        <v>20</v>
      </c>
      <c r="N23" s="5">
        <f t="shared" si="4"/>
        <v>6.369426751592357</v>
      </c>
      <c r="O23" s="15">
        <v>6</v>
      </c>
      <c r="P23" s="16">
        <f t="shared" si="5"/>
        <v>1.910828025477707</v>
      </c>
      <c r="Q23" s="15">
        <v>9</v>
      </c>
      <c r="R23" s="6">
        <f t="shared" si="6"/>
        <v>2.8662420382165608</v>
      </c>
      <c r="S23" s="15">
        <v>0</v>
      </c>
      <c r="T23" s="6">
        <f t="shared" si="7"/>
        <v>0</v>
      </c>
      <c r="U23" s="15">
        <v>0</v>
      </c>
      <c r="V23" s="6">
        <f t="shared" si="8"/>
        <v>0</v>
      </c>
      <c r="X23" s="20">
        <f t="shared" si="10"/>
        <v>314</v>
      </c>
      <c r="Y23" s="8"/>
      <c r="AA23" s="8"/>
      <c r="AC23" s="8"/>
      <c r="AG23" s="8"/>
    </row>
    <row r="24" spans="2:33" ht="15.75">
      <c r="B24" s="3">
        <v>17</v>
      </c>
      <c r="C24" s="9" t="s">
        <v>17</v>
      </c>
      <c r="D24" s="23">
        <f t="shared" si="9"/>
        <v>341</v>
      </c>
      <c r="E24" s="15">
        <v>56</v>
      </c>
      <c r="F24" s="16">
        <f t="shared" si="0"/>
        <v>16.422287390029325</v>
      </c>
      <c r="G24" s="15">
        <v>39</v>
      </c>
      <c r="H24" s="4">
        <f t="shared" si="1"/>
        <v>13.684210526315791</v>
      </c>
      <c r="I24" s="15">
        <v>184</v>
      </c>
      <c r="J24" s="6">
        <f t="shared" si="2"/>
        <v>64.56140350877193</v>
      </c>
      <c r="K24" s="15">
        <v>28</v>
      </c>
      <c r="L24" s="16">
        <f t="shared" si="3"/>
        <v>9.824561403508772</v>
      </c>
      <c r="M24" s="15">
        <v>13</v>
      </c>
      <c r="N24" s="5">
        <f t="shared" si="4"/>
        <v>4.56140350877193</v>
      </c>
      <c r="O24" s="15">
        <v>2</v>
      </c>
      <c r="P24" s="16">
        <f t="shared" si="5"/>
        <v>0.7017543859649122</v>
      </c>
      <c r="Q24" s="15">
        <v>19</v>
      </c>
      <c r="R24" s="6">
        <f t="shared" si="6"/>
        <v>6.666666666666667</v>
      </c>
      <c r="S24" s="15">
        <v>0</v>
      </c>
      <c r="T24" s="6">
        <f t="shared" si="7"/>
        <v>0</v>
      </c>
      <c r="U24" s="15">
        <v>0</v>
      </c>
      <c r="V24" s="6">
        <f t="shared" si="8"/>
        <v>0</v>
      </c>
      <c r="X24" s="20">
        <f t="shared" si="10"/>
        <v>285</v>
      </c>
      <c r="Y24" s="8"/>
      <c r="AA24" s="8"/>
      <c r="AC24" s="8"/>
      <c r="AG24" s="8"/>
    </row>
    <row r="25" spans="2:33" ht="15.75">
      <c r="B25" s="3">
        <v>18</v>
      </c>
      <c r="C25" s="9" t="s">
        <v>18</v>
      </c>
      <c r="D25" s="23">
        <f t="shared" si="9"/>
        <v>192</v>
      </c>
      <c r="E25" s="15">
        <v>21</v>
      </c>
      <c r="F25" s="16">
        <f t="shared" si="0"/>
        <v>10.9375</v>
      </c>
      <c r="G25" s="15">
        <v>30</v>
      </c>
      <c r="H25" s="4">
        <f t="shared" si="1"/>
        <v>17.543859649122805</v>
      </c>
      <c r="I25" s="15">
        <v>106</v>
      </c>
      <c r="J25" s="6">
        <f t="shared" si="2"/>
        <v>61.98830409356725</v>
      </c>
      <c r="K25" s="15">
        <v>19</v>
      </c>
      <c r="L25" s="16">
        <f t="shared" si="3"/>
        <v>11.11111111111111</v>
      </c>
      <c r="M25" s="15">
        <v>10</v>
      </c>
      <c r="N25" s="5">
        <f t="shared" si="4"/>
        <v>5.847953216374268</v>
      </c>
      <c r="O25" s="15">
        <v>1</v>
      </c>
      <c r="P25" s="16">
        <f t="shared" si="5"/>
        <v>0.5847953216374269</v>
      </c>
      <c r="Q25" s="15">
        <v>5</v>
      </c>
      <c r="R25" s="6">
        <f t="shared" si="6"/>
        <v>2.923976608187134</v>
      </c>
      <c r="S25" s="15">
        <v>0</v>
      </c>
      <c r="T25" s="6">
        <f t="shared" si="7"/>
        <v>0</v>
      </c>
      <c r="U25" s="15">
        <v>0</v>
      </c>
      <c r="V25" s="6">
        <f t="shared" si="8"/>
        <v>0</v>
      </c>
      <c r="X25" s="20">
        <f t="shared" si="10"/>
        <v>171</v>
      </c>
      <c r="Y25" s="8"/>
      <c r="AA25" s="8"/>
      <c r="AC25" s="8"/>
      <c r="AG25" s="8"/>
    </row>
    <row r="26" spans="2:33" ht="15.75">
      <c r="B26" s="3">
        <v>19</v>
      </c>
      <c r="C26" s="9" t="s">
        <v>19</v>
      </c>
      <c r="D26" s="23">
        <f t="shared" si="9"/>
        <v>635</v>
      </c>
      <c r="E26" s="15">
        <v>128</v>
      </c>
      <c r="F26" s="16">
        <f t="shared" si="0"/>
        <v>20.15748031496063</v>
      </c>
      <c r="G26" s="15">
        <v>67</v>
      </c>
      <c r="H26" s="4">
        <f t="shared" si="1"/>
        <v>13.214990138067062</v>
      </c>
      <c r="I26" s="15">
        <v>308</v>
      </c>
      <c r="J26" s="6">
        <f t="shared" si="2"/>
        <v>60.74950690335306</v>
      </c>
      <c r="K26" s="15">
        <v>49</v>
      </c>
      <c r="L26" s="16">
        <f t="shared" si="3"/>
        <v>9.664694280078894</v>
      </c>
      <c r="M26" s="15">
        <v>45</v>
      </c>
      <c r="N26" s="5">
        <f t="shared" si="4"/>
        <v>8.875739644970414</v>
      </c>
      <c r="O26" s="15">
        <v>4</v>
      </c>
      <c r="P26" s="16">
        <f t="shared" si="5"/>
        <v>0.7889546351084813</v>
      </c>
      <c r="Q26" s="15">
        <v>32</v>
      </c>
      <c r="R26" s="6">
        <f t="shared" si="6"/>
        <v>6.31163708086785</v>
      </c>
      <c r="S26" s="15">
        <v>2</v>
      </c>
      <c r="T26" s="6">
        <f t="shared" si="7"/>
        <v>0.39447731755424065</v>
      </c>
      <c r="U26" s="15">
        <v>0</v>
      </c>
      <c r="V26" s="6">
        <f t="shared" si="8"/>
        <v>0</v>
      </c>
      <c r="X26" s="20">
        <f t="shared" si="10"/>
        <v>507</v>
      </c>
      <c r="Y26" s="8"/>
      <c r="AA26" s="8"/>
      <c r="AC26" s="8"/>
      <c r="AG26" s="8"/>
    </row>
    <row r="27" spans="2:33" ht="15.75">
      <c r="B27" s="3">
        <v>20</v>
      </c>
      <c r="C27" s="9" t="s">
        <v>20</v>
      </c>
      <c r="D27" s="23">
        <f t="shared" si="9"/>
        <v>386</v>
      </c>
      <c r="E27" s="15">
        <v>83</v>
      </c>
      <c r="F27" s="16">
        <f t="shared" si="0"/>
        <v>21.502590673575128</v>
      </c>
      <c r="G27" s="15">
        <v>45</v>
      </c>
      <c r="H27" s="4">
        <f t="shared" si="1"/>
        <v>14.85148514851485</v>
      </c>
      <c r="I27" s="15">
        <v>152</v>
      </c>
      <c r="J27" s="6">
        <f t="shared" si="2"/>
        <v>50.165016501650165</v>
      </c>
      <c r="K27" s="15">
        <v>58</v>
      </c>
      <c r="L27" s="16">
        <f t="shared" si="3"/>
        <v>19.141914191419144</v>
      </c>
      <c r="M27" s="15">
        <v>27</v>
      </c>
      <c r="N27" s="5">
        <f t="shared" si="4"/>
        <v>8.91089108910891</v>
      </c>
      <c r="O27" s="15">
        <v>3</v>
      </c>
      <c r="P27" s="16">
        <f t="shared" si="5"/>
        <v>0.9900990099009901</v>
      </c>
      <c r="Q27" s="15">
        <v>18</v>
      </c>
      <c r="R27" s="6">
        <f t="shared" si="6"/>
        <v>5.9405940594059405</v>
      </c>
      <c r="S27" s="15">
        <v>0</v>
      </c>
      <c r="T27" s="6">
        <f t="shared" si="7"/>
        <v>0</v>
      </c>
      <c r="U27" s="15">
        <v>0</v>
      </c>
      <c r="V27" s="6">
        <f t="shared" si="8"/>
        <v>0</v>
      </c>
      <c r="X27" s="20">
        <f t="shared" si="10"/>
        <v>303</v>
      </c>
      <c r="Y27" s="8"/>
      <c r="AA27" s="8"/>
      <c r="AC27" s="8"/>
      <c r="AG27" s="8"/>
    </row>
    <row r="28" spans="2:33" ht="15.75">
      <c r="B28" s="3">
        <v>21</v>
      </c>
      <c r="C28" s="9" t="s">
        <v>21</v>
      </c>
      <c r="D28" s="23">
        <f t="shared" si="9"/>
        <v>326</v>
      </c>
      <c r="E28" s="15">
        <v>34</v>
      </c>
      <c r="F28" s="16">
        <f t="shared" si="0"/>
        <v>10.429447852760736</v>
      </c>
      <c r="G28" s="15">
        <v>139</v>
      </c>
      <c r="H28" s="4">
        <f t="shared" si="1"/>
        <v>47.6027397260274</v>
      </c>
      <c r="I28" s="15">
        <v>77</v>
      </c>
      <c r="J28" s="6">
        <f t="shared" si="2"/>
        <v>26.36986301369863</v>
      </c>
      <c r="K28" s="15">
        <v>42</v>
      </c>
      <c r="L28" s="16">
        <f t="shared" si="3"/>
        <v>14.383561643835616</v>
      </c>
      <c r="M28" s="15">
        <v>22</v>
      </c>
      <c r="N28" s="5">
        <f t="shared" si="4"/>
        <v>7.534246575342466</v>
      </c>
      <c r="O28" s="15">
        <v>5</v>
      </c>
      <c r="P28" s="16">
        <f t="shared" si="5"/>
        <v>1.7123287671232876</v>
      </c>
      <c r="Q28" s="15">
        <v>7</v>
      </c>
      <c r="R28" s="6">
        <f t="shared" si="6"/>
        <v>2.3972602739726026</v>
      </c>
      <c r="S28" s="15">
        <v>0</v>
      </c>
      <c r="T28" s="6">
        <f t="shared" si="7"/>
        <v>0</v>
      </c>
      <c r="U28" s="15">
        <v>0</v>
      </c>
      <c r="V28" s="6">
        <f t="shared" si="8"/>
        <v>0</v>
      </c>
      <c r="W28" s="30"/>
      <c r="X28" s="20">
        <f t="shared" si="10"/>
        <v>292</v>
      </c>
      <c r="Y28" s="8"/>
      <c r="AA28" s="8"/>
      <c r="AC28" s="8"/>
      <c r="AG28" s="8"/>
    </row>
    <row r="29" spans="2:33" ht="15.75">
      <c r="B29" s="3">
        <v>22</v>
      </c>
      <c r="C29" s="9" t="s">
        <v>22</v>
      </c>
      <c r="D29" s="23">
        <f t="shared" si="9"/>
        <v>391</v>
      </c>
      <c r="E29" s="15">
        <v>74</v>
      </c>
      <c r="F29" s="16">
        <f t="shared" si="0"/>
        <v>18.925831202046037</v>
      </c>
      <c r="G29" s="15">
        <v>70</v>
      </c>
      <c r="H29" s="4">
        <f t="shared" si="1"/>
        <v>22.082018927444793</v>
      </c>
      <c r="I29" s="15">
        <v>155</v>
      </c>
      <c r="J29" s="6">
        <f t="shared" si="2"/>
        <v>48.89589905362776</v>
      </c>
      <c r="K29" s="15">
        <v>32</v>
      </c>
      <c r="L29" s="16">
        <f t="shared" si="3"/>
        <v>10.094637223974763</v>
      </c>
      <c r="M29" s="15">
        <v>48</v>
      </c>
      <c r="N29" s="5">
        <f t="shared" si="4"/>
        <v>15.141955835962145</v>
      </c>
      <c r="O29" s="15">
        <v>1</v>
      </c>
      <c r="P29" s="16">
        <f t="shared" si="5"/>
        <v>0.31545741324921134</v>
      </c>
      <c r="Q29" s="15">
        <v>11</v>
      </c>
      <c r="R29" s="6">
        <f t="shared" si="6"/>
        <v>3.4700315457413247</v>
      </c>
      <c r="S29" s="15">
        <v>0</v>
      </c>
      <c r="T29" s="6">
        <f t="shared" si="7"/>
        <v>0</v>
      </c>
      <c r="U29" s="15">
        <v>0</v>
      </c>
      <c r="V29" s="6">
        <f t="shared" si="8"/>
        <v>0</v>
      </c>
      <c r="X29" s="20">
        <f t="shared" si="10"/>
        <v>317</v>
      </c>
      <c r="Y29" s="8"/>
      <c r="AA29" s="8"/>
      <c r="AC29" s="8"/>
      <c r="AG29" s="8"/>
    </row>
    <row r="30" spans="2:33" ht="15.75">
      <c r="B30" s="3">
        <v>23</v>
      </c>
      <c r="C30" s="9" t="s">
        <v>23</v>
      </c>
      <c r="D30" s="23">
        <f t="shared" si="9"/>
        <v>185</v>
      </c>
      <c r="E30" s="15">
        <v>29</v>
      </c>
      <c r="F30" s="16">
        <f t="shared" si="0"/>
        <v>15.675675675675677</v>
      </c>
      <c r="G30" s="15">
        <v>65</v>
      </c>
      <c r="H30" s="4">
        <f t="shared" si="1"/>
        <v>41.66666666666667</v>
      </c>
      <c r="I30" s="15">
        <v>59</v>
      </c>
      <c r="J30" s="6">
        <f t="shared" si="2"/>
        <v>37.82051282051282</v>
      </c>
      <c r="K30" s="15">
        <v>18</v>
      </c>
      <c r="L30" s="16">
        <f t="shared" si="3"/>
        <v>11.538461538461538</v>
      </c>
      <c r="M30" s="15">
        <v>4</v>
      </c>
      <c r="N30" s="5">
        <f t="shared" si="4"/>
        <v>2.564102564102564</v>
      </c>
      <c r="O30" s="15">
        <v>1</v>
      </c>
      <c r="P30" s="16">
        <f t="shared" si="5"/>
        <v>0.641025641025641</v>
      </c>
      <c r="Q30" s="15">
        <v>9</v>
      </c>
      <c r="R30" s="6">
        <f t="shared" si="6"/>
        <v>5.769230769230769</v>
      </c>
      <c r="S30" s="15">
        <v>0</v>
      </c>
      <c r="T30" s="6">
        <f t="shared" si="7"/>
        <v>0</v>
      </c>
      <c r="U30" s="15">
        <v>0</v>
      </c>
      <c r="V30" s="6">
        <f t="shared" si="8"/>
        <v>0</v>
      </c>
      <c r="W30" s="30"/>
      <c r="X30" s="20">
        <f t="shared" si="10"/>
        <v>156</v>
      </c>
      <c r="Y30" s="8"/>
      <c r="AA30" s="8"/>
      <c r="AC30" s="8"/>
      <c r="AG30" s="8"/>
    </row>
    <row r="31" spans="2:33" ht="15.75">
      <c r="B31" s="3">
        <v>24</v>
      </c>
      <c r="C31" s="10" t="s">
        <v>24</v>
      </c>
      <c r="D31" s="23">
        <f t="shared" si="9"/>
        <v>411</v>
      </c>
      <c r="E31" s="15">
        <v>44</v>
      </c>
      <c r="F31" s="16">
        <f t="shared" si="0"/>
        <v>10.70559610705596</v>
      </c>
      <c r="G31" s="15">
        <v>40</v>
      </c>
      <c r="H31" s="4">
        <f t="shared" si="1"/>
        <v>10.899182561307901</v>
      </c>
      <c r="I31" s="15">
        <v>201</v>
      </c>
      <c r="J31" s="6">
        <f t="shared" si="2"/>
        <v>54.76839237057221</v>
      </c>
      <c r="K31" s="15">
        <v>57</v>
      </c>
      <c r="L31" s="16">
        <f t="shared" si="3"/>
        <v>15.531335149863759</v>
      </c>
      <c r="M31" s="15">
        <v>15</v>
      </c>
      <c r="N31" s="5">
        <f t="shared" si="4"/>
        <v>4.087193460490464</v>
      </c>
      <c r="O31" s="15">
        <v>7</v>
      </c>
      <c r="P31" s="16">
        <f t="shared" si="5"/>
        <v>1.9073569482288828</v>
      </c>
      <c r="Q31" s="15">
        <v>43</v>
      </c>
      <c r="R31" s="6">
        <f t="shared" si="6"/>
        <v>11.716621253405995</v>
      </c>
      <c r="S31" s="15">
        <v>4</v>
      </c>
      <c r="T31" s="6">
        <f t="shared" si="7"/>
        <v>1.08991825613079</v>
      </c>
      <c r="U31" s="15">
        <v>0</v>
      </c>
      <c r="V31" s="6">
        <f t="shared" si="8"/>
        <v>0</v>
      </c>
      <c r="X31" s="20">
        <f t="shared" si="10"/>
        <v>367</v>
      </c>
      <c r="Y31" s="8"/>
      <c r="AA31" s="8"/>
      <c r="AC31" s="8"/>
      <c r="AG31" s="8"/>
    </row>
    <row r="32" spans="2:33" ht="15.75">
      <c r="B32" s="3">
        <v>25</v>
      </c>
      <c r="C32" s="10" t="s">
        <v>25</v>
      </c>
      <c r="D32" s="23">
        <f t="shared" si="9"/>
        <v>716</v>
      </c>
      <c r="E32" s="15">
        <v>110</v>
      </c>
      <c r="F32" s="16">
        <f t="shared" si="0"/>
        <v>15.363128491620111</v>
      </c>
      <c r="G32" s="15">
        <v>202</v>
      </c>
      <c r="H32" s="4">
        <f t="shared" si="1"/>
        <v>33.33333333333333</v>
      </c>
      <c r="I32" s="15">
        <v>249</v>
      </c>
      <c r="J32" s="6">
        <f t="shared" si="2"/>
        <v>41.089108910891085</v>
      </c>
      <c r="K32" s="15">
        <v>93</v>
      </c>
      <c r="L32" s="16">
        <f t="shared" si="3"/>
        <v>15.346534653465346</v>
      </c>
      <c r="M32" s="15">
        <v>33</v>
      </c>
      <c r="N32" s="5">
        <f t="shared" si="4"/>
        <v>5.445544554455446</v>
      </c>
      <c r="O32" s="15">
        <v>1</v>
      </c>
      <c r="P32" s="16">
        <f t="shared" si="5"/>
        <v>0.16501650165016502</v>
      </c>
      <c r="Q32" s="15">
        <v>24</v>
      </c>
      <c r="R32" s="6">
        <f t="shared" si="6"/>
        <v>3.9603960396039604</v>
      </c>
      <c r="S32" s="15">
        <v>4</v>
      </c>
      <c r="T32" s="6">
        <f t="shared" si="7"/>
        <v>0.6600660066006601</v>
      </c>
      <c r="U32" s="15">
        <v>0</v>
      </c>
      <c r="V32" s="6">
        <f t="shared" si="8"/>
        <v>0</v>
      </c>
      <c r="W32" s="30"/>
      <c r="X32" s="20">
        <f t="shared" si="10"/>
        <v>606</v>
      </c>
      <c r="Y32" s="8"/>
      <c r="AA32" s="8"/>
      <c r="AC32" s="8"/>
      <c r="AG32" s="8"/>
    </row>
    <row r="33" spans="2:33" ht="15.75">
      <c r="B33" s="3">
        <v>26</v>
      </c>
      <c r="C33" s="25" t="s">
        <v>42</v>
      </c>
      <c r="D33" s="23">
        <f t="shared" si="9"/>
        <v>335</v>
      </c>
      <c r="E33" s="15">
        <v>72</v>
      </c>
      <c r="F33" s="16">
        <f t="shared" si="0"/>
        <v>21.492537313432834</v>
      </c>
      <c r="G33" s="15">
        <v>34</v>
      </c>
      <c r="H33" s="4">
        <f t="shared" si="1"/>
        <v>12.927756653992395</v>
      </c>
      <c r="I33" s="15">
        <v>149</v>
      </c>
      <c r="J33" s="6">
        <f t="shared" si="2"/>
        <v>56.65399239543726</v>
      </c>
      <c r="K33" s="15">
        <v>9</v>
      </c>
      <c r="L33" s="16">
        <f t="shared" si="3"/>
        <v>3.4220532319391634</v>
      </c>
      <c r="M33" s="15">
        <v>20</v>
      </c>
      <c r="N33" s="5">
        <f t="shared" si="4"/>
        <v>7.604562737642586</v>
      </c>
      <c r="O33" s="15">
        <v>6</v>
      </c>
      <c r="P33" s="16">
        <f t="shared" si="5"/>
        <v>2.2813688212927756</v>
      </c>
      <c r="Q33" s="15">
        <v>25</v>
      </c>
      <c r="R33" s="6">
        <f t="shared" si="6"/>
        <v>9.505703422053232</v>
      </c>
      <c r="S33" s="15">
        <v>20</v>
      </c>
      <c r="T33" s="6">
        <f t="shared" si="7"/>
        <v>7.604562737642586</v>
      </c>
      <c r="U33" s="15">
        <v>0</v>
      </c>
      <c r="V33" s="6">
        <f t="shared" si="8"/>
        <v>0</v>
      </c>
      <c r="X33" s="20">
        <f t="shared" si="10"/>
        <v>263</v>
      </c>
      <c r="Y33" s="8"/>
      <c r="AA33" s="8"/>
      <c r="AC33" s="8"/>
      <c r="AG33" s="8"/>
    </row>
    <row r="34" spans="2:33" ht="15" customHeight="1" thickBot="1">
      <c r="B34" s="3">
        <v>27</v>
      </c>
      <c r="C34" s="25" t="s">
        <v>52</v>
      </c>
      <c r="D34" s="23">
        <f t="shared" si="9"/>
        <v>98</v>
      </c>
      <c r="E34" s="15">
        <v>13</v>
      </c>
      <c r="F34" s="16">
        <f t="shared" si="0"/>
        <v>13.26530612244898</v>
      </c>
      <c r="G34" s="15">
        <v>12</v>
      </c>
      <c r="H34" s="4">
        <f t="shared" si="1"/>
        <v>14.117647058823529</v>
      </c>
      <c r="I34" s="15">
        <v>47</v>
      </c>
      <c r="J34" s="6">
        <f t="shared" si="2"/>
        <v>55.294117647058826</v>
      </c>
      <c r="K34" s="15">
        <v>1</v>
      </c>
      <c r="L34" s="16">
        <f t="shared" si="3"/>
        <v>1.1764705882352942</v>
      </c>
      <c r="M34" s="15">
        <v>7</v>
      </c>
      <c r="N34" s="5">
        <f t="shared" si="4"/>
        <v>8.235294117647058</v>
      </c>
      <c r="O34" s="15">
        <v>1</v>
      </c>
      <c r="P34" s="16">
        <f t="shared" si="5"/>
        <v>1.1764705882352942</v>
      </c>
      <c r="Q34" s="15">
        <v>17</v>
      </c>
      <c r="R34" s="6">
        <f t="shared" si="6"/>
        <v>20</v>
      </c>
      <c r="S34" s="15">
        <v>0</v>
      </c>
      <c r="T34" s="6">
        <f t="shared" si="7"/>
        <v>0</v>
      </c>
      <c r="U34" s="15">
        <v>0</v>
      </c>
      <c r="V34" s="6">
        <f t="shared" si="8"/>
        <v>0</v>
      </c>
      <c r="X34" s="20">
        <f t="shared" si="10"/>
        <v>85</v>
      </c>
      <c r="Y34" s="8"/>
      <c r="AA34" s="8"/>
      <c r="AC34" s="8"/>
      <c r="AG34" s="8"/>
    </row>
    <row r="35" spans="2:26" ht="16.5" thickBot="1">
      <c r="B35" s="48" t="s">
        <v>43</v>
      </c>
      <c r="C35" s="49"/>
      <c r="D35" s="24">
        <f>SUM(D8:D32)</f>
        <v>14235</v>
      </c>
      <c r="E35" s="24">
        <f>SUM(E8:E32)</f>
        <v>2379</v>
      </c>
      <c r="F35" s="26">
        <f t="shared" si="0"/>
        <v>16.71232876712329</v>
      </c>
      <c r="G35" s="24">
        <f>SUM(G8:G32)</f>
        <v>2682</v>
      </c>
      <c r="H35" s="17">
        <f t="shared" si="1"/>
        <v>22.621457489878544</v>
      </c>
      <c r="I35" s="24">
        <f>SUM(I8:I32)</f>
        <v>6261</v>
      </c>
      <c r="J35" s="19">
        <f t="shared" si="2"/>
        <v>52.808704453441294</v>
      </c>
      <c r="K35" s="24">
        <f>SUM(K8:K32)</f>
        <v>1470</v>
      </c>
      <c r="L35" s="26">
        <f t="shared" si="3"/>
        <v>12.398785425101215</v>
      </c>
      <c r="M35" s="24">
        <f>SUM(M8:M32)</f>
        <v>718</v>
      </c>
      <c r="N35" s="21">
        <f t="shared" si="4"/>
        <v>6.056005398110662</v>
      </c>
      <c r="O35" s="24">
        <f>SUM(O8:O32)</f>
        <v>89</v>
      </c>
      <c r="P35" s="26">
        <f t="shared" si="5"/>
        <v>0.7506747638326585</v>
      </c>
      <c r="Q35" s="24">
        <f>SUM(Q8:Q32)</f>
        <v>621</v>
      </c>
      <c r="R35" s="19">
        <f t="shared" si="6"/>
        <v>5.237854251012146</v>
      </c>
      <c r="S35" s="24">
        <f>SUM(S8:S32)</f>
        <v>15</v>
      </c>
      <c r="T35" s="19">
        <f t="shared" si="7"/>
        <v>0.12651821862348178</v>
      </c>
      <c r="U35" s="24">
        <f>SUM(U8:U32)</f>
        <v>0</v>
      </c>
      <c r="V35" s="19">
        <f t="shared" si="8"/>
        <v>0</v>
      </c>
      <c r="X35" s="18">
        <f>SUM(X8:X32)</f>
        <v>11856</v>
      </c>
      <c r="Y35" s="8"/>
      <c r="Z35" s="8"/>
    </row>
    <row r="36" spans="2:26" ht="16.5" thickBot="1">
      <c r="B36" s="60" t="s">
        <v>44</v>
      </c>
      <c r="C36" s="61"/>
      <c r="D36" s="24">
        <f>SUM(D8:D34)</f>
        <v>14668</v>
      </c>
      <c r="E36" s="27">
        <f>SUM(E8:E34)</f>
        <v>2464</v>
      </c>
      <c r="F36" s="26">
        <f t="shared" si="0"/>
        <v>16.798472866103083</v>
      </c>
      <c r="G36" s="27">
        <f>SUM(G8:G34)</f>
        <v>2728</v>
      </c>
      <c r="H36" s="17">
        <f t="shared" si="1"/>
        <v>22.35332677810554</v>
      </c>
      <c r="I36" s="28">
        <f>SUM(I8:I34)</f>
        <v>6457</v>
      </c>
      <c r="J36" s="19">
        <f t="shared" si="2"/>
        <v>52.90888233366109</v>
      </c>
      <c r="K36" s="27">
        <f>SUM(K8:K34)</f>
        <v>1480</v>
      </c>
      <c r="L36" s="26">
        <f t="shared" si="3"/>
        <v>12.127171419206817</v>
      </c>
      <c r="M36" s="27">
        <f>SUM(M8:M34)</f>
        <v>745</v>
      </c>
      <c r="N36" s="21">
        <f t="shared" si="4"/>
        <v>6.104555883316945</v>
      </c>
      <c r="O36" s="28">
        <f>SUM(O8:O34)</f>
        <v>96</v>
      </c>
      <c r="P36" s="26">
        <f t="shared" si="5"/>
        <v>0.7866273352999017</v>
      </c>
      <c r="Q36" s="27">
        <f>SUM(Q8:Q34)</f>
        <v>663</v>
      </c>
      <c r="R36" s="19">
        <f t="shared" si="6"/>
        <v>5.4326450344149455</v>
      </c>
      <c r="S36" s="27">
        <f>SUM(S8:S34)</f>
        <v>35</v>
      </c>
      <c r="T36" s="19">
        <f t="shared" si="7"/>
        <v>0.2867912159947558</v>
      </c>
      <c r="U36" s="27">
        <f>SUM(U8:U34)</f>
        <v>0</v>
      </c>
      <c r="V36" s="19">
        <f t="shared" si="8"/>
        <v>0</v>
      </c>
      <c r="X36" s="18">
        <f>SUM(X8:X34)</f>
        <v>12204</v>
      </c>
      <c r="Y36" s="8"/>
      <c r="Z36" s="8"/>
    </row>
    <row r="37" spans="2:22" ht="12.75">
      <c r="B37" s="52" t="s">
        <v>48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2:22" ht="12.75">
      <c r="B38" s="53" t="s">
        <v>35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7"/>
      <c r="V38" s="7"/>
    </row>
  </sheetData>
  <sheetProtection/>
  <mergeCells count="22">
    <mergeCell ref="T1:V1"/>
    <mergeCell ref="B2:V2"/>
    <mergeCell ref="B3:B7"/>
    <mergeCell ref="C3:C7"/>
    <mergeCell ref="D3:F3"/>
    <mergeCell ref="G3:J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X3:X7"/>
    <mergeCell ref="D4:D7"/>
    <mergeCell ref="E4:F6"/>
    <mergeCell ref="G4:H6"/>
    <mergeCell ref="I4:J6"/>
    <mergeCell ref="K3:L6"/>
    <mergeCell ref="M3:P3"/>
  </mergeCells>
  <printOptions/>
  <pageMargins left="0.7" right="0.7" top="0.75" bottom="0.75" header="0.3" footer="0.3"/>
  <pageSetup horizontalDpi="600" verticalDpi="600" orientation="landscape" paperSize="9" scale="79" r:id="rId1"/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G38"/>
  <sheetViews>
    <sheetView zoomScale="75" zoomScaleNormal="75" zoomScalePageLayoutView="0" workbookViewId="0" topLeftCell="A1">
      <selection activeCell="Y8" sqref="Y8:AA36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8" width="6.8515625" style="0" customWidth="1"/>
    <col min="9" max="9" width="7.421875" style="0" customWidth="1"/>
    <col min="10" max="21" width="6.8515625" style="0" customWidth="1"/>
    <col min="22" max="22" width="8.7109375" style="0" customWidth="1"/>
  </cols>
  <sheetData>
    <row r="1" spans="20:22" ht="15.75">
      <c r="T1" s="47"/>
      <c r="U1" s="47"/>
      <c r="V1" s="47"/>
    </row>
    <row r="2" spans="2:22" ht="21" customHeight="1" thickBot="1">
      <c r="B2" s="66" t="s">
        <v>54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4" ht="28.5" customHeight="1" thickBot="1">
      <c r="B3" s="50" t="s">
        <v>0</v>
      </c>
      <c r="C3" s="51" t="s">
        <v>26</v>
      </c>
      <c r="D3" s="67" t="s">
        <v>39</v>
      </c>
      <c r="E3" s="67"/>
      <c r="F3" s="67"/>
      <c r="G3" s="68" t="s">
        <v>28</v>
      </c>
      <c r="H3" s="68"/>
      <c r="I3" s="68"/>
      <c r="J3" s="69"/>
      <c r="K3" s="39" t="s">
        <v>29</v>
      </c>
      <c r="L3" s="43"/>
      <c r="M3" s="58" t="s">
        <v>30</v>
      </c>
      <c r="N3" s="59"/>
      <c r="O3" s="59"/>
      <c r="P3" s="65"/>
      <c r="Q3" s="39" t="s">
        <v>46</v>
      </c>
      <c r="R3" s="43"/>
      <c r="S3" s="39" t="s">
        <v>47</v>
      </c>
      <c r="T3" s="43"/>
      <c r="U3" s="45" t="s">
        <v>31</v>
      </c>
      <c r="V3" s="43"/>
      <c r="X3" s="36" t="s">
        <v>41</v>
      </c>
    </row>
    <row r="4" spans="2:24" ht="12.75">
      <c r="B4" s="54"/>
      <c r="C4" s="56"/>
      <c r="D4" s="62" t="s">
        <v>38</v>
      </c>
      <c r="E4" s="39" t="s">
        <v>40</v>
      </c>
      <c r="F4" s="43"/>
      <c r="G4" s="39" t="s">
        <v>32</v>
      </c>
      <c r="H4" s="40"/>
      <c r="I4" s="40" t="s">
        <v>33</v>
      </c>
      <c r="J4" s="43"/>
      <c r="K4" s="41"/>
      <c r="L4" s="44"/>
      <c r="M4" s="39" t="s">
        <v>36</v>
      </c>
      <c r="N4" s="40"/>
      <c r="O4" s="40" t="s">
        <v>37</v>
      </c>
      <c r="P4" s="43"/>
      <c r="Q4" s="41"/>
      <c r="R4" s="44"/>
      <c r="S4" s="41"/>
      <c r="T4" s="44"/>
      <c r="U4" s="46"/>
      <c r="V4" s="44"/>
      <c r="X4" s="37"/>
    </row>
    <row r="5" spans="2:24" ht="12.75">
      <c r="B5" s="54"/>
      <c r="C5" s="56"/>
      <c r="D5" s="63"/>
      <c r="E5" s="41"/>
      <c r="F5" s="44"/>
      <c r="G5" s="41"/>
      <c r="H5" s="42"/>
      <c r="I5" s="42"/>
      <c r="J5" s="44"/>
      <c r="K5" s="41"/>
      <c r="L5" s="44"/>
      <c r="M5" s="41"/>
      <c r="N5" s="42"/>
      <c r="O5" s="42"/>
      <c r="P5" s="44"/>
      <c r="Q5" s="41"/>
      <c r="R5" s="44"/>
      <c r="S5" s="41"/>
      <c r="T5" s="44"/>
      <c r="U5" s="46"/>
      <c r="V5" s="44"/>
      <c r="X5" s="37"/>
    </row>
    <row r="6" spans="2:24" ht="12.75">
      <c r="B6" s="54"/>
      <c r="C6" s="56"/>
      <c r="D6" s="63"/>
      <c r="E6" s="41"/>
      <c r="F6" s="44"/>
      <c r="G6" s="41"/>
      <c r="H6" s="42"/>
      <c r="I6" s="42"/>
      <c r="J6" s="44"/>
      <c r="K6" s="41"/>
      <c r="L6" s="44"/>
      <c r="M6" s="41"/>
      <c r="N6" s="42"/>
      <c r="O6" s="42"/>
      <c r="P6" s="44"/>
      <c r="Q6" s="41"/>
      <c r="R6" s="44"/>
      <c r="S6" s="41"/>
      <c r="T6" s="44"/>
      <c r="U6" s="46"/>
      <c r="V6" s="44"/>
      <c r="X6" s="37"/>
    </row>
    <row r="7" spans="2:25" ht="13.5" thickBot="1">
      <c r="B7" s="55"/>
      <c r="C7" s="57"/>
      <c r="D7" s="6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38"/>
      <c r="Y7" s="8"/>
    </row>
    <row r="8" spans="2:33" ht="15.75">
      <c r="B8" s="2">
        <v>1</v>
      </c>
      <c r="C8" s="9" t="s">
        <v>1</v>
      </c>
      <c r="D8" s="22">
        <f>SUM(E8+G8+I8+K8+M8+O8+Q8+S8+U8)</f>
        <v>83</v>
      </c>
      <c r="E8" s="15">
        <v>27</v>
      </c>
      <c r="F8" s="16">
        <f aca="true" t="shared" si="0" ref="F8:F36">E8/D8*100</f>
        <v>32.53012048192771</v>
      </c>
      <c r="G8" s="15">
        <v>4</v>
      </c>
      <c r="H8" s="4">
        <f aca="true" t="shared" si="1" ref="H8:H36">G8/X8*100</f>
        <v>7.142857142857142</v>
      </c>
      <c r="I8" s="15">
        <v>37</v>
      </c>
      <c r="J8" s="6">
        <f aca="true" t="shared" si="2" ref="J8:J36">I8/X8*100</f>
        <v>66.07142857142857</v>
      </c>
      <c r="K8" s="15">
        <v>5</v>
      </c>
      <c r="L8" s="16">
        <f aca="true" t="shared" si="3" ref="L8:L36">K8/X8*100</f>
        <v>8.928571428571429</v>
      </c>
      <c r="M8" s="15">
        <v>6</v>
      </c>
      <c r="N8" s="5">
        <f aca="true" t="shared" si="4" ref="N8:N36">M8/X8*100</f>
        <v>10.714285714285714</v>
      </c>
      <c r="O8" s="15">
        <v>1</v>
      </c>
      <c r="P8" s="16">
        <f aca="true" t="shared" si="5" ref="P8:P36">O8/X8*100</f>
        <v>1.7857142857142856</v>
      </c>
      <c r="Q8" s="15">
        <v>3</v>
      </c>
      <c r="R8" s="6">
        <f aca="true" t="shared" si="6" ref="R8:R36">Q8/X8*100</f>
        <v>5.357142857142857</v>
      </c>
      <c r="S8" s="15">
        <v>0</v>
      </c>
      <c r="T8" s="6">
        <f aca="true" t="shared" si="7" ref="T8:T36">S8/X8*100</f>
        <v>0</v>
      </c>
      <c r="U8" s="15">
        <v>0</v>
      </c>
      <c r="V8" s="6">
        <f aca="true" t="shared" si="8" ref="V8:V36">U8/X8*100</f>
        <v>0</v>
      </c>
      <c r="W8" s="30"/>
      <c r="X8" s="20">
        <f>D8-E8</f>
        <v>56</v>
      </c>
      <c r="Y8" s="8"/>
      <c r="AA8" s="8"/>
      <c r="AC8" s="8"/>
      <c r="AG8" s="8"/>
    </row>
    <row r="9" spans="2:33" ht="15.75">
      <c r="B9" s="3">
        <v>2</v>
      </c>
      <c r="C9" s="9" t="s">
        <v>2</v>
      </c>
      <c r="D9" s="23">
        <f aca="true" t="shared" si="9" ref="D9:D34">SUM(E9+G9+I9+K9+M9+O9+Q9+S9+U9)</f>
        <v>122</v>
      </c>
      <c r="E9" s="15">
        <v>50</v>
      </c>
      <c r="F9" s="16">
        <f t="shared" si="0"/>
        <v>40.98360655737705</v>
      </c>
      <c r="G9" s="15">
        <v>13</v>
      </c>
      <c r="H9" s="4">
        <f t="shared" si="1"/>
        <v>18.055555555555554</v>
      </c>
      <c r="I9" s="15">
        <v>37</v>
      </c>
      <c r="J9" s="6">
        <f t="shared" si="2"/>
        <v>51.388888888888886</v>
      </c>
      <c r="K9" s="15">
        <v>7</v>
      </c>
      <c r="L9" s="16">
        <f t="shared" si="3"/>
        <v>9.722222222222223</v>
      </c>
      <c r="M9" s="15">
        <v>9</v>
      </c>
      <c r="N9" s="5">
        <f t="shared" si="4"/>
        <v>12.5</v>
      </c>
      <c r="O9" s="15">
        <v>0</v>
      </c>
      <c r="P9" s="16">
        <f t="shared" si="5"/>
        <v>0</v>
      </c>
      <c r="Q9" s="15">
        <v>6</v>
      </c>
      <c r="R9" s="6">
        <f t="shared" si="6"/>
        <v>8.333333333333332</v>
      </c>
      <c r="S9" s="15">
        <v>0</v>
      </c>
      <c r="T9" s="6">
        <f t="shared" si="7"/>
        <v>0</v>
      </c>
      <c r="U9" s="15">
        <v>0</v>
      </c>
      <c r="V9" s="6">
        <f t="shared" si="8"/>
        <v>0</v>
      </c>
      <c r="X9" s="20">
        <f aca="true" t="shared" si="10" ref="X9:X34">D9-E9</f>
        <v>72</v>
      </c>
      <c r="Y9" s="8"/>
      <c r="AA9" s="8"/>
      <c r="AC9" s="8"/>
      <c r="AG9" s="8"/>
    </row>
    <row r="10" spans="2:33" ht="15.75">
      <c r="B10" s="3">
        <v>3</v>
      </c>
      <c r="C10" s="9" t="s">
        <v>3</v>
      </c>
      <c r="D10" s="23">
        <f t="shared" si="9"/>
        <v>342</v>
      </c>
      <c r="E10" s="15">
        <v>158</v>
      </c>
      <c r="F10" s="16">
        <f t="shared" si="0"/>
        <v>46.198830409356724</v>
      </c>
      <c r="G10" s="15">
        <v>16</v>
      </c>
      <c r="H10" s="4">
        <f t="shared" si="1"/>
        <v>8.695652173913043</v>
      </c>
      <c r="I10" s="15">
        <v>116</v>
      </c>
      <c r="J10" s="6">
        <f t="shared" si="2"/>
        <v>63.04347826086957</v>
      </c>
      <c r="K10" s="15">
        <v>28</v>
      </c>
      <c r="L10" s="16">
        <f t="shared" si="3"/>
        <v>15.217391304347828</v>
      </c>
      <c r="M10" s="15">
        <v>13</v>
      </c>
      <c r="N10" s="5">
        <f t="shared" si="4"/>
        <v>7.065217391304348</v>
      </c>
      <c r="O10" s="15">
        <v>6</v>
      </c>
      <c r="P10" s="16">
        <f t="shared" si="5"/>
        <v>3.260869565217391</v>
      </c>
      <c r="Q10" s="15">
        <v>5</v>
      </c>
      <c r="R10" s="6">
        <f t="shared" si="6"/>
        <v>2.717391304347826</v>
      </c>
      <c r="S10" s="15">
        <v>0</v>
      </c>
      <c r="T10" s="6">
        <f t="shared" si="7"/>
        <v>0</v>
      </c>
      <c r="U10" s="15">
        <v>0</v>
      </c>
      <c r="V10" s="6">
        <f t="shared" si="8"/>
        <v>0</v>
      </c>
      <c r="W10" s="30"/>
      <c r="X10" s="20">
        <f t="shared" si="10"/>
        <v>184</v>
      </c>
      <c r="Y10" s="8"/>
      <c r="AA10" s="8"/>
      <c r="AC10" s="8"/>
      <c r="AG10" s="8"/>
    </row>
    <row r="11" spans="2:33" ht="15.75">
      <c r="B11" s="3">
        <v>4</v>
      </c>
      <c r="C11" s="9" t="s">
        <v>4</v>
      </c>
      <c r="D11" s="23">
        <f t="shared" si="9"/>
        <v>198</v>
      </c>
      <c r="E11" s="15">
        <v>106</v>
      </c>
      <c r="F11" s="16">
        <f t="shared" si="0"/>
        <v>53.535353535353536</v>
      </c>
      <c r="G11" s="15">
        <v>43</v>
      </c>
      <c r="H11" s="4">
        <f t="shared" si="1"/>
        <v>46.73913043478261</v>
      </c>
      <c r="I11" s="15">
        <v>23</v>
      </c>
      <c r="J11" s="6">
        <f t="shared" si="2"/>
        <v>25</v>
      </c>
      <c r="K11" s="15">
        <v>13</v>
      </c>
      <c r="L11" s="16">
        <f t="shared" si="3"/>
        <v>14.130434782608695</v>
      </c>
      <c r="M11" s="15">
        <v>4</v>
      </c>
      <c r="N11" s="5">
        <f t="shared" si="4"/>
        <v>4.3478260869565215</v>
      </c>
      <c r="O11" s="15">
        <v>0</v>
      </c>
      <c r="P11" s="16">
        <f t="shared" si="5"/>
        <v>0</v>
      </c>
      <c r="Q11" s="15">
        <v>9</v>
      </c>
      <c r="R11" s="6">
        <f t="shared" si="6"/>
        <v>9.782608695652174</v>
      </c>
      <c r="S11" s="15">
        <v>0</v>
      </c>
      <c r="T11" s="6">
        <f t="shared" si="7"/>
        <v>0</v>
      </c>
      <c r="U11" s="15">
        <v>0</v>
      </c>
      <c r="V11" s="6">
        <f t="shared" si="8"/>
        <v>0</v>
      </c>
      <c r="X11" s="20">
        <f t="shared" si="10"/>
        <v>92</v>
      </c>
      <c r="Y11" s="8"/>
      <c r="AA11" s="8"/>
      <c r="AC11" s="8"/>
      <c r="AG11" s="8"/>
    </row>
    <row r="12" spans="2:33" ht="15.75">
      <c r="B12" s="3">
        <v>5</v>
      </c>
      <c r="C12" s="9" t="s">
        <v>5</v>
      </c>
      <c r="D12" s="23">
        <f t="shared" si="9"/>
        <v>104</v>
      </c>
      <c r="E12" s="15">
        <v>40</v>
      </c>
      <c r="F12" s="16">
        <f t="shared" si="0"/>
        <v>38.46153846153847</v>
      </c>
      <c r="G12" s="15">
        <v>24</v>
      </c>
      <c r="H12" s="4">
        <f t="shared" si="1"/>
        <v>37.5</v>
      </c>
      <c r="I12" s="15">
        <v>13</v>
      </c>
      <c r="J12" s="6">
        <f t="shared" si="2"/>
        <v>20.3125</v>
      </c>
      <c r="K12" s="15">
        <v>13</v>
      </c>
      <c r="L12" s="16">
        <f t="shared" si="3"/>
        <v>20.3125</v>
      </c>
      <c r="M12" s="15">
        <v>12</v>
      </c>
      <c r="N12" s="5">
        <f t="shared" si="4"/>
        <v>18.75</v>
      </c>
      <c r="O12" s="15">
        <v>0</v>
      </c>
      <c r="P12" s="16">
        <f t="shared" si="5"/>
        <v>0</v>
      </c>
      <c r="Q12" s="15">
        <v>2</v>
      </c>
      <c r="R12" s="6">
        <f t="shared" si="6"/>
        <v>3.125</v>
      </c>
      <c r="S12" s="15">
        <v>0</v>
      </c>
      <c r="T12" s="6">
        <f t="shared" si="7"/>
        <v>0</v>
      </c>
      <c r="U12" s="15">
        <v>0</v>
      </c>
      <c r="V12" s="6">
        <f t="shared" si="8"/>
        <v>0</v>
      </c>
      <c r="X12" s="20">
        <f t="shared" si="10"/>
        <v>64</v>
      </c>
      <c r="Y12" s="8"/>
      <c r="AA12" s="8"/>
      <c r="AC12" s="8"/>
      <c r="AG12" s="8"/>
    </row>
    <row r="13" spans="2:33" ht="15.75">
      <c r="B13" s="3">
        <v>6</v>
      </c>
      <c r="C13" s="9" t="s">
        <v>6</v>
      </c>
      <c r="D13" s="23">
        <f t="shared" si="9"/>
        <v>133</v>
      </c>
      <c r="E13" s="15">
        <v>44</v>
      </c>
      <c r="F13" s="16">
        <f t="shared" si="0"/>
        <v>33.08270676691729</v>
      </c>
      <c r="G13" s="15">
        <v>47</v>
      </c>
      <c r="H13" s="4">
        <f t="shared" si="1"/>
        <v>52.80898876404494</v>
      </c>
      <c r="I13" s="15">
        <v>15</v>
      </c>
      <c r="J13" s="6">
        <f t="shared" si="2"/>
        <v>16.853932584269664</v>
      </c>
      <c r="K13" s="15">
        <v>6</v>
      </c>
      <c r="L13" s="16">
        <f t="shared" si="3"/>
        <v>6.741573033707865</v>
      </c>
      <c r="M13" s="15">
        <v>12</v>
      </c>
      <c r="N13" s="5">
        <f t="shared" si="4"/>
        <v>13.48314606741573</v>
      </c>
      <c r="O13" s="15">
        <v>0</v>
      </c>
      <c r="P13" s="16">
        <f t="shared" si="5"/>
        <v>0</v>
      </c>
      <c r="Q13" s="15">
        <v>9</v>
      </c>
      <c r="R13" s="6">
        <f t="shared" si="6"/>
        <v>10.112359550561797</v>
      </c>
      <c r="S13" s="15">
        <v>0</v>
      </c>
      <c r="T13" s="6">
        <f t="shared" si="7"/>
        <v>0</v>
      </c>
      <c r="U13" s="15">
        <v>0</v>
      </c>
      <c r="V13" s="6">
        <f t="shared" si="8"/>
        <v>0</v>
      </c>
      <c r="X13" s="20">
        <f t="shared" si="10"/>
        <v>89</v>
      </c>
      <c r="Y13" s="8"/>
      <c r="AA13" s="8"/>
      <c r="AC13" s="8"/>
      <c r="AG13" s="8"/>
    </row>
    <row r="14" spans="2:33" ht="15.75">
      <c r="B14" s="3">
        <v>7</v>
      </c>
      <c r="C14" s="9" t="s">
        <v>7</v>
      </c>
      <c r="D14" s="23">
        <f t="shared" si="9"/>
        <v>157</v>
      </c>
      <c r="E14" s="15">
        <v>67</v>
      </c>
      <c r="F14" s="16">
        <f t="shared" si="0"/>
        <v>42.675159235668794</v>
      </c>
      <c r="G14" s="15">
        <v>11</v>
      </c>
      <c r="H14" s="4">
        <f t="shared" si="1"/>
        <v>12.222222222222221</v>
      </c>
      <c r="I14" s="15">
        <v>53</v>
      </c>
      <c r="J14" s="6">
        <f t="shared" si="2"/>
        <v>58.88888888888889</v>
      </c>
      <c r="K14" s="15">
        <v>11</v>
      </c>
      <c r="L14" s="16">
        <f t="shared" si="3"/>
        <v>12.222222222222221</v>
      </c>
      <c r="M14" s="15">
        <v>7</v>
      </c>
      <c r="N14" s="5">
        <f t="shared" si="4"/>
        <v>7.777777777777778</v>
      </c>
      <c r="O14" s="15">
        <v>0</v>
      </c>
      <c r="P14" s="16">
        <f t="shared" si="5"/>
        <v>0</v>
      </c>
      <c r="Q14" s="15">
        <v>8</v>
      </c>
      <c r="R14" s="6">
        <f t="shared" si="6"/>
        <v>8.88888888888889</v>
      </c>
      <c r="S14" s="15">
        <v>0</v>
      </c>
      <c r="T14" s="6">
        <f t="shared" si="7"/>
        <v>0</v>
      </c>
      <c r="U14" s="15">
        <v>0</v>
      </c>
      <c r="V14" s="6">
        <f t="shared" si="8"/>
        <v>0</v>
      </c>
      <c r="X14" s="20">
        <f t="shared" si="10"/>
        <v>90</v>
      </c>
      <c r="Y14" s="8"/>
      <c r="AA14" s="8"/>
      <c r="AC14" s="8"/>
      <c r="AG14" s="8"/>
    </row>
    <row r="15" spans="2:33" ht="15.75">
      <c r="B15" s="3">
        <v>8</v>
      </c>
      <c r="C15" s="9" t="s">
        <v>8</v>
      </c>
      <c r="D15" s="23">
        <f t="shared" si="9"/>
        <v>67</v>
      </c>
      <c r="E15" s="15">
        <v>22</v>
      </c>
      <c r="F15" s="16">
        <f t="shared" si="0"/>
        <v>32.83582089552239</v>
      </c>
      <c r="G15" s="15">
        <v>22</v>
      </c>
      <c r="H15" s="4">
        <f t="shared" si="1"/>
        <v>48.888888888888886</v>
      </c>
      <c r="I15" s="15">
        <v>11</v>
      </c>
      <c r="J15" s="6">
        <f t="shared" si="2"/>
        <v>24.444444444444443</v>
      </c>
      <c r="K15" s="15">
        <v>5</v>
      </c>
      <c r="L15" s="16">
        <f t="shared" si="3"/>
        <v>11.11111111111111</v>
      </c>
      <c r="M15" s="15">
        <v>6</v>
      </c>
      <c r="N15" s="5">
        <f t="shared" si="4"/>
        <v>13.333333333333334</v>
      </c>
      <c r="O15" s="15">
        <v>0</v>
      </c>
      <c r="P15" s="16">
        <f t="shared" si="5"/>
        <v>0</v>
      </c>
      <c r="Q15" s="15">
        <v>1</v>
      </c>
      <c r="R15" s="6">
        <f t="shared" si="6"/>
        <v>2.2222222222222223</v>
      </c>
      <c r="S15" s="15">
        <v>0</v>
      </c>
      <c r="T15" s="6">
        <f t="shared" si="7"/>
        <v>0</v>
      </c>
      <c r="U15" s="15">
        <v>0</v>
      </c>
      <c r="V15" s="6">
        <f t="shared" si="8"/>
        <v>0</v>
      </c>
      <c r="X15" s="20">
        <f t="shared" si="10"/>
        <v>45</v>
      </c>
      <c r="Y15" s="8"/>
      <c r="AA15" s="8"/>
      <c r="AC15" s="8"/>
      <c r="AG15" s="8"/>
    </row>
    <row r="16" spans="2:33" ht="15.75">
      <c r="B16" s="3">
        <v>9</v>
      </c>
      <c r="C16" s="9" t="s">
        <v>9</v>
      </c>
      <c r="D16" s="23">
        <f t="shared" si="9"/>
        <v>145</v>
      </c>
      <c r="E16" s="15">
        <v>58</v>
      </c>
      <c r="F16" s="16">
        <f t="shared" si="0"/>
        <v>40</v>
      </c>
      <c r="G16" s="15">
        <v>10</v>
      </c>
      <c r="H16" s="4">
        <f t="shared" si="1"/>
        <v>11.494252873563218</v>
      </c>
      <c r="I16" s="15">
        <v>48</v>
      </c>
      <c r="J16" s="6">
        <f t="shared" si="2"/>
        <v>55.172413793103445</v>
      </c>
      <c r="K16" s="15">
        <v>11</v>
      </c>
      <c r="L16" s="16">
        <f t="shared" si="3"/>
        <v>12.643678160919542</v>
      </c>
      <c r="M16" s="15">
        <v>7</v>
      </c>
      <c r="N16" s="5">
        <f t="shared" si="4"/>
        <v>8.045977011494253</v>
      </c>
      <c r="O16" s="15">
        <v>6</v>
      </c>
      <c r="P16" s="16">
        <f t="shared" si="5"/>
        <v>6.896551724137931</v>
      </c>
      <c r="Q16" s="15">
        <v>4</v>
      </c>
      <c r="R16" s="6">
        <f t="shared" si="6"/>
        <v>4.597701149425287</v>
      </c>
      <c r="S16" s="15">
        <v>1</v>
      </c>
      <c r="T16" s="6">
        <f t="shared" si="7"/>
        <v>1.1494252873563218</v>
      </c>
      <c r="U16" s="15">
        <v>0</v>
      </c>
      <c r="V16" s="6">
        <f t="shared" si="8"/>
        <v>0</v>
      </c>
      <c r="W16" s="30"/>
      <c r="X16" s="20">
        <f t="shared" si="10"/>
        <v>87</v>
      </c>
      <c r="Y16" s="8"/>
      <c r="AA16" s="8"/>
      <c r="AC16" s="8"/>
      <c r="AG16" s="8"/>
    </row>
    <row r="17" spans="2:33" ht="15.75">
      <c r="B17" s="3">
        <v>10</v>
      </c>
      <c r="C17" s="9" t="s">
        <v>10</v>
      </c>
      <c r="D17" s="23">
        <f t="shared" si="9"/>
        <v>62</v>
      </c>
      <c r="E17" s="15">
        <v>23</v>
      </c>
      <c r="F17" s="16">
        <f t="shared" si="0"/>
        <v>37.096774193548384</v>
      </c>
      <c r="G17" s="15">
        <v>2</v>
      </c>
      <c r="H17" s="4">
        <f t="shared" si="1"/>
        <v>5.128205128205128</v>
      </c>
      <c r="I17" s="15">
        <v>21</v>
      </c>
      <c r="J17" s="6">
        <f t="shared" si="2"/>
        <v>53.84615384615385</v>
      </c>
      <c r="K17" s="15">
        <v>11</v>
      </c>
      <c r="L17" s="16">
        <f t="shared" si="3"/>
        <v>28.205128205128204</v>
      </c>
      <c r="M17" s="15">
        <v>2</v>
      </c>
      <c r="N17" s="5">
        <f t="shared" si="4"/>
        <v>5.128205128205128</v>
      </c>
      <c r="O17" s="15">
        <v>1</v>
      </c>
      <c r="P17" s="16">
        <f t="shared" si="5"/>
        <v>2.564102564102564</v>
      </c>
      <c r="Q17" s="15">
        <v>2</v>
      </c>
      <c r="R17" s="6">
        <f t="shared" si="6"/>
        <v>5.128205128205128</v>
      </c>
      <c r="S17" s="15">
        <v>0</v>
      </c>
      <c r="T17" s="6">
        <f t="shared" si="7"/>
        <v>0</v>
      </c>
      <c r="U17" s="15">
        <v>0</v>
      </c>
      <c r="V17" s="6">
        <f t="shared" si="8"/>
        <v>0</v>
      </c>
      <c r="X17" s="20">
        <f t="shared" si="10"/>
        <v>39</v>
      </c>
      <c r="Y17" s="8"/>
      <c r="AA17" s="8"/>
      <c r="AC17" s="8"/>
      <c r="AG17" s="8"/>
    </row>
    <row r="18" spans="2:33" ht="15.75">
      <c r="B18" s="3">
        <v>11</v>
      </c>
      <c r="C18" s="9" t="s">
        <v>11</v>
      </c>
      <c r="D18" s="23">
        <f t="shared" si="9"/>
        <v>37</v>
      </c>
      <c r="E18" s="15">
        <v>17</v>
      </c>
      <c r="F18" s="16">
        <f t="shared" si="0"/>
        <v>45.94594594594595</v>
      </c>
      <c r="G18" s="15">
        <v>1</v>
      </c>
      <c r="H18" s="4">
        <f t="shared" si="1"/>
        <v>5</v>
      </c>
      <c r="I18" s="15">
        <v>13</v>
      </c>
      <c r="J18" s="6">
        <f t="shared" si="2"/>
        <v>65</v>
      </c>
      <c r="K18" s="15">
        <v>3</v>
      </c>
      <c r="L18" s="16">
        <f t="shared" si="3"/>
        <v>15</v>
      </c>
      <c r="M18" s="15">
        <v>0</v>
      </c>
      <c r="N18" s="5">
        <f t="shared" si="4"/>
        <v>0</v>
      </c>
      <c r="O18" s="15">
        <v>0</v>
      </c>
      <c r="P18" s="16">
        <f t="shared" si="5"/>
        <v>0</v>
      </c>
      <c r="Q18" s="15">
        <v>2</v>
      </c>
      <c r="R18" s="6">
        <f t="shared" si="6"/>
        <v>10</v>
      </c>
      <c r="S18" s="15">
        <v>1</v>
      </c>
      <c r="T18" s="6">
        <f t="shared" si="7"/>
        <v>5</v>
      </c>
      <c r="U18" s="15">
        <v>0</v>
      </c>
      <c r="V18" s="6">
        <f t="shared" si="8"/>
        <v>0</v>
      </c>
      <c r="W18" s="30"/>
      <c r="X18" s="20">
        <f t="shared" si="10"/>
        <v>20</v>
      </c>
      <c r="Y18" s="8"/>
      <c r="AA18" s="8"/>
      <c r="AC18" s="8"/>
      <c r="AG18" s="8"/>
    </row>
    <row r="19" spans="2:33" ht="15.75">
      <c r="B19" s="3">
        <v>12</v>
      </c>
      <c r="C19" s="9" t="s">
        <v>12</v>
      </c>
      <c r="D19" s="23">
        <f t="shared" si="9"/>
        <v>280</v>
      </c>
      <c r="E19" s="15">
        <v>81</v>
      </c>
      <c r="F19" s="16">
        <f t="shared" si="0"/>
        <v>28.92857142857143</v>
      </c>
      <c r="G19" s="15">
        <v>54</v>
      </c>
      <c r="H19" s="4">
        <f t="shared" si="1"/>
        <v>27.1356783919598</v>
      </c>
      <c r="I19" s="15">
        <v>114</v>
      </c>
      <c r="J19" s="6">
        <f t="shared" si="2"/>
        <v>57.286432160804026</v>
      </c>
      <c r="K19" s="15">
        <v>13</v>
      </c>
      <c r="L19" s="16">
        <f t="shared" si="3"/>
        <v>6.532663316582915</v>
      </c>
      <c r="M19" s="15">
        <v>14</v>
      </c>
      <c r="N19" s="5">
        <f t="shared" si="4"/>
        <v>7.035175879396985</v>
      </c>
      <c r="O19" s="15">
        <v>2</v>
      </c>
      <c r="P19" s="16">
        <f t="shared" si="5"/>
        <v>1.0050251256281406</v>
      </c>
      <c r="Q19" s="15">
        <v>2</v>
      </c>
      <c r="R19" s="6">
        <f t="shared" si="6"/>
        <v>1.0050251256281406</v>
      </c>
      <c r="S19" s="15">
        <v>0</v>
      </c>
      <c r="T19" s="6">
        <f t="shared" si="7"/>
        <v>0</v>
      </c>
      <c r="U19" s="15">
        <v>0</v>
      </c>
      <c r="V19" s="6">
        <f t="shared" si="8"/>
        <v>0</v>
      </c>
      <c r="X19" s="20">
        <f t="shared" si="10"/>
        <v>199</v>
      </c>
      <c r="Y19" s="8"/>
      <c r="AA19" s="8"/>
      <c r="AC19" s="8"/>
      <c r="AG19" s="8"/>
    </row>
    <row r="20" spans="2:33" ht="15.75">
      <c r="B20" s="3">
        <v>13</v>
      </c>
      <c r="C20" s="9" t="s">
        <v>13</v>
      </c>
      <c r="D20" s="23">
        <f t="shared" si="9"/>
        <v>131</v>
      </c>
      <c r="E20" s="15">
        <v>87</v>
      </c>
      <c r="F20" s="16">
        <f t="shared" si="0"/>
        <v>66.41221374045801</v>
      </c>
      <c r="G20" s="15">
        <v>3</v>
      </c>
      <c r="H20" s="4">
        <f t="shared" si="1"/>
        <v>6.8181818181818175</v>
      </c>
      <c r="I20" s="15">
        <v>30</v>
      </c>
      <c r="J20" s="6">
        <f t="shared" si="2"/>
        <v>68.18181818181817</v>
      </c>
      <c r="K20" s="15">
        <v>5</v>
      </c>
      <c r="L20" s="16">
        <f t="shared" si="3"/>
        <v>11.363636363636363</v>
      </c>
      <c r="M20" s="15">
        <v>2</v>
      </c>
      <c r="N20" s="5">
        <f t="shared" si="4"/>
        <v>4.545454545454546</v>
      </c>
      <c r="O20" s="15">
        <v>1</v>
      </c>
      <c r="P20" s="16">
        <f t="shared" si="5"/>
        <v>2.272727272727273</v>
      </c>
      <c r="Q20" s="15">
        <v>3</v>
      </c>
      <c r="R20" s="6">
        <f t="shared" si="6"/>
        <v>6.8181818181818175</v>
      </c>
      <c r="S20" s="15">
        <v>0</v>
      </c>
      <c r="T20" s="6">
        <f t="shared" si="7"/>
        <v>0</v>
      </c>
      <c r="U20" s="15">
        <v>0</v>
      </c>
      <c r="V20" s="6">
        <f t="shared" si="8"/>
        <v>0</v>
      </c>
      <c r="X20" s="20">
        <f t="shared" si="10"/>
        <v>44</v>
      </c>
      <c r="Y20" s="8"/>
      <c r="AA20" s="8"/>
      <c r="AC20" s="8"/>
      <c r="AG20" s="8"/>
    </row>
    <row r="21" spans="2:33" ht="15.75">
      <c r="B21" s="3">
        <v>14</v>
      </c>
      <c r="C21" s="9" t="s">
        <v>14</v>
      </c>
      <c r="D21" s="23">
        <f t="shared" si="9"/>
        <v>491</v>
      </c>
      <c r="E21" s="15">
        <v>189</v>
      </c>
      <c r="F21" s="16">
        <f t="shared" si="0"/>
        <v>38.4928716904277</v>
      </c>
      <c r="G21" s="15">
        <v>87</v>
      </c>
      <c r="H21" s="4">
        <f t="shared" si="1"/>
        <v>28.807947019867548</v>
      </c>
      <c r="I21" s="15">
        <v>129</v>
      </c>
      <c r="J21" s="6">
        <f t="shared" si="2"/>
        <v>42.71523178807947</v>
      </c>
      <c r="K21" s="15">
        <v>36</v>
      </c>
      <c r="L21" s="16">
        <f t="shared" si="3"/>
        <v>11.920529801324504</v>
      </c>
      <c r="M21" s="15">
        <v>18</v>
      </c>
      <c r="N21" s="5">
        <f t="shared" si="4"/>
        <v>5.960264900662252</v>
      </c>
      <c r="O21" s="15">
        <v>1</v>
      </c>
      <c r="P21" s="16">
        <f t="shared" si="5"/>
        <v>0.33112582781456956</v>
      </c>
      <c r="Q21" s="15">
        <v>31</v>
      </c>
      <c r="R21" s="6">
        <f t="shared" si="6"/>
        <v>10.264900662251655</v>
      </c>
      <c r="S21" s="15">
        <v>0</v>
      </c>
      <c r="T21" s="6">
        <f t="shared" si="7"/>
        <v>0</v>
      </c>
      <c r="U21" s="15">
        <v>0</v>
      </c>
      <c r="V21" s="6">
        <f t="shared" si="8"/>
        <v>0</v>
      </c>
      <c r="X21" s="20">
        <f t="shared" si="10"/>
        <v>302</v>
      </c>
      <c r="Y21" s="8"/>
      <c r="AA21" s="8"/>
      <c r="AC21" s="8"/>
      <c r="AG21" s="8"/>
    </row>
    <row r="22" spans="2:33" ht="15.75">
      <c r="B22" s="3">
        <v>15</v>
      </c>
      <c r="C22" s="9" t="s">
        <v>15</v>
      </c>
      <c r="D22" s="23">
        <f t="shared" si="9"/>
        <v>107</v>
      </c>
      <c r="E22" s="15">
        <v>50</v>
      </c>
      <c r="F22" s="16">
        <f t="shared" si="0"/>
        <v>46.728971962616825</v>
      </c>
      <c r="G22" s="15">
        <v>26</v>
      </c>
      <c r="H22" s="4">
        <f t="shared" si="1"/>
        <v>45.614035087719294</v>
      </c>
      <c r="I22" s="15">
        <v>20</v>
      </c>
      <c r="J22" s="6">
        <f t="shared" si="2"/>
        <v>35.08771929824561</v>
      </c>
      <c r="K22" s="15">
        <v>3</v>
      </c>
      <c r="L22" s="16">
        <f t="shared" si="3"/>
        <v>5.263157894736842</v>
      </c>
      <c r="M22" s="15">
        <v>7</v>
      </c>
      <c r="N22" s="5">
        <f t="shared" si="4"/>
        <v>12.280701754385964</v>
      </c>
      <c r="O22" s="15">
        <v>1</v>
      </c>
      <c r="P22" s="16">
        <f t="shared" si="5"/>
        <v>1.7543859649122806</v>
      </c>
      <c r="Q22" s="15">
        <v>0</v>
      </c>
      <c r="R22" s="6">
        <f t="shared" si="6"/>
        <v>0</v>
      </c>
      <c r="S22" s="15">
        <v>0</v>
      </c>
      <c r="T22" s="6">
        <f t="shared" si="7"/>
        <v>0</v>
      </c>
      <c r="U22" s="15">
        <v>0</v>
      </c>
      <c r="V22" s="6">
        <f t="shared" si="8"/>
        <v>0</v>
      </c>
      <c r="X22" s="20">
        <f t="shared" si="10"/>
        <v>57</v>
      </c>
      <c r="Y22" s="8"/>
      <c r="AA22" s="8"/>
      <c r="AC22" s="8"/>
      <c r="AG22" s="8"/>
    </row>
    <row r="23" spans="2:33" ht="15.75">
      <c r="B23" s="3">
        <v>16</v>
      </c>
      <c r="C23" s="9" t="s">
        <v>16</v>
      </c>
      <c r="D23" s="23">
        <f t="shared" si="9"/>
        <v>81</v>
      </c>
      <c r="E23" s="15">
        <v>26</v>
      </c>
      <c r="F23" s="16">
        <f t="shared" si="0"/>
        <v>32.098765432098766</v>
      </c>
      <c r="G23" s="15">
        <v>10</v>
      </c>
      <c r="H23" s="4">
        <f t="shared" si="1"/>
        <v>18.181818181818183</v>
      </c>
      <c r="I23" s="15">
        <v>29</v>
      </c>
      <c r="J23" s="6">
        <f t="shared" si="2"/>
        <v>52.72727272727272</v>
      </c>
      <c r="K23" s="15">
        <v>7</v>
      </c>
      <c r="L23" s="16">
        <f t="shared" si="3"/>
        <v>12.727272727272727</v>
      </c>
      <c r="M23" s="15">
        <v>4</v>
      </c>
      <c r="N23" s="5">
        <f t="shared" si="4"/>
        <v>7.2727272727272725</v>
      </c>
      <c r="O23" s="15">
        <v>1</v>
      </c>
      <c r="P23" s="16">
        <f t="shared" si="5"/>
        <v>1.8181818181818181</v>
      </c>
      <c r="Q23" s="15">
        <v>4</v>
      </c>
      <c r="R23" s="6">
        <f t="shared" si="6"/>
        <v>7.2727272727272725</v>
      </c>
      <c r="S23" s="15">
        <v>0</v>
      </c>
      <c r="T23" s="6">
        <f t="shared" si="7"/>
        <v>0</v>
      </c>
      <c r="U23" s="15">
        <v>0</v>
      </c>
      <c r="V23" s="6">
        <f t="shared" si="8"/>
        <v>0</v>
      </c>
      <c r="X23" s="20">
        <f t="shared" si="10"/>
        <v>55</v>
      </c>
      <c r="Y23" s="8"/>
      <c r="AA23" s="8"/>
      <c r="AC23" s="8"/>
      <c r="AG23" s="8"/>
    </row>
    <row r="24" spans="2:33" ht="15.75">
      <c r="B24" s="3">
        <v>17</v>
      </c>
      <c r="C24" s="9" t="s">
        <v>17</v>
      </c>
      <c r="D24" s="23">
        <f t="shared" si="9"/>
        <v>94</v>
      </c>
      <c r="E24" s="15">
        <v>39</v>
      </c>
      <c r="F24" s="16">
        <f t="shared" si="0"/>
        <v>41.48936170212766</v>
      </c>
      <c r="G24" s="15">
        <v>6</v>
      </c>
      <c r="H24" s="4">
        <f t="shared" si="1"/>
        <v>10.909090909090908</v>
      </c>
      <c r="I24" s="15">
        <v>42</v>
      </c>
      <c r="J24" s="6">
        <f t="shared" si="2"/>
        <v>76.36363636363637</v>
      </c>
      <c r="K24" s="15">
        <v>1</v>
      </c>
      <c r="L24" s="16">
        <f t="shared" si="3"/>
        <v>1.8181818181818181</v>
      </c>
      <c r="M24" s="15">
        <v>3</v>
      </c>
      <c r="N24" s="5">
        <f t="shared" si="4"/>
        <v>5.454545454545454</v>
      </c>
      <c r="O24" s="15">
        <v>0</v>
      </c>
      <c r="P24" s="16">
        <f t="shared" si="5"/>
        <v>0</v>
      </c>
      <c r="Q24" s="15">
        <v>3</v>
      </c>
      <c r="R24" s="6">
        <f t="shared" si="6"/>
        <v>5.454545454545454</v>
      </c>
      <c r="S24" s="15">
        <v>0</v>
      </c>
      <c r="T24" s="6">
        <f t="shared" si="7"/>
        <v>0</v>
      </c>
      <c r="U24" s="15">
        <v>0</v>
      </c>
      <c r="V24" s="6">
        <f t="shared" si="8"/>
        <v>0</v>
      </c>
      <c r="X24" s="20">
        <f t="shared" si="10"/>
        <v>55</v>
      </c>
      <c r="Y24" s="8"/>
      <c r="AA24" s="8"/>
      <c r="AC24" s="8"/>
      <c r="AG24" s="8"/>
    </row>
    <row r="25" spans="2:33" ht="15.75">
      <c r="B25" s="3">
        <v>18</v>
      </c>
      <c r="C25" s="9" t="s">
        <v>18</v>
      </c>
      <c r="D25" s="23">
        <f t="shared" si="9"/>
        <v>58</v>
      </c>
      <c r="E25" s="15">
        <v>18</v>
      </c>
      <c r="F25" s="16">
        <f t="shared" si="0"/>
        <v>31.03448275862069</v>
      </c>
      <c r="G25" s="15">
        <v>6</v>
      </c>
      <c r="H25" s="4">
        <f t="shared" si="1"/>
        <v>15</v>
      </c>
      <c r="I25" s="15">
        <v>29</v>
      </c>
      <c r="J25" s="6">
        <f t="shared" si="2"/>
        <v>72.5</v>
      </c>
      <c r="K25" s="15">
        <v>2</v>
      </c>
      <c r="L25" s="16">
        <f t="shared" si="3"/>
        <v>5</v>
      </c>
      <c r="M25" s="15">
        <v>2</v>
      </c>
      <c r="N25" s="5">
        <f t="shared" si="4"/>
        <v>5</v>
      </c>
      <c r="O25" s="15">
        <v>0</v>
      </c>
      <c r="P25" s="16">
        <f t="shared" si="5"/>
        <v>0</v>
      </c>
      <c r="Q25" s="15">
        <v>1</v>
      </c>
      <c r="R25" s="6">
        <f t="shared" si="6"/>
        <v>2.5</v>
      </c>
      <c r="S25" s="15">
        <v>0</v>
      </c>
      <c r="T25" s="6">
        <f t="shared" si="7"/>
        <v>0</v>
      </c>
      <c r="U25" s="15">
        <v>0</v>
      </c>
      <c r="V25" s="6">
        <f t="shared" si="8"/>
        <v>0</v>
      </c>
      <c r="X25" s="20">
        <f t="shared" si="10"/>
        <v>40</v>
      </c>
      <c r="Y25" s="8"/>
      <c r="AA25" s="8"/>
      <c r="AC25" s="8"/>
      <c r="AG25" s="8"/>
    </row>
    <row r="26" spans="2:33" ht="15.75">
      <c r="B26" s="3">
        <v>19</v>
      </c>
      <c r="C26" s="9" t="s">
        <v>19</v>
      </c>
      <c r="D26" s="23">
        <f t="shared" si="9"/>
        <v>164</v>
      </c>
      <c r="E26" s="15">
        <v>69</v>
      </c>
      <c r="F26" s="16">
        <f t="shared" si="0"/>
        <v>42.073170731707314</v>
      </c>
      <c r="G26" s="15">
        <v>6</v>
      </c>
      <c r="H26" s="4">
        <f t="shared" si="1"/>
        <v>6.315789473684211</v>
      </c>
      <c r="I26" s="15">
        <v>52</v>
      </c>
      <c r="J26" s="6">
        <f t="shared" si="2"/>
        <v>54.736842105263165</v>
      </c>
      <c r="K26" s="15">
        <v>17</v>
      </c>
      <c r="L26" s="16">
        <f t="shared" si="3"/>
        <v>17.894736842105264</v>
      </c>
      <c r="M26" s="15">
        <v>11</v>
      </c>
      <c r="N26" s="5">
        <f t="shared" si="4"/>
        <v>11.578947368421053</v>
      </c>
      <c r="O26" s="15">
        <v>0</v>
      </c>
      <c r="P26" s="16">
        <f t="shared" si="5"/>
        <v>0</v>
      </c>
      <c r="Q26" s="15">
        <v>8</v>
      </c>
      <c r="R26" s="6">
        <f t="shared" si="6"/>
        <v>8.421052631578947</v>
      </c>
      <c r="S26" s="15">
        <v>1</v>
      </c>
      <c r="T26" s="6">
        <f t="shared" si="7"/>
        <v>1.0526315789473684</v>
      </c>
      <c r="U26" s="15">
        <v>0</v>
      </c>
      <c r="V26" s="6">
        <f t="shared" si="8"/>
        <v>0</v>
      </c>
      <c r="X26" s="20">
        <f t="shared" si="10"/>
        <v>95</v>
      </c>
      <c r="Y26" s="8"/>
      <c r="AA26" s="8"/>
      <c r="AC26" s="8"/>
      <c r="AG26" s="8"/>
    </row>
    <row r="27" spans="2:33" ht="15.75">
      <c r="B27" s="3">
        <v>20</v>
      </c>
      <c r="C27" s="9" t="s">
        <v>20</v>
      </c>
      <c r="D27" s="23">
        <f t="shared" si="9"/>
        <v>130</v>
      </c>
      <c r="E27" s="15">
        <v>61</v>
      </c>
      <c r="F27" s="16">
        <f t="shared" si="0"/>
        <v>46.92307692307692</v>
      </c>
      <c r="G27" s="15">
        <v>8</v>
      </c>
      <c r="H27" s="4">
        <f t="shared" si="1"/>
        <v>11.594202898550725</v>
      </c>
      <c r="I27" s="15">
        <v>39</v>
      </c>
      <c r="J27" s="6">
        <f t="shared" si="2"/>
        <v>56.52173913043478</v>
      </c>
      <c r="K27" s="15">
        <v>10</v>
      </c>
      <c r="L27" s="16">
        <f t="shared" si="3"/>
        <v>14.492753623188406</v>
      </c>
      <c r="M27" s="15">
        <v>6</v>
      </c>
      <c r="N27" s="5">
        <f t="shared" si="4"/>
        <v>8.695652173913043</v>
      </c>
      <c r="O27" s="15">
        <v>0</v>
      </c>
      <c r="P27" s="16">
        <f t="shared" si="5"/>
        <v>0</v>
      </c>
      <c r="Q27" s="15">
        <v>6</v>
      </c>
      <c r="R27" s="6">
        <f t="shared" si="6"/>
        <v>8.695652173913043</v>
      </c>
      <c r="S27" s="15">
        <v>0</v>
      </c>
      <c r="T27" s="6">
        <f t="shared" si="7"/>
        <v>0</v>
      </c>
      <c r="U27" s="15">
        <v>0</v>
      </c>
      <c r="V27" s="6">
        <f t="shared" si="8"/>
        <v>0</v>
      </c>
      <c r="X27" s="20">
        <f t="shared" si="10"/>
        <v>69</v>
      </c>
      <c r="Y27" s="8"/>
      <c r="AA27" s="8"/>
      <c r="AC27" s="8"/>
      <c r="AG27" s="8"/>
    </row>
    <row r="28" spans="2:33" ht="15.75">
      <c r="B28" s="3">
        <v>21</v>
      </c>
      <c r="C28" s="9" t="s">
        <v>21</v>
      </c>
      <c r="D28" s="23">
        <f t="shared" si="9"/>
        <v>75</v>
      </c>
      <c r="E28" s="15">
        <v>29</v>
      </c>
      <c r="F28" s="16">
        <f t="shared" si="0"/>
        <v>38.666666666666664</v>
      </c>
      <c r="G28" s="15">
        <v>20</v>
      </c>
      <c r="H28" s="4">
        <f t="shared" si="1"/>
        <v>43.47826086956522</v>
      </c>
      <c r="I28" s="15">
        <v>7</v>
      </c>
      <c r="J28" s="6">
        <f t="shared" si="2"/>
        <v>15.217391304347828</v>
      </c>
      <c r="K28" s="15">
        <v>6</v>
      </c>
      <c r="L28" s="16">
        <f t="shared" si="3"/>
        <v>13.043478260869565</v>
      </c>
      <c r="M28" s="15">
        <v>6</v>
      </c>
      <c r="N28" s="5">
        <f t="shared" si="4"/>
        <v>13.043478260869565</v>
      </c>
      <c r="O28" s="15">
        <v>1</v>
      </c>
      <c r="P28" s="16">
        <f t="shared" si="5"/>
        <v>2.1739130434782608</v>
      </c>
      <c r="Q28" s="15">
        <v>6</v>
      </c>
      <c r="R28" s="6">
        <f t="shared" si="6"/>
        <v>13.043478260869565</v>
      </c>
      <c r="S28" s="15">
        <v>0</v>
      </c>
      <c r="T28" s="6">
        <f t="shared" si="7"/>
        <v>0</v>
      </c>
      <c r="U28" s="15">
        <v>0</v>
      </c>
      <c r="V28" s="6">
        <f t="shared" si="8"/>
        <v>0</v>
      </c>
      <c r="W28" s="30"/>
      <c r="X28" s="20">
        <f t="shared" si="10"/>
        <v>46</v>
      </c>
      <c r="Y28" s="8"/>
      <c r="AA28" s="8"/>
      <c r="AC28" s="8"/>
      <c r="AG28" s="8"/>
    </row>
    <row r="29" spans="2:33" ht="15.75">
      <c r="B29" s="3">
        <v>22</v>
      </c>
      <c r="C29" s="9" t="s">
        <v>22</v>
      </c>
      <c r="D29" s="23">
        <f t="shared" si="9"/>
        <v>77</v>
      </c>
      <c r="E29" s="15">
        <v>29</v>
      </c>
      <c r="F29" s="16">
        <f t="shared" si="0"/>
        <v>37.66233766233766</v>
      </c>
      <c r="G29" s="15">
        <v>6</v>
      </c>
      <c r="H29" s="4">
        <f t="shared" si="1"/>
        <v>12.5</v>
      </c>
      <c r="I29" s="15">
        <v>26</v>
      </c>
      <c r="J29" s="6">
        <f t="shared" si="2"/>
        <v>54.166666666666664</v>
      </c>
      <c r="K29" s="15">
        <v>5</v>
      </c>
      <c r="L29" s="16">
        <f t="shared" si="3"/>
        <v>10.416666666666668</v>
      </c>
      <c r="M29" s="15">
        <v>9</v>
      </c>
      <c r="N29" s="5">
        <f t="shared" si="4"/>
        <v>18.75</v>
      </c>
      <c r="O29" s="15">
        <v>0</v>
      </c>
      <c r="P29" s="16">
        <f t="shared" si="5"/>
        <v>0</v>
      </c>
      <c r="Q29" s="15">
        <v>2</v>
      </c>
      <c r="R29" s="6">
        <f t="shared" si="6"/>
        <v>4.166666666666666</v>
      </c>
      <c r="S29" s="15">
        <v>0</v>
      </c>
      <c r="T29" s="6">
        <f t="shared" si="7"/>
        <v>0</v>
      </c>
      <c r="U29" s="15">
        <v>0</v>
      </c>
      <c r="V29" s="6">
        <f t="shared" si="8"/>
        <v>0</v>
      </c>
      <c r="X29" s="20">
        <f t="shared" si="10"/>
        <v>48</v>
      </c>
      <c r="Y29" s="8"/>
      <c r="AA29" s="8"/>
      <c r="AC29" s="8"/>
      <c r="AG29" s="8"/>
    </row>
    <row r="30" spans="2:33" ht="15.75">
      <c r="B30" s="3">
        <v>23</v>
      </c>
      <c r="C30" s="9" t="s">
        <v>23</v>
      </c>
      <c r="D30" s="23">
        <f t="shared" si="9"/>
        <v>41</v>
      </c>
      <c r="E30" s="15">
        <v>10</v>
      </c>
      <c r="F30" s="16">
        <f t="shared" si="0"/>
        <v>24.390243902439025</v>
      </c>
      <c r="G30" s="15">
        <v>13</v>
      </c>
      <c r="H30" s="4">
        <f t="shared" si="1"/>
        <v>41.935483870967744</v>
      </c>
      <c r="I30" s="15">
        <v>8</v>
      </c>
      <c r="J30" s="6">
        <f t="shared" si="2"/>
        <v>25.806451612903224</v>
      </c>
      <c r="K30" s="15">
        <v>4</v>
      </c>
      <c r="L30" s="16">
        <f t="shared" si="3"/>
        <v>12.903225806451612</v>
      </c>
      <c r="M30" s="15">
        <v>5</v>
      </c>
      <c r="N30" s="5">
        <f t="shared" si="4"/>
        <v>16.129032258064516</v>
      </c>
      <c r="O30" s="15">
        <v>1</v>
      </c>
      <c r="P30" s="16">
        <f t="shared" si="5"/>
        <v>3.225806451612903</v>
      </c>
      <c r="Q30" s="15">
        <v>0</v>
      </c>
      <c r="R30" s="6">
        <f t="shared" si="6"/>
        <v>0</v>
      </c>
      <c r="S30" s="15">
        <v>0</v>
      </c>
      <c r="T30" s="6">
        <f t="shared" si="7"/>
        <v>0</v>
      </c>
      <c r="U30" s="15">
        <v>0</v>
      </c>
      <c r="V30" s="6">
        <f t="shared" si="8"/>
        <v>0</v>
      </c>
      <c r="W30" s="30"/>
      <c r="X30" s="20">
        <f t="shared" si="10"/>
        <v>31</v>
      </c>
      <c r="Y30" s="8"/>
      <c r="AA30" s="8"/>
      <c r="AC30" s="8"/>
      <c r="AG30" s="8"/>
    </row>
    <row r="31" spans="2:33" ht="15.75">
      <c r="B31" s="3">
        <v>24</v>
      </c>
      <c r="C31" s="10" t="s">
        <v>24</v>
      </c>
      <c r="D31" s="23">
        <f t="shared" si="9"/>
        <v>133</v>
      </c>
      <c r="E31" s="15">
        <v>25</v>
      </c>
      <c r="F31" s="16">
        <f t="shared" si="0"/>
        <v>18.796992481203006</v>
      </c>
      <c r="G31" s="15">
        <v>10</v>
      </c>
      <c r="H31" s="4">
        <f t="shared" si="1"/>
        <v>9.25925925925926</v>
      </c>
      <c r="I31" s="15">
        <v>68</v>
      </c>
      <c r="J31" s="6">
        <f t="shared" si="2"/>
        <v>62.96296296296296</v>
      </c>
      <c r="K31" s="15">
        <v>15</v>
      </c>
      <c r="L31" s="16">
        <f t="shared" si="3"/>
        <v>13.88888888888889</v>
      </c>
      <c r="M31" s="15">
        <v>3</v>
      </c>
      <c r="N31" s="5">
        <f t="shared" si="4"/>
        <v>2.7777777777777777</v>
      </c>
      <c r="O31" s="15">
        <v>3</v>
      </c>
      <c r="P31" s="16">
        <f t="shared" si="5"/>
        <v>2.7777777777777777</v>
      </c>
      <c r="Q31" s="15">
        <v>9</v>
      </c>
      <c r="R31" s="6">
        <f t="shared" si="6"/>
        <v>8.333333333333332</v>
      </c>
      <c r="S31" s="15">
        <v>0</v>
      </c>
      <c r="T31" s="6">
        <f t="shared" si="7"/>
        <v>0</v>
      </c>
      <c r="U31" s="15">
        <v>0</v>
      </c>
      <c r="V31" s="6">
        <f t="shared" si="8"/>
        <v>0</v>
      </c>
      <c r="X31" s="20">
        <f t="shared" si="10"/>
        <v>108</v>
      </c>
      <c r="Y31" s="8"/>
      <c r="AA31" s="8"/>
      <c r="AC31" s="8"/>
      <c r="AG31" s="8"/>
    </row>
    <row r="32" spans="2:33" ht="15.75">
      <c r="B32" s="3">
        <v>25</v>
      </c>
      <c r="C32" s="10" t="s">
        <v>25</v>
      </c>
      <c r="D32" s="23">
        <f t="shared" si="9"/>
        <v>116</v>
      </c>
      <c r="E32" s="15">
        <v>34</v>
      </c>
      <c r="F32" s="16">
        <f t="shared" si="0"/>
        <v>29.310344827586203</v>
      </c>
      <c r="G32" s="15">
        <v>30</v>
      </c>
      <c r="H32" s="4">
        <f t="shared" si="1"/>
        <v>36.58536585365854</v>
      </c>
      <c r="I32" s="15">
        <v>36</v>
      </c>
      <c r="J32" s="6">
        <f t="shared" si="2"/>
        <v>43.90243902439025</v>
      </c>
      <c r="K32" s="15">
        <v>9</v>
      </c>
      <c r="L32" s="16">
        <f t="shared" si="3"/>
        <v>10.975609756097562</v>
      </c>
      <c r="M32" s="15">
        <v>5</v>
      </c>
      <c r="N32" s="5">
        <f t="shared" si="4"/>
        <v>6.097560975609756</v>
      </c>
      <c r="O32" s="15"/>
      <c r="P32" s="16">
        <f t="shared" si="5"/>
        <v>0</v>
      </c>
      <c r="Q32" s="15">
        <v>2</v>
      </c>
      <c r="R32" s="6">
        <f t="shared" si="6"/>
        <v>2.4390243902439024</v>
      </c>
      <c r="S32" s="15">
        <v>0</v>
      </c>
      <c r="T32" s="6">
        <f t="shared" si="7"/>
        <v>0</v>
      </c>
      <c r="U32" s="15">
        <v>0</v>
      </c>
      <c r="V32" s="6">
        <f t="shared" si="8"/>
        <v>0</v>
      </c>
      <c r="W32" s="30"/>
      <c r="X32" s="20">
        <f t="shared" si="10"/>
        <v>82</v>
      </c>
      <c r="Y32" s="8"/>
      <c r="AA32" s="8"/>
      <c r="AC32" s="8"/>
      <c r="AG32" s="8"/>
    </row>
    <row r="33" spans="2:33" ht="15.75">
      <c r="B33" s="3">
        <v>26</v>
      </c>
      <c r="C33" s="25" t="s">
        <v>42</v>
      </c>
      <c r="D33" s="23">
        <f t="shared" si="9"/>
        <v>209</v>
      </c>
      <c r="E33" s="15">
        <v>88</v>
      </c>
      <c r="F33" s="16">
        <f t="shared" si="0"/>
        <v>42.10526315789473</v>
      </c>
      <c r="G33" s="15">
        <v>9</v>
      </c>
      <c r="H33" s="4">
        <f t="shared" si="1"/>
        <v>7.43801652892562</v>
      </c>
      <c r="I33" s="15">
        <v>66</v>
      </c>
      <c r="J33" s="6">
        <f t="shared" si="2"/>
        <v>54.54545454545454</v>
      </c>
      <c r="K33" s="15">
        <v>6</v>
      </c>
      <c r="L33" s="16">
        <f t="shared" si="3"/>
        <v>4.958677685950414</v>
      </c>
      <c r="M33" s="15">
        <v>15</v>
      </c>
      <c r="N33" s="5">
        <f t="shared" si="4"/>
        <v>12.396694214876034</v>
      </c>
      <c r="O33" s="15">
        <v>6</v>
      </c>
      <c r="P33" s="16">
        <f t="shared" si="5"/>
        <v>4.958677685950414</v>
      </c>
      <c r="Q33" s="15">
        <v>8</v>
      </c>
      <c r="R33" s="6">
        <f t="shared" si="6"/>
        <v>6.6115702479338845</v>
      </c>
      <c r="S33" s="15">
        <v>11</v>
      </c>
      <c r="T33" s="6">
        <f t="shared" si="7"/>
        <v>9.090909090909092</v>
      </c>
      <c r="U33" s="15">
        <v>0</v>
      </c>
      <c r="V33" s="6">
        <f t="shared" si="8"/>
        <v>0</v>
      </c>
      <c r="X33" s="20">
        <f t="shared" si="10"/>
        <v>121</v>
      </c>
      <c r="Y33" s="8"/>
      <c r="AA33" s="8"/>
      <c r="AC33" s="8"/>
      <c r="AG33" s="8"/>
    </row>
    <row r="34" spans="2:33" ht="16.5" thickBot="1">
      <c r="B34" s="3">
        <v>27</v>
      </c>
      <c r="C34" s="25" t="s">
        <v>52</v>
      </c>
      <c r="D34" s="23">
        <f t="shared" si="9"/>
        <v>3</v>
      </c>
      <c r="E34" s="15">
        <v>1</v>
      </c>
      <c r="F34" s="16">
        <f t="shared" si="0"/>
        <v>33.33333333333333</v>
      </c>
      <c r="G34" s="15">
        <v>1</v>
      </c>
      <c r="H34" s="4">
        <f t="shared" si="1"/>
        <v>50</v>
      </c>
      <c r="I34" s="15">
        <v>0</v>
      </c>
      <c r="J34" s="6">
        <f t="shared" si="2"/>
        <v>0</v>
      </c>
      <c r="K34" s="15">
        <v>0</v>
      </c>
      <c r="L34" s="16">
        <f t="shared" si="3"/>
        <v>0</v>
      </c>
      <c r="M34" s="15">
        <v>0</v>
      </c>
      <c r="N34" s="5">
        <f t="shared" si="4"/>
        <v>0</v>
      </c>
      <c r="O34" s="15">
        <v>0</v>
      </c>
      <c r="P34" s="16">
        <f t="shared" si="5"/>
        <v>0</v>
      </c>
      <c r="Q34" s="15">
        <v>1</v>
      </c>
      <c r="R34" s="6">
        <f t="shared" si="6"/>
        <v>50</v>
      </c>
      <c r="S34" s="15">
        <v>0</v>
      </c>
      <c r="T34" s="6">
        <f t="shared" si="7"/>
        <v>0</v>
      </c>
      <c r="U34" s="15">
        <v>0</v>
      </c>
      <c r="V34" s="6">
        <f t="shared" si="8"/>
        <v>0</v>
      </c>
      <c r="X34" s="20">
        <f t="shared" si="10"/>
        <v>2</v>
      </c>
      <c r="Y34" s="8"/>
      <c r="AA34" s="8"/>
      <c r="AC34" s="8"/>
      <c r="AG34" s="8"/>
    </row>
    <row r="35" spans="2:26" ht="16.5" thickBot="1">
      <c r="B35" s="48" t="s">
        <v>43</v>
      </c>
      <c r="C35" s="49"/>
      <c r="D35" s="24">
        <f>SUM(D8:D32)</f>
        <v>3428</v>
      </c>
      <c r="E35" s="24">
        <f>SUM(E8:E34)</f>
        <v>1448</v>
      </c>
      <c r="F35" s="26">
        <f t="shared" si="0"/>
        <v>42.240373395565925</v>
      </c>
      <c r="G35" s="24">
        <f>SUM(G8:G34)</f>
        <v>488</v>
      </c>
      <c r="H35" s="17">
        <f t="shared" si="1"/>
        <v>23.586273562107298</v>
      </c>
      <c r="I35" s="24">
        <f>SUM(I8:I34)</f>
        <v>1082</v>
      </c>
      <c r="J35" s="19">
        <f t="shared" si="2"/>
        <v>52.295795070082164</v>
      </c>
      <c r="K35" s="24">
        <f>SUM(K8:K34)</f>
        <v>252</v>
      </c>
      <c r="L35" s="26">
        <f t="shared" si="3"/>
        <v>12.179797003383278</v>
      </c>
      <c r="M35" s="24">
        <f>SUM(M8:M34)</f>
        <v>188</v>
      </c>
      <c r="N35" s="21">
        <f t="shared" si="4"/>
        <v>9.086515224746254</v>
      </c>
      <c r="O35" s="24">
        <f>SUM(O8:O34)</f>
        <v>31</v>
      </c>
      <c r="P35" s="26">
        <f t="shared" si="5"/>
        <v>1.4983083615273078</v>
      </c>
      <c r="Q35" s="24">
        <f>SUM(Q8:Q34)</f>
        <v>137</v>
      </c>
      <c r="R35" s="19">
        <f t="shared" si="6"/>
        <v>6.621556307394877</v>
      </c>
      <c r="S35" s="24">
        <f>SUM(S8:S32)</f>
        <v>3</v>
      </c>
      <c r="T35" s="19">
        <f t="shared" si="7"/>
        <v>0.14499758337361043</v>
      </c>
      <c r="U35" s="24">
        <f>SUM(U8:U32)</f>
        <v>0</v>
      </c>
      <c r="V35" s="19">
        <f t="shared" si="8"/>
        <v>0</v>
      </c>
      <c r="X35" s="18">
        <f>SUM(X8:X32)</f>
        <v>2069</v>
      </c>
      <c r="Y35" s="8"/>
      <c r="Z35" s="8"/>
    </row>
    <row r="36" spans="2:26" ht="16.5" thickBot="1">
      <c r="B36" s="60" t="s">
        <v>44</v>
      </c>
      <c r="C36" s="61"/>
      <c r="D36" s="24">
        <f>SUM(D8:D34)</f>
        <v>3640</v>
      </c>
      <c r="E36" s="27">
        <f>SUM(E8:E34)</f>
        <v>1448</v>
      </c>
      <c r="F36" s="26">
        <f t="shared" si="0"/>
        <v>39.78021978021978</v>
      </c>
      <c r="G36" s="27">
        <f>SUM(G8:G34)</f>
        <v>488</v>
      </c>
      <c r="H36" s="17">
        <f t="shared" si="1"/>
        <v>22.26277372262774</v>
      </c>
      <c r="I36" s="28">
        <f>SUM(I8:I34)</f>
        <v>1082</v>
      </c>
      <c r="J36" s="19">
        <f t="shared" si="2"/>
        <v>49.36131386861314</v>
      </c>
      <c r="K36" s="27">
        <f>SUM(K8:K34)</f>
        <v>252</v>
      </c>
      <c r="L36" s="26">
        <f t="shared" si="3"/>
        <v>11.496350364963504</v>
      </c>
      <c r="M36" s="27">
        <f>SUM(M8:M34)</f>
        <v>188</v>
      </c>
      <c r="N36" s="21">
        <f t="shared" si="4"/>
        <v>8.576642335766424</v>
      </c>
      <c r="O36" s="28">
        <f>SUM(O8:O34)</f>
        <v>31</v>
      </c>
      <c r="P36" s="26">
        <f t="shared" si="5"/>
        <v>1.4142335766423357</v>
      </c>
      <c r="Q36" s="27">
        <f>SUM(Q8:Q34)</f>
        <v>137</v>
      </c>
      <c r="R36" s="19">
        <f t="shared" si="6"/>
        <v>6.25</v>
      </c>
      <c r="S36" s="27">
        <f>SUM(S8:S34)</f>
        <v>14</v>
      </c>
      <c r="T36" s="19">
        <f t="shared" si="7"/>
        <v>0.6386861313868614</v>
      </c>
      <c r="U36" s="27">
        <f>SUM(U8:U34)</f>
        <v>0</v>
      </c>
      <c r="V36" s="19">
        <f t="shared" si="8"/>
        <v>0</v>
      </c>
      <c r="X36" s="18">
        <f>SUM(X8:X34)</f>
        <v>2192</v>
      </c>
      <c r="Y36" s="8"/>
      <c r="Z36" s="8"/>
    </row>
    <row r="37" spans="2:22" ht="12.75">
      <c r="B37" s="52" t="s">
        <v>48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2:22" ht="12.75">
      <c r="B38" s="53" t="s">
        <v>35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7"/>
      <c r="V38" s="7"/>
    </row>
  </sheetData>
  <sheetProtection/>
  <mergeCells count="22">
    <mergeCell ref="X3:X7"/>
    <mergeCell ref="D4:D7"/>
    <mergeCell ref="E4:F6"/>
    <mergeCell ref="G4:H6"/>
    <mergeCell ref="I4:J6"/>
    <mergeCell ref="K3:L6"/>
    <mergeCell ref="M3:P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T1:V1"/>
    <mergeCell ref="B2:V2"/>
    <mergeCell ref="B3:B7"/>
    <mergeCell ref="C3:C7"/>
    <mergeCell ref="D3:F3"/>
    <mergeCell ref="G3:J3"/>
  </mergeCells>
  <printOptions/>
  <pageMargins left="0.7" right="0.7" top="0.75" bottom="0.75" header="0.3" footer="0.3"/>
  <pageSetup horizontalDpi="600" verticalDpi="600" orientation="landscape" paperSize="9" scale="83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G38"/>
  <sheetViews>
    <sheetView zoomScale="73" zoomScaleNormal="73" zoomScalePageLayoutView="0" workbookViewId="0" topLeftCell="A1">
      <selection activeCell="Y7" sqref="Y7:AA36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8" width="6.8515625" style="0" customWidth="1"/>
    <col min="9" max="9" width="7.421875" style="0" customWidth="1"/>
    <col min="10" max="21" width="6.8515625" style="0" customWidth="1"/>
    <col min="22" max="22" width="8.7109375" style="0" customWidth="1"/>
  </cols>
  <sheetData>
    <row r="1" spans="20:22" ht="15.75">
      <c r="T1" s="47"/>
      <c r="U1" s="47"/>
      <c r="V1" s="47"/>
    </row>
    <row r="2" spans="2:22" ht="21" customHeight="1" thickBot="1">
      <c r="B2" s="66" t="s">
        <v>57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4" ht="28.5" customHeight="1" thickBot="1">
      <c r="B3" s="50" t="s">
        <v>0</v>
      </c>
      <c r="C3" s="51" t="s">
        <v>26</v>
      </c>
      <c r="D3" s="67" t="s">
        <v>39</v>
      </c>
      <c r="E3" s="67"/>
      <c r="F3" s="67"/>
      <c r="G3" s="68" t="s">
        <v>28</v>
      </c>
      <c r="H3" s="68"/>
      <c r="I3" s="68"/>
      <c r="J3" s="69"/>
      <c r="K3" s="39" t="s">
        <v>29</v>
      </c>
      <c r="L3" s="43"/>
      <c r="M3" s="58" t="s">
        <v>30</v>
      </c>
      <c r="N3" s="59"/>
      <c r="O3" s="59"/>
      <c r="P3" s="65"/>
      <c r="Q3" s="39" t="s">
        <v>46</v>
      </c>
      <c r="R3" s="43"/>
      <c r="S3" s="39" t="s">
        <v>47</v>
      </c>
      <c r="T3" s="43"/>
      <c r="U3" s="45" t="s">
        <v>31</v>
      </c>
      <c r="V3" s="43"/>
      <c r="X3" s="36" t="s">
        <v>41</v>
      </c>
    </row>
    <row r="4" spans="2:24" ht="12.75">
      <c r="B4" s="54"/>
      <c r="C4" s="56"/>
      <c r="D4" s="62" t="s">
        <v>38</v>
      </c>
      <c r="E4" s="39" t="s">
        <v>40</v>
      </c>
      <c r="F4" s="43"/>
      <c r="G4" s="39" t="s">
        <v>32</v>
      </c>
      <c r="H4" s="40"/>
      <c r="I4" s="40" t="s">
        <v>33</v>
      </c>
      <c r="J4" s="43"/>
      <c r="K4" s="41"/>
      <c r="L4" s="44"/>
      <c r="M4" s="39" t="s">
        <v>36</v>
      </c>
      <c r="N4" s="40"/>
      <c r="O4" s="40" t="s">
        <v>37</v>
      </c>
      <c r="P4" s="43"/>
      <c r="Q4" s="41"/>
      <c r="R4" s="44"/>
      <c r="S4" s="41"/>
      <c r="T4" s="44"/>
      <c r="U4" s="46"/>
      <c r="V4" s="44"/>
      <c r="X4" s="37"/>
    </row>
    <row r="5" spans="2:24" ht="12.75">
      <c r="B5" s="54"/>
      <c r="C5" s="56"/>
      <c r="D5" s="63"/>
      <c r="E5" s="41"/>
      <c r="F5" s="44"/>
      <c r="G5" s="41"/>
      <c r="H5" s="42"/>
      <c r="I5" s="42"/>
      <c r="J5" s="44"/>
      <c r="K5" s="41"/>
      <c r="L5" s="44"/>
      <c r="M5" s="41"/>
      <c r="N5" s="42"/>
      <c r="O5" s="42"/>
      <c r="P5" s="44"/>
      <c r="Q5" s="41"/>
      <c r="R5" s="44"/>
      <c r="S5" s="41"/>
      <c r="T5" s="44"/>
      <c r="U5" s="46"/>
      <c r="V5" s="44"/>
      <c r="X5" s="37"/>
    </row>
    <row r="6" spans="2:24" ht="12.75">
      <c r="B6" s="54"/>
      <c r="C6" s="56"/>
      <c r="D6" s="63"/>
      <c r="E6" s="41"/>
      <c r="F6" s="44"/>
      <c r="G6" s="41"/>
      <c r="H6" s="42"/>
      <c r="I6" s="42"/>
      <c r="J6" s="44"/>
      <c r="K6" s="41"/>
      <c r="L6" s="44"/>
      <c r="M6" s="41"/>
      <c r="N6" s="42"/>
      <c r="O6" s="42"/>
      <c r="P6" s="44"/>
      <c r="Q6" s="41"/>
      <c r="R6" s="44"/>
      <c r="S6" s="41"/>
      <c r="T6" s="44"/>
      <c r="U6" s="46"/>
      <c r="V6" s="44"/>
      <c r="X6" s="37"/>
    </row>
    <row r="7" spans="2:25" ht="13.5" thickBot="1">
      <c r="B7" s="55"/>
      <c r="C7" s="57"/>
      <c r="D7" s="6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38"/>
      <c r="Y7" s="8"/>
    </row>
    <row r="8" spans="2:33" ht="15.75">
      <c r="B8" s="2">
        <v>1</v>
      </c>
      <c r="C8" s="9" t="s">
        <v>1</v>
      </c>
      <c r="D8" s="22">
        <f>SUM(E8+G8+I8+K8+M8+O8+Q8+S8+U8)</f>
        <v>24</v>
      </c>
      <c r="E8" s="15">
        <f>'ЧТБ Всього'!E8-'ВДТБ+РТБ УСІ'!E8</f>
        <v>3</v>
      </c>
      <c r="F8" s="16">
        <f aca="true" t="shared" si="0" ref="F8:F36">E8/D8*100</f>
        <v>12.5</v>
      </c>
      <c r="G8" s="15">
        <f>'ЧТБ Всього'!G8-'ВДТБ+РТБ УСІ'!G8</f>
        <v>4</v>
      </c>
      <c r="H8" s="4">
        <f aca="true" t="shared" si="1" ref="H8:H36">G8/X8*100</f>
        <v>19.047619047619047</v>
      </c>
      <c r="I8" s="15">
        <f>'ЧТБ Всього'!I8-'ВДТБ+РТБ УСІ'!I8</f>
        <v>11</v>
      </c>
      <c r="J8" s="6">
        <f aca="true" t="shared" si="2" ref="J8:J36">I8/X8*100</f>
        <v>52.38095238095239</v>
      </c>
      <c r="K8" s="15">
        <f>'ЧТБ Всього'!K8-'ВДТБ+РТБ УСІ'!K8</f>
        <v>3</v>
      </c>
      <c r="L8" s="16">
        <f aca="true" t="shared" si="3" ref="L8:L36">K8/X8*100</f>
        <v>14.285714285714285</v>
      </c>
      <c r="M8" s="15">
        <f>'ЧТБ Всього'!M8-'ВДТБ+РТБ УСІ'!M8</f>
        <v>1</v>
      </c>
      <c r="N8" s="5">
        <f aca="true" t="shared" si="4" ref="N8:N36">M8/X8*100</f>
        <v>4.761904761904762</v>
      </c>
      <c r="O8" s="15">
        <f>'ЧТБ Всього'!O8-'ВДТБ+РТБ УСІ'!O8</f>
        <v>0</v>
      </c>
      <c r="P8" s="16">
        <f aca="true" t="shared" si="5" ref="P8:P36">O8/X8*100</f>
        <v>0</v>
      </c>
      <c r="Q8" s="15">
        <f>'ЧТБ Всього'!Q8-'ВДТБ+РТБ УСІ'!Q8</f>
        <v>2</v>
      </c>
      <c r="R8" s="6">
        <f aca="true" t="shared" si="6" ref="R8:R36">Q8/X8*100</f>
        <v>9.523809523809524</v>
      </c>
      <c r="S8" s="15">
        <f>'ЧТБ Всього'!S8-'ВДТБ+РТБ УСІ'!S8</f>
        <v>0</v>
      </c>
      <c r="T8" s="6">
        <f aca="true" t="shared" si="7" ref="T8:T36">S8/X8*100</f>
        <v>0</v>
      </c>
      <c r="U8" s="15">
        <v>0</v>
      </c>
      <c r="V8" s="6">
        <f aca="true" t="shared" si="8" ref="V8:V36">U8/X8*100</f>
        <v>0</v>
      </c>
      <c r="W8" s="30"/>
      <c r="X8" s="20">
        <f>D8-E8</f>
        <v>21</v>
      </c>
      <c r="Y8" s="8"/>
      <c r="AA8" s="8"/>
      <c r="AC8" s="8"/>
      <c r="AG8" s="8"/>
    </row>
    <row r="9" spans="2:33" ht="15.75">
      <c r="B9" s="3">
        <v>2</v>
      </c>
      <c r="C9" s="9" t="s">
        <v>2</v>
      </c>
      <c r="D9" s="23">
        <f aca="true" t="shared" si="9" ref="D9:D34">SUM(E9+G9+I9+K9+M9+O9+Q9+S9+U9)</f>
        <v>40</v>
      </c>
      <c r="E9" s="15">
        <f>'ЧТБ Всього'!E9-'ВДТБ+РТБ УСІ'!E9</f>
        <v>5</v>
      </c>
      <c r="F9" s="16">
        <f t="shared" si="0"/>
        <v>12.5</v>
      </c>
      <c r="G9" s="15">
        <f>'ЧТБ Всього'!G9-'ВДТБ+РТБ УСІ'!G9</f>
        <v>10</v>
      </c>
      <c r="H9" s="4">
        <f t="shared" si="1"/>
        <v>28.57142857142857</v>
      </c>
      <c r="I9" s="15">
        <f>'ЧТБ Всього'!I9-'ВДТБ+РТБ УСІ'!I9</f>
        <v>13</v>
      </c>
      <c r="J9" s="6">
        <f t="shared" si="2"/>
        <v>37.142857142857146</v>
      </c>
      <c r="K9" s="15">
        <f>'ЧТБ Всього'!K9-'ВДТБ+РТБ УСІ'!K9</f>
        <v>4</v>
      </c>
      <c r="L9" s="16">
        <f t="shared" si="3"/>
        <v>11.428571428571429</v>
      </c>
      <c r="M9" s="15">
        <f>'ЧТБ Всього'!M9-'ВДТБ+РТБ УСІ'!M9</f>
        <v>7</v>
      </c>
      <c r="N9" s="5">
        <f t="shared" si="4"/>
        <v>20</v>
      </c>
      <c r="O9" s="15">
        <f>'ЧТБ Всього'!O9-'ВДТБ+РТБ УСІ'!O9</f>
        <v>0</v>
      </c>
      <c r="P9" s="16">
        <f t="shared" si="5"/>
        <v>0</v>
      </c>
      <c r="Q9" s="15">
        <f>'ЧТБ Всього'!Q9-'ВДТБ+РТБ УСІ'!Q9</f>
        <v>1</v>
      </c>
      <c r="R9" s="6">
        <f t="shared" si="6"/>
        <v>2.857142857142857</v>
      </c>
      <c r="S9" s="15">
        <f>'ЧТБ Всього'!S9-'ВДТБ+РТБ УСІ'!S9</f>
        <v>0</v>
      </c>
      <c r="T9" s="6">
        <f t="shared" si="7"/>
        <v>0</v>
      </c>
      <c r="U9" s="15">
        <v>0</v>
      </c>
      <c r="V9" s="6">
        <f t="shared" si="8"/>
        <v>0</v>
      </c>
      <c r="X9" s="20">
        <f aca="true" t="shared" si="10" ref="X9:X34">D9-E9</f>
        <v>35</v>
      </c>
      <c r="Y9" s="8"/>
      <c r="AA9" s="8"/>
      <c r="AC9" s="8"/>
      <c r="AG9" s="8"/>
    </row>
    <row r="10" spans="2:33" ht="15.75">
      <c r="B10" s="3">
        <v>3</v>
      </c>
      <c r="C10" s="9" t="s">
        <v>3</v>
      </c>
      <c r="D10" s="23">
        <f t="shared" si="9"/>
        <v>182</v>
      </c>
      <c r="E10" s="15">
        <f>'ЧТБ Всього'!E10-'ВДТБ+РТБ УСІ'!E10</f>
        <v>35</v>
      </c>
      <c r="F10" s="16">
        <f t="shared" si="0"/>
        <v>19.230769230769234</v>
      </c>
      <c r="G10" s="15">
        <f>'ЧТБ Всього'!G10-'ВДТБ+РТБ УСІ'!G10</f>
        <v>16</v>
      </c>
      <c r="H10" s="4">
        <f t="shared" si="1"/>
        <v>10.884353741496598</v>
      </c>
      <c r="I10" s="15">
        <f>'ЧТБ Всього'!I10-'ВДТБ+РТБ УСІ'!I10</f>
        <v>85</v>
      </c>
      <c r="J10" s="6">
        <f t="shared" si="2"/>
        <v>57.82312925170068</v>
      </c>
      <c r="K10" s="15">
        <f>'ЧТБ Всього'!K10-'ВДТБ+РТБ УСІ'!K10</f>
        <v>16</v>
      </c>
      <c r="L10" s="16">
        <f t="shared" si="3"/>
        <v>10.884353741496598</v>
      </c>
      <c r="M10" s="15">
        <f>'ЧТБ Всього'!M10-'ВДТБ+РТБ УСІ'!M10</f>
        <v>20</v>
      </c>
      <c r="N10" s="5">
        <f t="shared" si="4"/>
        <v>13.60544217687075</v>
      </c>
      <c r="O10" s="15">
        <f>'ЧТБ Всього'!O10-'ВДТБ+РТБ УСІ'!O10</f>
        <v>2</v>
      </c>
      <c r="P10" s="16">
        <f t="shared" si="5"/>
        <v>1.3605442176870748</v>
      </c>
      <c r="Q10" s="15">
        <f>'ЧТБ Всього'!Q10-'ВДТБ+РТБ УСІ'!Q10</f>
        <v>8</v>
      </c>
      <c r="R10" s="6">
        <f t="shared" si="6"/>
        <v>5.442176870748299</v>
      </c>
      <c r="S10" s="15">
        <f>'ЧТБ Всього'!S10-'ВДТБ+РТБ УСІ'!S10</f>
        <v>0</v>
      </c>
      <c r="T10" s="6">
        <f t="shared" si="7"/>
        <v>0</v>
      </c>
      <c r="U10" s="15">
        <v>0</v>
      </c>
      <c r="V10" s="6">
        <f t="shared" si="8"/>
        <v>0</v>
      </c>
      <c r="W10" s="30"/>
      <c r="X10" s="20">
        <f t="shared" si="10"/>
        <v>147</v>
      </c>
      <c r="Y10" s="8"/>
      <c r="AA10" s="8"/>
      <c r="AC10" s="8"/>
      <c r="AG10" s="8"/>
    </row>
    <row r="11" spans="2:33" ht="15.75">
      <c r="B11" s="3">
        <v>4</v>
      </c>
      <c r="C11" s="9" t="s">
        <v>4</v>
      </c>
      <c r="D11" s="23">
        <f t="shared" si="9"/>
        <v>27</v>
      </c>
      <c r="E11" s="15">
        <f>'ЧТБ Всього'!E11-'ВДТБ+РТБ УСІ'!E11</f>
        <v>5</v>
      </c>
      <c r="F11" s="16">
        <f t="shared" si="0"/>
        <v>18.51851851851852</v>
      </c>
      <c r="G11" s="15">
        <f>'ЧТБ Всього'!G11-'ВДТБ+РТБ УСІ'!G11</f>
        <v>13</v>
      </c>
      <c r="H11" s="4">
        <f t="shared" si="1"/>
        <v>59.09090909090909</v>
      </c>
      <c r="I11" s="15">
        <f>'ЧТБ Всього'!I11-'ВДТБ+РТБ УСІ'!I11</f>
        <v>1</v>
      </c>
      <c r="J11" s="6">
        <f t="shared" si="2"/>
        <v>4.545454545454546</v>
      </c>
      <c r="K11" s="15">
        <f>'ЧТБ Всього'!K11-'ВДТБ+РТБ УСІ'!K11</f>
        <v>1</v>
      </c>
      <c r="L11" s="16">
        <f t="shared" si="3"/>
        <v>4.545454545454546</v>
      </c>
      <c r="M11" s="15">
        <f>'ЧТБ Всього'!M11-'ВДТБ+РТБ УСІ'!M11</f>
        <v>2</v>
      </c>
      <c r="N11" s="5">
        <f t="shared" si="4"/>
        <v>9.090909090909092</v>
      </c>
      <c r="O11" s="15">
        <f>'ЧТБ Всього'!O11-'ВДТБ+РТБ УСІ'!O11</f>
        <v>0</v>
      </c>
      <c r="P11" s="16">
        <f t="shared" si="5"/>
        <v>0</v>
      </c>
      <c r="Q11" s="15">
        <f>'ЧТБ Всього'!Q11-'ВДТБ+РТБ УСІ'!Q11</f>
        <v>5</v>
      </c>
      <c r="R11" s="6">
        <f t="shared" si="6"/>
        <v>22.727272727272727</v>
      </c>
      <c r="S11" s="15">
        <f>'ЧТБ Всього'!S11-'ВДТБ+РТБ УСІ'!S11</f>
        <v>0</v>
      </c>
      <c r="T11" s="6">
        <f t="shared" si="7"/>
        <v>0</v>
      </c>
      <c r="U11" s="15">
        <v>0</v>
      </c>
      <c r="V11" s="6">
        <f t="shared" si="8"/>
        <v>0</v>
      </c>
      <c r="X11" s="20">
        <f t="shared" si="10"/>
        <v>22</v>
      </c>
      <c r="Y11" s="8"/>
      <c r="AA11" s="8"/>
      <c r="AC11" s="8"/>
      <c r="AG11" s="8"/>
    </row>
    <row r="12" spans="2:33" ht="15.75">
      <c r="B12" s="3">
        <v>5</v>
      </c>
      <c r="C12" s="9" t="s">
        <v>5</v>
      </c>
      <c r="D12" s="23">
        <f t="shared" si="9"/>
        <v>58</v>
      </c>
      <c r="E12" s="15">
        <f>'ЧТБ Всього'!E12-'ВДТБ+РТБ УСІ'!E12</f>
        <v>9</v>
      </c>
      <c r="F12" s="16">
        <f t="shared" si="0"/>
        <v>15.517241379310345</v>
      </c>
      <c r="G12" s="15">
        <f>'ЧТБ Всього'!G12-'ВДТБ+РТБ УСІ'!G12</f>
        <v>28</v>
      </c>
      <c r="H12" s="4">
        <f t="shared" si="1"/>
        <v>57.14285714285714</v>
      </c>
      <c r="I12" s="15">
        <f>'ЧТБ Всього'!I12-'ВДТБ+РТБ УСІ'!I12</f>
        <v>13</v>
      </c>
      <c r="J12" s="6">
        <f t="shared" si="2"/>
        <v>26.53061224489796</v>
      </c>
      <c r="K12" s="15">
        <f>'ЧТБ Всього'!K12-'ВДТБ+РТБ УСІ'!K12</f>
        <v>2</v>
      </c>
      <c r="L12" s="16">
        <f t="shared" si="3"/>
        <v>4.081632653061225</v>
      </c>
      <c r="M12" s="15">
        <f>'ЧТБ Всього'!M12-'ВДТБ+РТБ УСІ'!M12</f>
        <v>4</v>
      </c>
      <c r="N12" s="5">
        <f t="shared" si="4"/>
        <v>8.16326530612245</v>
      </c>
      <c r="O12" s="15">
        <f>'ЧТБ Всього'!O12-'ВДТБ+РТБ УСІ'!O12</f>
        <v>0</v>
      </c>
      <c r="P12" s="16">
        <f t="shared" si="5"/>
        <v>0</v>
      </c>
      <c r="Q12" s="15">
        <f>'ЧТБ Всього'!Q12-'ВДТБ+РТБ УСІ'!Q12</f>
        <v>2</v>
      </c>
      <c r="R12" s="6">
        <f t="shared" si="6"/>
        <v>4.081632653061225</v>
      </c>
      <c r="S12" s="15">
        <f>'ЧТБ Всього'!S12-'ВДТБ+РТБ УСІ'!S12</f>
        <v>0</v>
      </c>
      <c r="T12" s="6">
        <f t="shared" si="7"/>
        <v>0</v>
      </c>
      <c r="U12" s="15">
        <v>0</v>
      </c>
      <c r="V12" s="6">
        <f t="shared" si="8"/>
        <v>0</v>
      </c>
      <c r="X12" s="20">
        <f t="shared" si="10"/>
        <v>49</v>
      </c>
      <c r="Y12" s="8"/>
      <c r="AA12" s="8"/>
      <c r="AC12" s="8"/>
      <c r="AG12" s="8"/>
    </row>
    <row r="13" spans="2:33" ht="15.75">
      <c r="B13" s="3">
        <v>6</v>
      </c>
      <c r="C13" s="9" t="s">
        <v>6</v>
      </c>
      <c r="D13" s="23">
        <f t="shared" si="9"/>
        <v>168</v>
      </c>
      <c r="E13" s="15">
        <f>'ЧТБ Всього'!E13-'ВДТБ+РТБ УСІ'!E13</f>
        <v>10</v>
      </c>
      <c r="F13" s="16">
        <f t="shared" si="0"/>
        <v>5.952380952380952</v>
      </c>
      <c r="G13" s="15">
        <f>'ЧТБ Всього'!G13-'ВДТБ+РТБ УСІ'!G13</f>
        <v>79</v>
      </c>
      <c r="H13" s="4">
        <f t="shared" si="1"/>
        <v>50</v>
      </c>
      <c r="I13" s="15">
        <f>'ЧТБ Всього'!I13-'ВДТБ+РТБ УСІ'!I13</f>
        <v>13</v>
      </c>
      <c r="J13" s="6">
        <f t="shared" si="2"/>
        <v>8.227848101265822</v>
      </c>
      <c r="K13" s="15">
        <f>'ЧТБ Всього'!K13-'ВДТБ+РТБ УСІ'!K13</f>
        <v>14</v>
      </c>
      <c r="L13" s="16">
        <f t="shared" si="3"/>
        <v>8.860759493670885</v>
      </c>
      <c r="M13" s="15">
        <f>'ЧТБ Всього'!M13-'ВДТБ+РТБ УСІ'!M13</f>
        <v>26</v>
      </c>
      <c r="N13" s="5">
        <f t="shared" si="4"/>
        <v>16.455696202531644</v>
      </c>
      <c r="O13" s="15">
        <f>'ЧТБ Всього'!O13-'ВДТБ+РТБ УСІ'!O13</f>
        <v>0</v>
      </c>
      <c r="P13" s="16">
        <f t="shared" si="5"/>
        <v>0</v>
      </c>
      <c r="Q13" s="15">
        <f>'ЧТБ Всього'!Q13-'ВДТБ+РТБ УСІ'!Q13</f>
        <v>26</v>
      </c>
      <c r="R13" s="6">
        <f t="shared" si="6"/>
        <v>16.455696202531644</v>
      </c>
      <c r="S13" s="15">
        <f>'ЧТБ Всього'!S13-'ВДТБ+РТБ УСІ'!S13</f>
        <v>0</v>
      </c>
      <c r="T13" s="6">
        <f t="shared" si="7"/>
        <v>0</v>
      </c>
      <c r="U13" s="15">
        <v>0</v>
      </c>
      <c r="V13" s="6">
        <f t="shared" si="8"/>
        <v>0</v>
      </c>
      <c r="X13" s="20">
        <f t="shared" si="10"/>
        <v>158</v>
      </c>
      <c r="Y13" s="8"/>
      <c r="AA13" s="8"/>
      <c r="AC13" s="8"/>
      <c r="AG13" s="8"/>
    </row>
    <row r="14" spans="2:33" ht="15.75">
      <c r="B14" s="3">
        <v>7</v>
      </c>
      <c r="C14" s="9" t="s">
        <v>7</v>
      </c>
      <c r="D14" s="23">
        <f t="shared" si="9"/>
        <v>23</v>
      </c>
      <c r="E14" s="15">
        <f>'ЧТБ Всього'!E14-'ВДТБ+РТБ УСІ'!E14</f>
        <v>2</v>
      </c>
      <c r="F14" s="16">
        <f t="shared" si="0"/>
        <v>8.695652173913043</v>
      </c>
      <c r="G14" s="15">
        <f>'ЧТБ Всього'!G14-'ВДТБ+РТБ УСІ'!G14</f>
        <v>5</v>
      </c>
      <c r="H14" s="4">
        <f t="shared" si="1"/>
        <v>23.809523809523807</v>
      </c>
      <c r="I14" s="15">
        <f>'ЧТБ Всього'!I14-'ВДТБ+РТБ УСІ'!I14</f>
        <v>7</v>
      </c>
      <c r="J14" s="6">
        <f t="shared" si="2"/>
        <v>33.33333333333333</v>
      </c>
      <c r="K14" s="15">
        <f>'ЧТБ Всього'!K14-'ВДТБ+РТБ УСІ'!K14</f>
        <v>3</v>
      </c>
      <c r="L14" s="16">
        <f t="shared" si="3"/>
        <v>14.285714285714285</v>
      </c>
      <c r="M14" s="15">
        <f>'ЧТБ Всього'!M14-'ВДТБ+РТБ УСІ'!M14</f>
        <v>2</v>
      </c>
      <c r="N14" s="5">
        <f t="shared" si="4"/>
        <v>9.523809523809524</v>
      </c>
      <c r="O14" s="15">
        <f>'ЧТБ Всього'!O14-'ВДТБ+РТБ УСІ'!O14</f>
        <v>0</v>
      </c>
      <c r="P14" s="16">
        <f t="shared" si="5"/>
        <v>0</v>
      </c>
      <c r="Q14" s="15">
        <f>'ЧТБ Всього'!Q14-'ВДТБ+РТБ УСІ'!Q14</f>
        <v>4</v>
      </c>
      <c r="R14" s="6">
        <f t="shared" si="6"/>
        <v>19.047619047619047</v>
      </c>
      <c r="S14" s="15">
        <f>'ЧТБ Всього'!S14-'ВДТБ+РТБ УСІ'!S14</f>
        <v>0</v>
      </c>
      <c r="T14" s="6">
        <f t="shared" si="7"/>
        <v>0</v>
      </c>
      <c r="U14" s="15">
        <v>0</v>
      </c>
      <c r="V14" s="6">
        <f t="shared" si="8"/>
        <v>0</v>
      </c>
      <c r="X14" s="20">
        <f t="shared" si="10"/>
        <v>21</v>
      </c>
      <c r="Y14" s="8"/>
      <c r="AA14" s="8"/>
      <c r="AC14" s="8"/>
      <c r="AG14" s="8"/>
    </row>
    <row r="15" spans="2:33" ht="15.75">
      <c r="B15" s="3">
        <v>8</v>
      </c>
      <c r="C15" s="9" t="s">
        <v>8</v>
      </c>
      <c r="D15" s="23">
        <f t="shared" si="9"/>
        <v>59</v>
      </c>
      <c r="E15" s="15">
        <f>'ЧТБ Всього'!E15-'ВДТБ+РТБ УСІ'!E15</f>
        <v>2</v>
      </c>
      <c r="F15" s="16">
        <f t="shared" si="0"/>
        <v>3.389830508474576</v>
      </c>
      <c r="G15" s="15">
        <f>'ЧТБ Всього'!G15-'ВДТБ+РТБ УСІ'!G15</f>
        <v>40</v>
      </c>
      <c r="H15" s="4">
        <f t="shared" si="1"/>
        <v>70.17543859649122</v>
      </c>
      <c r="I15" s="15">
        <f>'ЧТБ Всього'!I15-'ВДТБ+РТБ УСІ'!I15</f>
        <v>3</v>
      </c>
      <c r="J15" s="6">
        <f t="shared" si="2"/>
        <v>5.263157894736842</v>
      </c>
      <c r="K15" s="15">
        <f>'ЧТБ Всього'!K15-'ВДТБ+РТБ УСІ'!K15</f>
        <v>5</v>
      </c>
      <c r="L15" s="16">
        <f t="shared" si="3"/>
        <v>8.771929824561402</v>
      </c>
      <c r="M15" s="15">
        <f>'ЧТБ Всього'!M15-'ВДТБ+РТБ УСІ'!M15</f>
        <v>7</v>
      </c>
      <c r="N15" s="5">
        <f t="shared" si="4"/>
        <v>12.280701754385964</v>
      </c>
      <c r="O15" s="15">
        <f>'ЧТБ Всього'!O15-'ВДТБ+РТБ УСІ'!O15</f>
        <v>1</v>
      </c>
      <c r="P15" s="16">
        <f t="shared" si="5"/>
        <v>1.7543859649122806</v>
      </c>
      <c r="Q15" s="15">
        <f>'ЧТБ Всього'!Q15-'ВДТБ+РТБ УСІ'!Q15</f>
        <v>1</v>
      </c>
      <c r="R15" s="6">
        <f t="shared" si="6"/>
        <v>1.7543859649122806</v>
      </c>
      <c r="S15" s="15">
        <f>'ЧТБ Всього'!S15-'ВДТБ+РТБ УСІ'!S15</f>
        <v>0</v>
      </c>
      <c r="T15" s="6">
        <f t="shared" si="7"/>
        <v>0</v>
      </c>
      <c r="U15" s="15">
        <v>0</v>
      </c>
      <c r="V15" s="6">
        <f t="shared" si="8"/>
        <v>0</v>
      </c>
      <c r="X15" s="20">
        <f t="shared" si="10"/>
        <v>57</v>
      </c>
      <c r="Y15" s="8"/>
      <c r="AA15" s="8"/>
      <c r="AC15" s="8"/>
      <c r="AG15" s="8"/>
    </row>
    <row r="16" spans="2:33" ht="15.75">
      <c r="B16" s="3">
        <v>9</v>
      </c>
      <c r="C16" s="9" t="s">
        <v>9</v>
      </c>
      <c r="D16" s="23">
        <f t="shared" si="9"/>
        <v>42</v>
      </c>
      <c r="E16" s="15">
        <f>'ЧТБ Всього'!E16-'ВДТБ+РТБ УСІ'!E16</f>
        <v>11</v>
      </c>
      <c r="F16" s="16">
        <f t="shared" si="0"/>
        <v>26.190476190476193</v>
      </c>
      <c r="G16" s="15">
        <f>'ЧТБ Всього'!G16-'ВДТБ+РТБ УСІ'!G16</f>
        <v>3</v>
      </c>
      <c r="H16" s="4">
        <f t="shared" si="1"/>
        <v>9.67741935483871</v>
      </c>
      <c r="I16" s="15">
        <f>'ЧТБ Всього'!I16-'ВДТБ+РТБ УСІ'!I16</f>
        <v>17</v>
      </c>
      <c r="J16" s="6">
        <f t="shared" si="2"/>
        <v>54.83870967741935</v>
      </c>
      <c r="K16" s="15">
        <f>'ЧТБ Всього'!K16-'ВДТБ+РТБ УСІ'!K16</f>
        <v>6</v>
      </c>
      <c r="L16" s="16">
        <f t="shared" si="3"/>
        <v>19.35483870967742</v>
      </c>
      <c r="M16" s="15">
        <f>'ЧТБ Всього'!M16-'ВДТБ+РТБ УСІ'!M16</f>
        <v>2</v>
      </c>
      <c r="N16" s="5">
        <f t="shared" si="4"/>
        <v>6.451612903225806</v>
      </c>
      <c r="O16" s="15">
        <f>'ЧТБ Всього'!O16-'ВДТБ+РТБ УСІ'!O16</f>
        <v>0</v>
      </c>
      <c r="P16" s="16">
        <f t="shared" si="5"/>
        <v>0</v>
      </c>
      <c r="Q16" s="15">
        <f>'ЧТБ Всього'!Q16-'ВДТБ+РТБ УСІ'!Q16</f>
        <v>3</v>
      </c>
      <c r="R16" s="6">
        <f t="shared" si="6"/>
        <v>9.67741935483871</v>
      </c>
      <c r="S16" s="15">
        <f>'ЧТБ Всього'!S16-'ВДТБ+РТБ УСІ'!S16</f>
        <v>0</v>
      </c>
      <c r="T16" s="6">
        <f t="shared" si="7"/>
        <v>0</v>
      </c>
      <c r="U16" s="15">
        <v>0</v>
      </c>
      <c r="V16" s="6">
        <f t="shared" si="8"/>
        <v>0</v>
      </c>
      <c r="W16" s="30"/>
      <c r="X16" s="20">
        <f t="shared" si="10"/>
        <v>31</v>
      </c>
      <c r="Y16" s="8"/>
      <c r="AA16" s="8"/>
      <c r="AC16" s="8"/>
      <c r="AG16" s="8"/>
    </row>
    <row r="17" spans="2:33" ht="15.75">
      <c r="B17" s="3">
        <v>10</v>
      </c>
      <c r="C17" s="9" t="s">
        <v>10</v>
      </c>
      <c r="D17" s="23">
        <f t="shared" si="9"/>
        <v>57</v>
      </c>
      <c r="E17" s="15">
        <f>'ЧТБ Всього'!E17-'ВДТБ+РТБ УСІ'!E17</f>
        <v>12</v>
      </c>
      <c r="F17" s="16">
        <f t="shared" si="0"/>
        <v>21.052631578947366</v>
      </c>
      <c r="G17" s="15">
        <f>'ЧТБ Всього'!G17-'ВДТБ+РТБ УСІ'!G17</f>
        <v>6</v>
      </c>
      <c r="H17" s="4">
        <f t="shared" si="1"/>
        <v>13.333333333333334</v>
      </c>
      <c r="I17" s="15">
        <f>'ЧТБ Всього'!I17-'ВДТБ+РТБ УСІ'!I17</f>
        <v>24</v>
      </c>
      <c r="J17" s="6">
        <f t="shared" si="2"/>
        <v>53.333333333333336</v>
      </c>
      <c r="K17" s="15">
        <f>'ЧТБ Всього'!K17-'ВДТБ+РТБ УСІ'!K17</f>
        <v>4</v>
      </c>
      <c r="L17" s="16">
        <f t="shared" si="3"/>
        <v>8.88888888888889</v>
      </c>
      <c r="M17" s="15">
        <f>'ЧТБ Всього'!M17-'ВДТБ+РТБ УСІ'!M17</f>
        <v>7</v>
      </c>
      <c r="N17" s="5">
        <f t="shared" si="4"/>
        <v>15.555555555555555</v>
      </c>
      <c r="O17" s="15">
        <f>'ЧТБ Всього'!O17-'ВДТБ+РТБ УСІ'!O17</f>
        <v>0</v>
      </c>
      <c r="P17" s="16">
        <f t="shared" si="5"/>
        <v>0</v>
      </c>
      <c r="Q17" s="15">
        <f>'ЧТБ Всього'!Q17-'ВДТБ+РТБ УСІ'!Q17</f>
        <v>4</v>
      </c>
      <c r="R17" s="6">
        <f t="shared" si="6"/>
        <v>8.88888888888889</v>
      </c>
      <c r="S17" s="15">
        <f>'ЧТБ Всього'!S17-'ВДТБ+РТБ УСІ'!S17</f>
        <v>0</v>
      </c>
      <c r="T17" s="6">
        <f t="shared" si="7"/>
        <v>0</v>
      </c>
      <c r="U17" s="15">
        <v>0</v>
      </c>
      <c r="V17" s="6">
        <f t="shared" si="8"/>
        <v>0</v>
      </c>
      <c r="X17" s="20">
        <f t="shared" si="10"/>
        <v>45</v>
      </c>
      <c r="Y17" s="8"/>
      <c r="AA17" s="8"/>
      <c r="AC17" s="8"/>
      <c r="AG17" s="8"/>
    </row>
    <row r="18" spans="2:33" ht="15.75">
      <c r="B18" s="3">
        <v>11</v>
      </c>
      <c r="C18" s="9" t="s">
        <v>11</v>
      </c>
      <c r="D18" s="23">
        <f t="shared" si="9"/>
        <v>30</v>
      </c>
      <c r="E18" s="15">
        <f>'ЧТБ Всього'!E18-'ВДТБ+РТБ УСІ'!E18</f>
        <v>10</v>
      </c>
      <c r="F18" s="16">
        <f t="shared" si="0"/>
        <v>33.33333333333333</v>
      </c>
      <c r="G18" s="15">
        <f>'ЧТБ Всього'!G18-'ВДТБ+РТБ УСІ'!G18</f>
        <v>0</v>
      </c>
      <c r="H18" s="4">
        <f t="shared" si="1"/>
        <v>0</v>
      </c>
      <c r="I18" s="15">
        <f>'ЧТБ Всього'!I18-'ВДТБ+РТБ УСІ'!I18</f>
        <v>17</v>
      </c>
      <c r="J18" s="6">
        <f t="shared" si="2"/>
        <v>85</v>
      </c>
      <c r="K18" s="15">
        <f>'ЧТБ Всього'!K18-'ВДТБ+РТБ УСІ'!K18</f>
        <v>0</v>
      </c>
      <c r="L18" s="16">
        <f t="shared" si="3"/>
        <v>0</v>
      </c>
      <c r="M18" s="15">
        <f>'ЧТБ Всього'!M18-'ВДТБ+РТБ УСІ'!M18</f>
        <v>1</v>
      </c>
      <c r="N18" s="5">
        <f t="shared" si="4"/>
        <v>5</v>
      </c>
      <c r="O18" s="15">
        <f>'ЧТБ Всього'!O18-'ВДТБ+РТБ УСІ'!O18</f>
        <v>0</v>
      </c>
      <c r="P18" s="16">
        <f t="shared" si="5"/>
        <v>0</v>
      </c>
      <c r="Q18" s="15">
        <f>'ЧТБ Всього'!Q18-'ВДТБ+РТБ УСІ'!Q18</f>
        <v>2</v>
      </c>
      <c r="R18" s="6">
        <f t="shared" si="6"/>
        <v>10</v>
      </c>
      <c r="S18" s="15">
        <f>'ЧТБ Всього'!S18-'ВДТБ+РТБ УСІ'!S18</f>
        <v>0</v>
      </c>
      <c r="T18" s="6">
        <f t="shared" si="7"/>
        <v>0</v>
      </c>
      <c r="U18" s="15">
        <v>0</v>
      </c>
      <c r="V18" s="6">
        <f t="shared" si="8"/>
        <v>0</v>
      </c>
      <c r="W18" s="30"/>
      <c r="X18" s="20">
        <f t="shared" si="10"/>
        <v>20</v>
      </c>
      <c r="Y18" s="8"/>
      <c r="AA18" s="8"/>
      <c r="AC18" s="8"/>
      <c r="AG18" s="8"/>
    </row>
    <row r="19" spans="2:33" ht="15.75">
      <c r="B19" s="3">
        <v>12</v>
      </c>
      <c r="C19" s="9" t="s">
        <v>12</v>
      </c>
      <c r="D19" s="23">
        <f t="shared" si="9"/>
        <v>33</v>
      </c>
      <c r="E19" s="15">
        <f>'ЧТБ Всього'!E19-'ВДТБ+РТБ УСІ'!E19</f>
        <v>1</v>
      </c>
      <c r="F19" s="16">
        <f t="shared" si="0"/>
        <v>3.0303030303030303</v>
      </c>
      <c r="G19" s="15">
        <f>'ЧТБ Всього'!G19-'ВДТБ+РТБ УСІ'!G19</f>
        <v>14</v>
      </c>
      <c r="H19" s="4">
        <f t="shared" si="1"/>
        <v>43.75</v>
      </c>
      <c r="I19" s="15">
        <f>'ЧТБ Всього'!I19-'ВДТБ+РТБ УСІ'!I19</f>
        <v>13</v>
      </c>
      <c r="J19" s="6">
        <f t="shared" si="2"/>
        <v>40.625</v>
      </c>
      <c r="K19" s="15">
        <f>'ЧТБ Всього'!K19-'ВДТБ+РТБ УСІ'!K19</f>
        <v>2</v>
      </c>
      <c r="L19" s="16">
        <f t="shared" si="3"/>
        <v>6.25</v>
      </c>
      <c r="M19" s="15">
        <f>'ЧТБ Всього'!M19-'ВДТБ+РТБ УСІ'!M19</f>
        <v>1</v>
      </c>
      <c r="N19" s="5">
        <f t="shared" si="4"/>
        <v>3.125</v>
      </c>
      <c r="O19" s="15">
        <f>'ЧТБ Всього'!O19-'ВДТБ+РТБ УСІ'!O19</f>
        <v>0</v>
      </c>
      <c r="P19" s="16">
        <f t="shared" si="5"/>
        <v>0</v>
      </c>
      <c r="Q19" s="15">
        <f>'ЧТБ Всього'!Q19-'ВДТБ+РТБ УСІ'!Q19</f>
        <v>2</v>
      </c>
      <c r="R19" s="6">
        <f t="shared" si="6"/>
        <v>6.25</v>
      </c>
      <c r="S19" s="15">
        <f>'ЧТБ Всього'!S19-'ВДТБ+РТБ УСІ'!S19</f>
        <v>0</v>
      </c>
      <c r="T19" s="6">
        <f t="shared" si="7"/>
        <v>0</v>
      </c>
      <c r="U19" s="15">
        <v>0</v>
      </c>
      <c r="V19" s="6">
        <f t="shared" si="8"/>
        <v>0</v>
      </c>
      <c r="X19" s="20">
        <f t="shared" si="10"/>
        <v>32</v>
      </c>
      <c r="Y19" s="8"/>
      <c r="AA19" s="8"/>
      <c r="AC19" s="8"/>
      <c r="AG19" s="8"/>
    </row>
    <row r="20" spans="2:33" ht="15.75">
      <c r="B20" s="3">
        <v>13</v>
      </c>
      <c r="C20" s="9" t="s">
        <v>13</v>
      </c>
      <c r="D20" s="23">
        <f t="shared" si="9"/>
        <v>38</v>
      </c>
      <c r="E20" s="15">
        <f>'ЧТБ Всього'!E20-'ВДТБ+РТБ УСІ'!E20</f>
        <v>15</v>
      </c>
      <c r="F20" s="16">
        <f t="shared" si="0"/>
        <v>39.473684210526315</v>
      </c>
      <c r="G20" s="15">
        <f>'ЧТБ Всього'!G20-'ВДТБ+РТБ УСІ'!G20</f>
        <v>2</v>
      </c>
      <c r="H20" s="4">
        <f t="shared" si="1"/>
        <v>8.695652173913043</v>
      </c>
      <c r="I20" s="15">
        <f>'ЧТБ Всього'!I20-'ВДТБ+РТБ УСІ'!I20</f>
        <v>14</v>
      </c>
      <c r="J20" s="6">
        <f t="shared" si="2"/>
        <v>60.86956521739131</v>
      </c>
      <c r="K20" s="15">
        <f>'ЧТБ Всього'!K20-'ВДТБ+РТБ УСІ'!K20</f>
        <v>2</v>
      </c>
      <c r="L20" s="16">
        <f t="shared" si="3"/>
        <v>8.695652173913043</v>
      </c>
      <c r="M20" s="15">
        <f>'ЧТБ Всього'!M20-'ВДТБ+РТБ УСІ'!M20</f>
        <v>2</v>
      </c>
      <c r="N20" s="5">
        <f t="shared" si="4"/>
        <v>8.695652173913043</v>
      </c>
      <c r="O20" s="15">
        <f>'ЧТБ Всього'!O20-'ВДТБ+РТБ УСІ'!O20</f>
        <v>0</v>
      </c>
      <c r="P20" s="16">
        <f t="shared" si="5"/>
        <v>0</v>
      </c>
      <c r="Q20" s="15">
        <f>'ЧТБ Всього'!Q20-'ВДТБ+РТБ УСІ'!Q20</f>
        <v>3</v>
      </c>
      <c r="R20" s="6">
        <f t="shared" si="6"/>
        <v>13.043478260869565</v>
      </c>
      <c r="S20" s="15">
        <f>'ЧТБ Всього'!S20-'ВДТБ+РТБ УСІ'!S20</f>
        <v>0</v>
      </c>
      <c r="T20" s="6">
        <f t="shared" si="7"/>
        <v>0</v>
      </c>
      <c r="U20" s="15">
        <v>0</v>
      </c>
      <c r="V20" s="6">
        <f t="shared" si="8"/>
        <v>0</v>
      </c>
      <c r="X20" s="20">
        <f t="shared" si="10"/>
        <v>23</v>
      </c>
      <c r="Y20" s="8"/>
      <c r="AA20" s="8"/>
      <c r="AC20" s="8"/>
      <c r="AG20" s="8"/>
    </row>
    <row r="21" spans="2:33" ht="15.75">
      <c r="B21" s="3">
        <v>14</v>
      </c>
      <c r="C21" s="9" t="s">
        <v>14</v>
      </c>
      <c r="D21" s="23">
        <f t="shared" si="9"/>
        <v>173</v>
      </c>
      <c r="E21" s="15">
        <f>'ЧТБ Всього'!E21-'ВДТБ+РТБ УСІ'!E21</f>
        <v>9</v>
      </c>
      <c r="F21" s="16">
        <f t="shared" si="0"/>
        <v>5.202312138728324</v>
      </c>
      <c r="G21" s="15">
        <f>'ЧТБ Всього'!G21-'ВДТБ+РТБ УСІ'!G21</f>
        <v>68</v>
      </c>
      <c r="H21" s="4">
        <f t="shared" si="1"/>
        <v>41.46341463414634</v>
      </c>
      <c r="I21" s="15">
        <f>'ЧТБ Всього'!I21-'ВДТБ+РТБ УСІ'!I21</f>
        <v>37</v>
      </c>
      <c r="J21" s="6">
        <f t="shared" si="2"/>
        <v>22.5609756097561</v>
      </c>
      <c r="K21" s="15">
        <f>'ЧТБ Всього'!K21-'ВДТБ+РТБ УСІ'!K21</f>
        <v>15</v>
      </c>
      <c r="L21" s="16">
        <f t="shared" si="3"/>
        <v>9.146341463414634</v>
      </c>
      <c r="M21" s="15">
        <f>'ЧТБ Всього'!M21-'ВДТБ+РТБ УСІ'!M21</f>
        <v>15</v>
      </c>
      <c r="N21" s="5">
        <f t="shared" si="4"/>
        <v>9.146341463414634</v>
      </c>
      <c r="O21" s="15">
        <f>'ЧТБ Всього'!O21-'ВДТБ+РТБ УСІ'!O21</f>
        <v>0</v>
      </c>
      <c r="P21" s="16">
        <f t="shared" si="5"/>
        <v>0</v>
      </c>
      <c r="Q21" s="15">
        <f>'ЧТБ Всього'!Q21-'ВДТБ+РТБ УСІ'!Q21</f>
        <v>29</v>
      </c>
      <c r="R21" s="6">
        <f t="shared" si="6"/>
        <v>17.682926829268293</v>
      </c>
      <c r="S21" s="15">
        <f>'ЧТБ Всього'!S21-'ВДТБ+РТБ УСІ'!S21</f>
        <v>0</v>
      </c>
      <c r="T21" s="6">
        <f t="shared" si="7"/>
        <v>0</v>
      </c>
      <c r="U21" s="15">
        <v>0</v>
      </c>
      <c r="V21" s="6">
        <f t="shared" si="8"/>
        <v>0</v>
      </c>
      <c r="X21" s="20">
        <f t="shared" si="10"/>
        <v>164</v>
      </c>
      <c r="Y21" s="8"/>
      <c r="AA21" s="8"/>
      <c r="AC21" s="8"/>
      <c r="AG21" s="8"/>
    </row>
    <row r="22" spans="2:33" ht="15.75">
      <c r="B22" s="3">
        <v>15</v>
      </c>
      <c r="C22" s="9" t="s">
        <v>15</v>
      </c>
      <c r="D22" s="23">
        <f t="shared" si="9"/>
        <v>35</v>
      </c>
      <c r="E22" s="15">
        <f>'ЧТБ Всього'!E22-'ВДТБ+РТБ УСІ'!E22</f>
        <v>7</v>
      </c>
      <c r="F22" s="16">
        <f t="shared" si="0"/>
        <v>20</v>
      </c>
      <c r="G22" s="15">
        <f>'ЧТБ Всього'!G22-'ВДТБ+РТБ УСІ'!G22</f>
        <v>20</v>
      </c>
      <c r="H22" s="4">
        <f t="shared" si="1"/>
        <v>71.42857142857143</v>
      </c>
      <c r="I22" s="15">
        <f>'ЧТБ Всього'!I22-'ВДТБ+РТБ УСІ'!I22</f>
        <v>4</v>
      </c>
      <c r="J22" s="6">
        <f t="shared" si="2"/>
        <v>14.285714285714285</v>
      </c>
      <c r="K22" s="15">
        <f>'ЧТБ Всього'!K22-'ВДТБ+РТБ УСІ'!K22</f>
        <v>2</v>
      </c>
      <c r="L22" s="16">
        <f t="shared" si="3"/>
        <v>7.142857142857142</v>
      </c>
      <c r="M22" s="15">
        <f>'ЧТБ Всього'!M22-'ВДТБ+РТБ УСІ'!M22</f>
        <v>2</v>
      </c>
      <c r="N22" s="5">
        <f t="shared" si="4"/>
        <v>7.142857142857142</v>
      </c>
      <c r="O22" s="15">
        <f>'ЧТБ Всього'!O22-'ВДТБ+РТБ УСІ'!O22</f>
        <v>0</v>
      </c>
      <c r="P22" s="16">
        <f t="shared" si="5"/>
        <v>0</v>
      </c>
      <c r="Q22" s="15">
        <f>'ЧТБ Всього'!Q22-'ВДТБ+РТБ УСІ'!Q22</f>
        <v>0</v>
      </c>
      <c r="R22" s="6">
        <f t="shared" si="6"/>
        <v>0</v>
      </c>
      <c r="S22" s="15">
        <f>'ЧТБ Всього'!S22-'ВДТБ+РТБ УСІ'!S22</f>
        <v>0</v>
      </c>
      <c r="T22" s="6">
        <f t="shared" si="7"/>
        <v>0</v>
      </c>
      <c r="U22" s="15">
        <v>0</v>
      </c>
      <c r="V22" s="6">
        <f t="shared" si="8"/>
        <v>0</v>
      </c>
      <c r="X22" s="20">
        <f t="shared" si="10"/>
        <v>28</v>
      </c>
      <c r="Y22" s="8"/>
      <c r="AA22" s="8"/>
      <c r="AC22" s="8"/>
      <c r="AG22" s="8"/>
    </row>
    <row r="23" spans="2:33" ht="15.75">
      <c r="B23" s="3">
        <v>16</v>
      </c>
      <c r="C23" s="9" t="s">
        <v>16</v>
      </c>
      <c r="D23" s="23">
        <f t="shared" si="9"/>
        <v>41</v>
      </c>
      <c r="E23" s="15">
        <f>'ЧТБ Всього'!E23-'ВДТБ+РТБ УСІ'!E23</f>
        <v>2</v>
      </c>
      <c r="F23" s="16">
        <f t="shared" si="0"/>
        <v>4.878048780487805</v>
      </c>
      <c r="G23" s="15">
        <f>'ЧТБ Всього'!G23-'ВДТБ+РТБ УСІ'!G23</f>
        <v>17</v>
      </c>
      <c r="H23" s="4">
        <f t="shared" si="1"/>
        <v>43.58974358974359</v>
      </c>
      <c r="I23" s="15">
        <f>'ЧТБ Всього'!I23-'ВДТБ+РТБ УСІ'!I23</f>
        <v>16</v>
      </c>
      <c r="J23" s="6">
        <f t="shared" si="2"/>
        <v>41.02564102564102</v>
      </c>
      <c r="K23" s="15">
        <f>'ЧТБ Всього'!K23-'ВДТБ+РТБ УСІ'!K23</f>
        <v>1</v>
      </c>
      <c r="L23" s="16">
        <f t="shared" si="3"/>
        <v>2.564102564102564</v>
      </c>
      <c r="M23" s="15">
        <f>'ЧТБ Всього'!M23-'ВДТБ+РТБ УСІ'!M23</f>
        <v>2</v>
      </c>
      <c r="N23" s="5">
        <f t="shared" si="4"/>
        <v>5.128205128205128</v>
      </c>
      <c r="O23" s="15">
        <f>'ЧТБ Всього'!O23-'ВДТБ+РТБ УСІ'!O23</f>
        <v>2</v>
      </c>
      <c r="P23" s="16">
        <f t="shared" si="5"/>
        <v>5.128205128205128</v>
      </c>
      <c r="Q23" s="15">
        <f>'ЧТБ Всього'!Q23-'ВДТБ+РТБ УСІ'!Q23</f>
        <v>1</v>
      </c>
      <c r="R23" s="6">
        <f t="shared" si="6"/>
        <v>2.564102564102564</v>
      </c>
      <c r="S23" s="15">
        <f>'ЧТБ Всього'!S23-'ВДТБ+РТБ УСІ'!S23</f>
        <v>0</v>
      </c>
      <c r="T23" s="6">
        <f t="shared" si="7"/>
        <v>0</v>
      </c>
      <c r="U23" s="15">
        <v>0</v>
      </c>
      <c r="V23" s="6">
        <f t="shared" si="8"/>
        <v>0</v>
      </c>
      <c r="X23" s="20">
        <f t="shared" si="10"/>
        <v>39</v>
      </c>
      <c r="Y23" s="8"/>
      <c r="AA23" s="8"/>
      <c r="AC23" s="8"/>
      <c r="AG23" s="8"/>
    </row>
    <row r="24" spans="2:33" ht="15.75">
      <c r="B24" s="3">
        <v>17</v>
      </c>
      <c r="C24" s="9" t="s">
        <v>17</v>
      </c>
      <c r="D24" s="23">
        <f t="shared" si="9"/>
        <v>24</v>
      </c>
      <c r="E24" s="15">
        <f>'ЧТБ Всього'!E24-'ВДТБ+РТБ УСІ'!E24</f>
        <v>1</v>
      </c>
      <c r="F24" s="16">
        <f t="shared" si="0"/>
        <v>4.166666666666666</v>
      </c>
      <c r="G24" s="15">
        <f>'ЧТБ Всього'!G24-'ВДТБ+РТБ УСІ'!G24</f>
        <v>6</v>
      </c>
      <c r="H24" s="4">
        <f t="shared" si="1"/>
        <v>26.08695652173913</v>
      </c>
      <c r="I24" s="15">
        <f>'ЧТБ Всього'!I24-'ВДТБ+РТБ УСІ'!I24</f>
        <v>13</v>
      </c>
      <c r="J24" s="6">
        <f t="shared" si="2"/>
        <v>56.52173913043478</v>
      </c>
      <c r="K24" s="15">
        <f>'ЧТБ Всього'!K24-'ВДТБ+РТБ УСІ'!K24</f>
        <v>3</v>
      </c>
      <c r="L24" s="16">
        <f t="shared" si="3"/>
        <v>13.043478260869565</v>
      </c>
      <c r="M24" s="15">
        <f>'ЧТБ Всього'!M24-'ВДТБ+РТБ УСІ'!M24</f>
        <v>1</v>
      </c>
      <c r="N24" s="5">
        <f t="shared" si="4"/>
        <v>4.3478260869565215</v>
      </c>
      <c r="O24" s="15">
        <f>'ЧТБ Всього'!O24-'ВДТБ+РТБ УСІ'!O24</f>
        <v>0</v>
      </c>
      <c r="P24" s="16">
        <f t="shared" si="5"/>
        <v>0</v>
      </c>
      <c r="Q24" s="15">
        <f>'ЧТБ Всього'!Q24-'ВДТБ+РТБ УСІ'!Q24</f>
        <v>0</v>
      </c>
      <c r="R24" s="6">
        <f t="shared" si="6"/>
        <v>0</v>
      </c>
      <c r="S24" s="15">
        <f>'ЧТБ Всього'!S24-'ВДТБ+РТБ УСІ'!S24</f>
        <v>0</v>
      </c>
      <c r="T24" s="6">
        <f t="shared" si="7"/>
        <v>0</v>
      </c>
      <c r="U24" s="15">
        <v>0</v>
      </c>
      <c r="V24" s="6">
        <f t="shared" si="8"/>
        <v>0</v>
      </c>
      <c r="X24" s="20">
        <f t="shared" si="10"/>
        <v>23</v>
      </c>
      <c r="Y24" s="8"/>
      <c r="AA24" s="8"/>
      <c r="AC24" s="8"/>
      <c r="AG24" s="8"/>
    </row>
    <row r="25" spans="2:33" ht="15.75">
      <c r="B25" s="3">
        <v>18</v>
      </c>
      <c r="C25" s="9" t="s">
        <v>18</v>
      </c>
      <c r="D25" s="23">
        <f t="shared" si="9"/>
        <v>9</v>
      </c>
      <c r="E25" s="15">
        <f>'ЧТБ Всього'!E25-'ВДТБ+РТБ УСІ'!E25</f>
        <v>0</v>
      </c>
      <c r="F25" s="16">
        <f t="shared" si="0"/>
        <v>0</v>
      </c>
      <c r="G25" s="15">
        <f>'ЧТБ Всього'!G25-'ВДТБ+РТБ УСІ'!G25</f>
        <v>4</v>
      </c>
      <c r="H25" s="4">
        <f t="shared" si="1"/>
        <v>44.44444444444444</v>
      </c>
      <c r="I25" s="15">
        <f>'ЧТБ Всього'!I25-'ВДТБ+РТБ УСІ'!I25</f>
        <v>2</v>
      </c>
      <c r="J25" s="6">
        <f t="shared" si="2"/>
        <v>22.22222222222222</v>
      </c>
      <c r="K25" s="15">
        <f>'ЧТБ Всього'!K25-'ВДТБ+РТБ УСІ'!K25</f>
        <v>1</v>
      </c>
      <c r="L25" s="16">
        <f t="shared" si="3"/>
        <v>11.11111111111111</v>
      </c>
      <c r="M25" s="15">
        <f>'ЧТБ Всього'!M25-'ВДТБ+РТБ УСІ'!M25</f>
        <v>2</v>
      </c>
      <c r="N25" s="5">
        <f t="shared" si="4"/>
        <v>22.22222222222222</v>
      </c>
      <c r="O25" s="15">
        <f>'ЧТБ Всього'!O25-'ВДТБ+РТБ УСІ'!O25</f>
        <v>0</v>
      </c>
      <c r="P25" s="16">
        <f t="shared" si="5"/>
        <v>0</v>
      </c>
      <c r="Q25" s="15">
        <f>'ЧТБ Всього'!Q25-'ВДТБ+РТБ УСІ'!Q25</f>
        <v>0</v>
      </c>
      <c r="R25" s="6">
        <f t="shared" si="6"/>
        <v>0</v>
      </c>
      <c r="S25" s="15">
        <f>'ЧТБ Всього'!S25-'ВДТБ+РТБ УСІ'!S25</f>
        <v>0</v>
      </c>
      <c r="T25" s="6">
        <f t="shared" si="7"/>
        <v>0</v>
      </c>
      <c r="U25" s="15">
        <v>0</v>
      </c>
      <c r="V25" s="6">
        <f t="shared" si="8"/>
        <v>0</v>
      </c>
      <c r="X25" s="20">
        <f t="shared" si="10"/>
        <v>9</v>
      </c>
      <c r="Y25" s="8"/>
      <c r="AA25" s="8"/>
      <c r="AC25" s="8"/>
      <c r="AG25" s="8"/>
    </row>
    <row r="26" spans="2:33" ht="15.75">
      <c r="B26" s="3">
        <v>19</v>
      </c>
      <c r="C26" s="9" t="s">
        <v>19</v>
      </c>
      <c r="D26" s="23">
        <f t="shared" si="9"/>
        <v>58</v>
      </c>
      <c r="E26" s="15">
        <f>'ЧТБ Всього'!E26-'ВДТБ+РТБ УСІ'!E26</f>
        <v>9</v>
      </c>
      <c r="F26" s="16">
        <f t="shared" si="0"/>
        <v>15.517241379310345</v>
      </c>
      <c r="G26" s="15">
        <f>'ЧТБ Всього'!G26-'ВДТБ+РТБ УСІ'!G26</f>
        <v>17</v>
      </c>
      <c r="H26" s="4">
        <f t="shared" si="1"/>
        <v>34.69387755102041</v>
      </c>
      <c r="I26" s="15">
        <f>'ЧТБ Всього'!I26-'ВДТБ+РТБ УСІ'!I26</f>
        <v>16</v>
      </c>
      <c r="J26" s="6">
        <f t="shared" si="2"/>
        <v>32.6530612244898</v>
      </c>
      <c r="K26" s="15">
        <f>'ЧТБ Всього'!K26-'ВДТБ+РТБ УСІ'!K26</f>
        <v>3</v>
      </c>
      <c r="L26" s="16">
        <f t="shared" si="3"/>
        <v>6.122448979591836</v>
      </c>
      <c r="M26" s="15">
        <f>'ЧТБ Всього'!M26-'ВДТБ+РТБ УСІ'!M26</f>
        <v>4</v>
      </c>
      <c r="N26" s="5">
        <f t="shared" si="4"/>
        <v>8.16326530612245</v>
      </c>
      <c r="O26" s="15">
        <f>'ЧТБ Всього'!O26-'ВДТБ+РТБ УСІ'!O26</f>
        <v>1</v>
      </c>
      <c r="P26" s="16">
        <f t="shared" si="5"/>
        <v>2.0408163265306123</v>
      </c>
      <c r="Q26" s="15">
        <f>'ЧТБ Всього'!Q26-'ВДТБ+РТБ УСІ'!Q26</f>
        <v>8</v>
      </c>
      <c r="R26" s="6">
        <f t="shared" si="6"/>
        <v>16.3265306122449</v>
      </c>
      <c r="S26" s="15">
        <f>'ЧТБ Всього'!S26-'ВДТБ+РТБ УСІ'!S26</f>
        <v>0</v>
      </c>
      <c r="T26" s="6">
        <f t="shared" si="7"/>
        <v>0</v>
      </c>
      <c r="U26" s="15">
        <v>0</v>
      </c>
      <c r="V26" s="6">
        <f t="shared" si="8"/>
        <v>0</v>
      </c>
      <c r="X26" s="20">
        <f t="shared" si="10"/>
        <v>49</v>
      </c>
      <c r="Y26" s="8"/>
      <c r="AA26" s="8"/>
      <c r="AC26" s="8"/>
      <c r="AG26" s="8"/>
    </row>
    <row r="27" spans="2:33" ht="15.75">
      <c r="B27" s="3">
        <v>20</v>
      </c>
      <c r="C27" s="9" t="s">
        <v>20</v>
      </c>
      <c r="D27" s="23">
        <f t="shared" si="9"/>
        <v>42</v>
      </c>
      <c r="E27" s="15">
        <f>'ЧТБ Всього'!E27-'ВДТБ+РТБ УСІ'!E27</f>
        <v>6</v>
      </c>
      <c r="F27" s="16">
        <f t="shared" si="0"/>
        <v>14.285714285714285</v>
      </c>
      <c r="G27" s="15">
        <f>'ЧТБ Всього'!G27-'ВДТБ+РТБ УСІ'!G27</f>
        <v>8</v>
      </c>
      <c r="H27" s="4">
        <f t="shared" si="1"/>
        <v>22.22222222222222</v>
      </c>
      <c r="I27" s="15">
        <f>'ЧТБ Всього'!I27-'ВДТБ+РТБ УСІ'!I27</f>
        <v>11</v>
      </c>
      <c r="J27" s="6">
        <f t="shared" si="2"/>
        <v>30.555555555555557</v>
      </c>
      <c r="K27" s="15">
        <f>'ЧТБ Всього'!K27-'ВДТБ+РТБ УСІ'!K27</f>
        <v>4</v>
      </c>
      <c r="L27" s="16">
        <f t="shared" si="3"/>
        <v>11.11111111111111</v>
      </c>
      <c r="M27" s="15">
        <f>'ЧТБ Всього'!M27-'ВДТБ+РТБ УСІ'!M27</f>
        <v>8</v>
      </c>
      <c r="N27" s="5">
        <f t="shared" si="4"/>
        <v>22.22222222222222</v>
      </c>
      <c r="O27" s="15">
        <f>'ЧТБ Всього'!O27-'ВДТБ+РТБ УСІ'!O27</f>
        <v>0</v>
      </c>
      <c r="P27" s="16">
        <f t="shared" si="5"/>
        <v>0</v>
      </c>
      <c r="Q27" s="15">
        <f>'ЧТБ Всього'!Q27-'ВДТБ+РТБ УСІ'!Q27</f>
        <v>5</v>
      </c>
      <c r="R27" s="6">
        <f t="shared" si="6"/>
        <v>13.88888888888889</v>
      </c>
      <c r="S27" s="15">
        <f>'ЧТБ Всього'!S27-'ВДТБ+РТБ УСІ'!S27</f>
        <v>0</v>
      </c>
      <c r="T27" s="6">
        <f t="shared" si="7"/>
        <v>0</v>
      </c>
      <c r="U27" s="15">
        <v>0</v>
      </c>
      <c r="V27" s="6">
        <f t="shared" si="8"/>
        <v>0</v>
      </c>
      <c r="X27" s="20">
        <f t="shared" si="10"/>
        <v>36</v>
      </c>
      <c r="Y27" s="8"/>
      <c r="AA27" s="8"/>
      <c r="AC27" s="8"/>
      <c r="AG27" s="8"/>
    </row>
    <row r="28" spans="2:33" ht="15.75">
      <c r="B28" s="3">
        <v>21</v>
      </c>
      <c r="C28" s="9" t="s">
        <v>21</v>
      </c>
      <c r="D28" s="23">
        <f t="shared" si="9"/>
        <v>63</v>
      </c>
      <c r="E28" s="15">
        <f>'ЧТБ Всього'!E28-'ВДТБ+РТБ УСІ'!E28</f>
        <v>6</v>
      </c>
      <c r="F28" s="16">
        <f t="shared" si="0"/>
        <v>9.523809523809524</v>
      </c>
      <c r="G28" s="15">
        <f>'ЧТБ Всього'!G28-'ВДТБ+РТБ УСІ'!G28</f>
        <v>36</v>
      </c>
      <c r="H28" s="4">
        <f t="shared" si="1"/>
        <v>63.1578947368421</v>
      </c>
      <c r="I28" s="15">
        <f>'ЧТБ Всього'!I28-'ВДТБ+РТБ УСІ'!I28</f>
        <v>6</v>
      </c>
      <c r="J28" s="6">
        <f t="shared" si="2"/>
        <v>10.526315789473683</v>
      </c>
      <c r="K28" s="15">
        <f>'ЧТБ Всього'!K28-'ВДТБ+РТБ УСІ'!K28</f>
        <v>1</v>
      </c>
      <c r="L28" s="16">
        <f t="shared" si="3"/>
        <v>1.7543859649122806</v>
      </c>
      <c r="M28" s="15">
        <f>'ЧТБ Всього'!M28-'ВДТБ+РТБ УСІ'!M28</f>
        <v>10</v>
      </c>
      <c r="N28" s="5">
        <f t="shared" si="4"/>
        <v>17.543859649122805</v>
      </c>
      <c r="O28" s="15">
        <f>'ЧТБ Всього'!O28-'ВДТБ+РТБ УСІ'!O28</f>
        <v>0</v>
      </c>
      <c r="P28" s="16">
        <f t="shared" si="5"/>
        <v>0</v>
      </c>
      <c r="Q28" s="15">
        <f>'ЧТБ Всього'!Q28-'ВДТБ+РТБ УСІ'!Q28</f>
        <v>4</v>
      </c>
      <c r="R28" s="6">
        <f t="shared" si="6"/>
        <v>7.017543859649122</v>
      </c>
      <c r="S28" s="15">
        <f>'ЧТБ Всього'!S28-'ВДТБ+РТБ УСІ'!S28</f>
        <v>0</v>
      </c>
      <c r="T28" s="6">
        <f t="shared" si="7"/>
        <v>0</v>
      </c>
      <c r="U28" s="15">
        <v>0</v>
      </c>
      <c r="V28" s="6">
        <f t="shared" si="8"/>
        <v>0</v>
      </c>
      <c r="W28" s="30"/>
      <c r="X28" s="20">
        <f t="shared" si="10"/>
        <v>57</v>
      </c>
      <c r="Y28" s="8"/>
      <c r="AA28" s="8"/>
      <c r="AC28" s="8"/>
      <c r="AG28" s="8"/>
    </row>
    <row r="29" spans="2:33" ht="15.75">
      <c r="B29" s="3">
        <v>22</v>
      </c>
      <c r="C29" s="9" t="s">
        <v>22</v>
      </c>
      <c r="D29" s="23">
        <f t="shared" si="9"/>
        <v>75</v>
      </c>
      <c r="E29" s="15">
        <f>'ЧТБ Всього'!E29-'ВДТБ+РТБ УСІ'!E29</f>
        <v>9</v>
      </c>
      <c r="F29" s="16">
        <f t="shared" si="0"/>
        <v>12</v>
      </c>
      <c r="G29" s="15">
        <f>'ЧТБ Всього'!G29-'ВДТБ+РТБ УСІ'!G29</f>
        <v>22</v>
      </c>
      <c r="H29" s="4">
        <f t="shared" si="1"/>
        <v>33.33333333333333</v>
      </c>
      <c r="I29" s="15">
        <f>'ЧТБ Всього'!I29-'ВДТБ+РТБ УСІ'!I29</f>
        <v>22</v>
      </c>
      <c r="J29" s="6">
        <f t="shared" si="2"/>
        <v>33.33333333333333</v>
      </c>
      <c r="K29" s="15">
        <f>'ЧТБ Всього'!K29-'ВДТБ+РТБ УСІ'!K29</f>
        <v>1</v>
      </c>
      <c r="L29" s="16">
        <f t="shared" si="3"/>
        <v>1.5151515151515151</v>
      </c>
      <c r="M29" s="15">
        <f>'ЧТБ Всього'!M29-'ВДТБ+РТБ УСІ'!M29</f>
        <v>17</v>
      </c>
      <c r="N29" s="5">
        <f t="shared" si="4"/>
        <v>25.757575757575758</v>
      </c>
      <c r="O29" s="15">
        <f>'ЧТБ Всього'!O29-'ВДТБ+РТБ УСІ'!O29</f>
        <v>1</v>
      </c>
      <c r="P29" s="16">
        <f t="shared" si="5"/>
        <v>1.5151515151515151</v>
      </c>
      <c r="Q29" s="15">
        <f>'ЧТБ Всього'!Q29-'ВДТБ+РТБ УСІ'!Q29</f>
        <v>3</v>
      </c>
      <c r="R29" s="6">
        <f t="shared" si="6"/>
        <v>4.545454545454546</v>
      </c>
      <c r="S29" s="15">
        <f>'ЧТБ Всього'!S29-'ВДТБ+РТБ УСІ'!S29</f>
        <v>0</v>
      </c>
      <c r="T29" s="6">
        <f t="shared" si="7"/>
        <v>0</v>
      </c>
      <c r="U29" s="15">
        <v>0</v>
      </c>
      <c r="V29" s="6">
        <f t="shared" si="8"/>
        <v>0</v>
      </c>
      <c r="X29" s="20">
        <f t="shared" si="10"/>
        <v>66</v>
      </c>
      <c r="Y29" s="8"/>
      <c r="AA29" s="8"/>
      <c r="AC29" s="8"/>
      <c r="AG29" s="8"/>
    </row>
    <row r="30" spans="2:33" ht="15.75">
      <c r="B30" s="3">
        <v>23</v>
      </c>
      <c r="C30" s="9" t="s">
        <v>23</v>
      </c>
      <c r="D30" s="23">
        <f t="shared" si="9"/>
        <v>27</v>
      </c>
      <c r="E30" s="15">
        <f>'ЧТБ Всього'!E30-'ВДТБ+РТБ УСІ'!E30</f>
        <v>4</v>
      </c>
      <c r="F30" s="16">
        <f t="shared" si="0"/>
        <v>14.814814814814813</v>
      </c>
      <c r="G30" s="15">
        <f>'ЧТБ Всього'!G30-'ВДТБ+РТБ УСІ'!G30</f>
        <v>13</v>
      </c>
      <c r="H30" s="4">
        <f t="shared" si="1"/>
        <v>56.52173913043478</v>
      </c>
      <c r="I30" s="15">
        <f>'ЧТБ Всього'!I30-'ВДТБ+РТБ УСІ'!I30</f>
        <v>3</v>
      </c>
      <c r="J30" s="6">
        <f t="shared" si="2"/>
        <v>13.043478260869565</v>
      </c>
      <c r="K30" s="15">
        <f>'ЧТБ Всього'!K30-'ВДТБ+РТБ УСІ'!K30</f>
        <v>2</v>
      </c>
      <c r="L30" s="16">
        <f t="shared" si="3"/>
        <v>8.695652173913043</v>
      </c>
      <c r="M30" s="15">
        <f>'ЧТБ Всього'!M30-'ВДТБ+РТБ УСІ'!M30</f>
        <v>2</v>
      </c>
      <c r="N30" s="5">
        <f t="shared" si="4"/>
        <v>8.695652173913043</v>
      </c>
      <c r="O30" s="15">
        <f>'ЧТБ Всього'!O30-'ВДТБ+РТБ УСІ'!O30</f>
        <v>0</v>
      </c>
      <c r="P30" s="16">
        <f t="shared" si="5"/>
        <v>0</v>
      </c>
      <c r="Q30" s="15">
        <f>'ЧТБ Всього'!Q30-'ВДТБ+РТБ УСІ'!Q30</f>
        <v>3</v>
      </c>
      <c r="R30" s="6">
        <f t="shared" si="6"/>
        <v>13.043478260869565</v>
      </c>
      <c r="S30" s="15">
        <f>'ЧТБ Всього'!S30-'ВДТБ+РТБ УСІ'!S30</f>
        <v>0</v>
      </c>
      <c r="T30" s="6">
        <f t="shared" si="7"/>
        <v>0</v>
      </c>
      <c r="U30" s="15">
        <v>0</v>
      </c>
      <c r="V30" s="6">
        <f t="shared" si="8"/>
        <v>0</v>
      </c>
      <c r="W30" s="30"/>
      <c r="X30" s="20">
        <f t="shared" si="10"/>
        <v>23</v>
      </c>
      <c r="Y30" s="8"/>
      <c r="AA30" s="8"/>
      <c r="AC30" s="8"/>
      <c r="AG30" s="8"/>
    </row>
    <row r="31" spans="2:33" ht="15.75">
      <c r="B31" s="3">
        <v>24</v>
      </c>
      <c r="C31" s="10" t="s">
        <v>24</v>
      </c>
      <c r="D31" s="23">
        <f t="shared" si="9"/>
        <v>25</v>
      </c>
      <c r="E31" s="15">
        <f>'ЧТБ Всього'!E31-'ВДТБ+РТБ УСІ'!E31</f>
        <v>1</v>
      </c>
      <c r="F31" s="16">
        <f t="shared" si="0"/>
        <v>4</v>
      </c>
      <c r="G31" s="15">
        <f>'ЧТБ Всього'!G31-'ВДТБ+РТБ УСІ'!G31</f>
        <v>3</v>
      </c>
      <c r="H31" s="4">
        <f t="shared" si="1"/>
        <v>12.5</v>
      </c>
      <c r="I31" s="15">
        <f>'ЧТБ Всього'!I31-'ВДТБ+РТБ УСІ'!I31</f>
        <v>12</v>
      </c>
      <c r="J31" s="6">
        <f t="shared" si="2"/>
        <v>50</v>
      </c>
      <c r="K31" s="15">
        <f>'ЧТБ Всього'!K31-'ВДТБ+РТБ УСІ'!K31</f>
        <v>4</v>
      </c>
      <c r="L31" s="16">
        <f t="shared" si="3"/>
        <v>16.666666666666664</v>
      </c>
      <c r="M31" s="15">
        <f>'ЧТБ Всього'!M31-'ВДТБ+РТБ УСІ'!M31</f>
        <v>1</v>
      </c>
      <c r="N31" s="5">
        <f t="shared" si="4"/>
        <v>4.166666666666666</v>
      </c>
      <c r="O31" s="15">
        <f>'ЧТБ Всього'!O31-'ВДТБ+РТБ УСІ'!O31</f>
        <v>1</v>
      </c>
      <c r="P31" s="16">
        <f t="shared" si="5"/>
        <v>4.166666666666666</v>
      </c>
      <c r="Q31" s="15">
        <f>'ЧТБ Всього'!Q31-'ВДТБ+РТБ УСІ'!Q31</f>
        <v>3</v>
      </c>
      <c r="R31" s="6">
        <f t="shared" si="6"/>
        <v>12.5</v>
      </c>
      <c r="S31" s="15">
        <f>'ЧТБ Всього'!S31-'ВДТБ+РТБ УСІ'!S31</f>
        <v>0</v>
      </c>
      <c r="T31" s="6">
        <f t="shared" si="7"/>
        <v>0</v>
      </c>
      <c r="U31" s="15">
        <v>0</v>
      </c>
      <c r="V31" s="6">
        <f t="shared" si="8"/>
        <v>0</v>
      </c>
      <c r="X31" s="20">
        <f t="shared" si="10"/>
        <v>24</v>
      </c>
      <c r="Y31" s="8"/>
      <c r="AA31" s="8"/>
      <c r="AC31" s="8"/>
      <c r="AG31" s="8"/>
    </row>
    <row r="32" spans="2:33" ht="15.75">
      <c r="B32" s="3">
        <v>25</v>
      </c>
      <c r="C32" s="10" t="s">
        <v>25</v>
      </c>
      <c r="D32" s="23">
        <f t="shared" si="9"/>
        <v>38</v>
      </c>
      <c r="E32" s="15">
        <f>'ЧТБ Всього'!E32-'ВДТБ+РТБ УСІ'!E32</f>
        <v>5</v>
      </c>
      <c r="F32" s="16">
        <f t="shared" si="0"/>
        <v>13.157894736842104</v>
      </c>
      <c r="G32" s="15">
        <f>'ЧТБ Всього'!G32-'ВДТБ+РТБ УСІ'!G32</f>
        <v>17</v>
      </c>
      <c r="H32" s="4">
        <f t="shared" si="1"/>
        <v>51.515151515151516</v>
      </c>
      <c r="I32" s="15">
        <f>'ЧТБ Всього'!I32-'ВДТБ+РТБ УСІ'!I32</f>
        <v>5</v>
      </c>
      <c r="J32" s="6">
        <f t="shared" si="2"/>
        <v>15.151515151515152</v>
      </c>
      <c r="K32" s="15">
        <f>'ЧТБ Всього'!K32-'ВДТБ+РТБ УСІ'!K32</f>
        <v>4</v>
      </c>
      <c r="L32" s="16">
        <f t="shared" si="3"/>
        <v>12.121212121212121</v>
      </c>
      <c r="M32" s="15">
        <f>'ЧТБ Всього'!M32-'ВДТБ+РТБ УСІ'!M32</f>
        <v>3</v>
      </c>
      <c r="N32" s="5">
        <f t="shared" si="4"/>
        <v>9.090909090909092</v>
      </c>
      <c r="O32" s="15">
        <f>'ЧТБ Всього'!O32-'ВДТБ+РТБ УСІ'!O32</f>
        <v>0</v>
      </c>
      <c r="P32" s="16">
        <f t="shared" si="5"/>
        <v>0</v>
      </c>
      <c r="Q32" s="15">
        <f>'ЧТБ Всього'!Q32-'ВДТБ+РТБ УСІ'!Q32</f>
        <v>4</v>
      </c>
      <c r="R32" s="6">
        <f t="shared" si="6"/>
        <v>12.121212121212121</v>
      </c>
      <c r="S32" s="15">
        <f>'ЧТБ Всього'!S32-'ВДТБ+РТБ УСІ'!S32</f>
        <v>0</v>
      </c>
      <c r="T32" s="6">
        <f t="shared" si="7"/>
        <v>0</v>
      </c>
      <c r="U32" s="15">
        <v>0</v>
      </c>
      <c r="V32" s="6">
        <f t="shared" si="8"/>
        <v>0</v>
      </c>
      <c r="W32" s="30"/>
      <c r="X32" s="20">
        <f t="shared" si="10"/>
        <v>33</v>
      </c>
      <c r="Y32" s="8"/>
      <c r="AA32" s="8"/>
      <c r="AC32" s="8"/>
      <c r="AG32" s="8"/>
    </row>
    <row r="33" spans="2:33" ht="15.75">
      <c r="B33" s="3">
        <v>26</v>
      </c>
      <c r="C33" s="25" t="s">
        <v>42</v>
      </c>
      <c r="D33" s="23">
        <f t="shared" si="9"/>
        <v>96</v>
      </c>
      <c r="E33" s="15">
        <f>'ЧТБ Всього'!E33-'ВДТБ+РТБ УСІ'!E33</f>
        <v>26</v>
      </c>
      <c r="F33" s="16">
        <f t="shared" si="0"/>
        <v>27.083333333333332</v>
      </c>
      <c r="G33" s="15">
        <f>'ЧТБ Всього'!G33-'ВДТБ+РТБ УСІ'!G33</f>
        <v>16</v>
      </c>
      <c r="H33" s="4">
        <f t="shared" si="1"/>
        <v>22.857142857142858</v>
      </c>
      <c r="I33" s="15">
        <f>'ЧТБ Всього'!I33-'ВДТБ+РТБ УСІ'!I33</f>
        <v>31</v>
      </c>
      <c r="J33" s="6">
        <f t="shared" si="2"/>
        <v>44.285714285714285</v>
      </c>
      <c r="K33" s="15">
        <f>'ЧТБ Всього'!K33-'ВДТБ+РТБ УСІ'!K33</f>
        <v>2</v>
      </c>
      <c r="L33" s="16">
        <f t="shared" si="3"/>
        <v>2.857142857142857</v>
      </c>
      <c r="M33" s="15">
        <f>'ЧТБ Всього'!M33-'ВДТБ+РТБ УСІ'!M33</f>
        <v>9</v>
      </c>
      <c r="N33" s="5">
        <f t="shared" si="4"/>
        <v>12.857142857142856</v>
      </c>
      <c r="O33" s="15">
        <f>'ЧТБ Всього'!O33-'ВДТБ+РТБ УСІ'!O33</f>
        <v>3</v>
      </c>
      <c r="P33" s="16">
        <f t="shared" si="5"/>
        <v>4.285714285714286</v>
      </c>
      <c r="Q33" s="15">
        <f>'ЧТБ Всього'!Q33-'ВДТБ+РТБ УСІ'!Q33</f>
        <v>6</v>
      </c>
      <c r="R33" s="6">
        <f t="shared" si="6"/>
        <v>8.571428571428571</v>
      </c>
      <c r="S33" s="15">
        <f>'ЧТБ Всього'!S33-'ВДТБ+РТБ УСІ'!S33</f>
        <v>3</v>
      </c>
      <c r="T33" s="6">
        <f t="shared" si="7"/>
        <v>4.285714285714286</v>
      </c>
      <c r="U33" s="15">
        <v>0</v>
      </c>
      <c r="V33" s="6">
        <f t="shared" si="8"/>
        <v>0</v>
      </c>
      <c r="X33" s="20">
        <f t="shared" si="10"/>
        <v>70</v>
      </c>
      <c r="Y33" s="8"/>
      <c r="AA33" s="8"/>
      <c r="AC33" s="8"/>
      <c r="AG33" s="8"/>
    </row>
    <row r="34" spans="2:33" ht="16.5" thickBot="1">
      <c r="B34" s="3">
        <v>27</v>
      </c>
      <c r="C34" s="25" t="s">
        <v>45</v>
      </c>
      <c r="D34" s="23">
        <f t="shared" si="9"/>
        <v>2</v>
      </c>
      <c r="E34" s="15">
        <f>'ЧТБ Всього'!E34-'ВДТБ+РТБ УСІ'!E34</f>
        <v>0</v>
      </c>
      <c r="F34" s="16">
        <f t="shared" si="0"/>
        <v>0</v>
      </c>
      <c r="G34" s="15">
        <f>'ЧТБ Всього'!G34-'ВДТБ+РТБ УСІ'!G34</f>
        <v>0</v>
      </c>
      <c r="H34" s="4">
        <f t="shared" si="1"/>
        <v>0</v>
      </c>
      <c r="I34" s="15">
        <f>'ЧТБ Всього'!I34-'ВДТБ+РТБ УСІ'!I34</f>
        <v>2</v>
      </c>
      <c r="J34" s="6">
        <f t="shared" si="2"/>
        <v>100</v>
      </c>
      <c r="K34" s="15">
        <f>'ЧТБ Всього'!K34-'ВДТБ+РТБ УСІ'!K34</f>
        <v>0</v>
      </c>
      <c r="L34" s="16">
        <f t="shared" si="3"/>
        <v>0</v>
      </c>
      <c r="M34" s="15">
        <f>'ЧТБ Всього'!M34-'ВДТБ+РТБ УСІ'!M34</f>
        <v>0</v>
      </c>
      <c r="N34" s="5">
        <f t="shared" si="4"/>
        <v>0</v>
      </c>
      <c r="O34" s="15">
        <f>'ЧТБ Всього'!O34-'ВДТБ+РТБ УСІ'!O34</f>
        <v>0</v>
      </c>
      <c r="P34" s="16">
        <f t="shared" si="5"/>
        <v>0</v>
      </c>
      <c r="Q34" s="15">
        <f>'ЧТБ Всього'!Q34-'ВДТБ+РТБ УСІ'!Q34</f>
        <v>0</v>
      </c>
      <c r="R34" s="6">
        <f t="shared" si="6"/>
        <v>0</v>
      </c>
      <c r="S34" s="15">
        <f>'ЧТБ Всього'!S34-'ВДТБ+РТБ УСІ'!S34</f>
        <v>0</v>
      </c>
      <c r="T34" s="6">
        <f t="shared" si="7"/>
        <v>0</v>
      </c>
      <c r="U34" s="15">
        <v>0</v>
      </c>
      <c r="V34" s="6">
        <f t="shared" si="8"/>
        <v>0</v>
      </c>
      <c r="X34" s="20">
        <f t="shared" si="10"/>
        <v>2</v>
      </c>
      <c r="Y34" s="8"/>
      <c r="AA34" s="8"/>
      <c r="AC34" s="8"/>
      <c r="AG34" s="8"/>
    </row>
    <row r="35" spans="2:26" ht="16.5" thickBot="1">
      <c r="B35" s="48" t="s">
        <v>43</v>
      </c>
      <c r="C35" s="49"/>
      <c r="D35" s="24">
        <f>SUM(D8:D32)</f>
        <v>1391</v>
      </c>
      <c r="E35" s="24">
        <f>SUM(E8:E34)</f>
        <v>205</v>
      </c>
      <c r="F35" s="26">
        <f t="shared" si="0"/>
        <v>14.737598849748382</v>
      </c>
      <c r="G35" s="24">
        <f>SUM(G8:G34)</f>
        <v>467</v>
      </c>
      <c r="H35" s="17">
        <f t="shared" si="1"/>
        <v>38.53135313531354</v>
      </c>
      <c r="I35" s="24">
        <f>SUM(I8:I34)</f>
        <v>411</v>
      </c>
      <c r="J35" s="19">
        <f t="shared" si="2"/>
        <v>33.910891089108915</v>
      </c>
      <c r="K35" s="24">
        <f>SUM(K8:K34)</f>
        <v>105</v>
      </c>
      <c r="L35" s="26">
        <f t="shared" si="3"/>
        <v>8.663366336633663</v>
      </c>
      <c r="M35" s="24">
        <f>SUM(M8:M34)</f>
        <v>158</v>
      </c>
      <c r="N35" s="21">
        <f t="shared" si="4"/>
        <v>13.036303630363037</v>
      </c>
      <c r="O35" s="24">
        <f>SUM(O8:O34)</f>
        <v>11</v>
      </c>
      <c r="P35" s="26">
        <f t="shared" si="5"/>
        <v>0.9075907590759077</v>
      </c>
      <c r="Q35" s="24">
        <f>SUM(Q8:Q34)</f>
        <v>129</v>
      </c>
      <c r="R35" s="19">
        <f t="shared" si="6"/>
        <v>10.643564356435643</v>
      </c>
      <c r="S35" s="24">
        <f>SUM(S8:S32)</f>
        <v>0</v>
      </c>
      <c r="T35" s="19">
        <f t="shared" si="7"/>
        <v>0</v>
      </c>
      <c r="U35" s="24">
        <f>SUM(U8:U32)</f>
        <v>0</v>
      </c>
      <c r="V35" s="19">
        <f t="shared" si="8"/>
        <v>0</v>
      </c>
      <c r="X35" s="18">
        <f>SUM(X8:X32)</f>
        <v>1212</v>
      </c>
      <c r="Y35" s="8"/>
      <c r="Z35" s="8"/>
    </row>
    <row r="36" spans="2:26" ht="16.5" thickBot="1">
      <c r="B36" s="60" t="s">
        <v>44</v>
      </c>
      <c r="C36" s="61"/>
      <c r="D36" s="24">
        <f>SUM(D8:D34)</f>
        <v>1489</v>
      </c>
      <c r="E36" s="27">
        <f>SUM(E8:E34)</f>
        <v>205</v>
      </c>
      <c r="F36" s="26">
        <f t="shared" si="0"/>
        <v>13.767629281396912</v>
      </c>
      <c r="G36" s="27">
        <f>SUM(G8:G34)</f>
        <v>467</v>
      </c>
      <c r="H36" s="17">
        <f t="shared" si="1"/>
        <v>36.37071651090343</v>
      </c>
      <c r="I36" s="28">
        <f>SUM(I8:I34)</f>
        <v>411</v>
      </c>
      <c r="J36" s="19">
        <f t="shared" si="2"/>
        <v>32.00934579439252</v>
      </c>
      <c r="K36" s="27">
        <f>SUM(K8:K34)</f>
        <v>105</v>
      </c>
      <c r="L36" s="26">
        <f t="shared" si="3"/>
        <v>8.177570093457943</v>
      </c>
      <c r="M36" s="27">
        <f>SUM(M8:M34)</f>
        <v>158</v>
      </c>
      <c r="N36" s="21">
        <f t="shared" si="4"/>
        <v>12.305295950155763</v>
      </c>
      <c r="O36" s="28">
        <f>SUM(O8:O34)</f>
        <v>11</v>
      </c>
      <c r="P36" s="26">
        <f t="shared" si="5"/>
        <v>0.8566978193146416</v>
      </c>
      <c r="Q36" s="27">
        <f>SUM(Q8:Q34)</f>
        <v>129</v>
      </c>
      <c r="R36" s="19">
        <f t="shared" si="6"/>
        <v>10.046728971962617</v>
      </c>
      <c r="S36" s="27">
        <f>SUM(S8:S34)</f>
        <v>3</v>
      </c>
      <c r="T36" s="19">
        <f t="shared" si="7"/>
        <v>0.23364485981308408</v>
      </c>
      <c r="U36" s="27">
        <f>SUM(U8:U34)</f>
        <v>0</v>
      </c>
      <c r="V36" s="19">
        <f t="shared" si="8"/>
        <v>0</v>
      </c>
      <c r="X36" s="18">
        <f>SUM(X8:X34)</f>
        <v>1284</v>
      </c>
      <c r="Z36" s="8"/>
    </row>
    <row r="37" spans="2:22" ht="12.75">
      <c r="B37" s="52" t="s">
        <v>48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2:22" ht="12.75">
      <c r="B38" s="53" t="s">
        <v>35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7"/>
      <c r="V38" s="7"/>
    </row>
  </sheetData>
  <sheetProtection/>
  <mergeCells count="22">
    <mergeCell ref="X3:X7"/>
    <mergeCell ref="D4:D7"/>
    <mergeCell ref="E4:F6"/>
    <mergeCell ref="G4:H6"/>
    <mergeCell ref="I4:J6"/>
    <mergeCell ref="K3:L6"/>
    <mergeCell ref="M3:P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T1:V1"/>
    <mergeCell ref="B2:V2"/>
    <mergeCell ref="B3:B7"/>
    <mergeCell ref="C3:C7"/>
    <mergeCell ref="D3:F3"/>
    <mergeCell ref="G3:J3"/>
  </mergeCells>
  <printOptions/>
  <pageMargins left="0.7" right="0.7" top="0.75" bottom="0.75" header="0.3" footer="0.3"/>
  <pageSetup horizontalDpi="600" verticalDpi="600" orientation="landscape" paperSize="9" scale="83" r:id="rId1"/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G38"/>
  <sheetViews>
    <sheetView zoomScale="76" zoomScaleNormal="76" zoomScalePageLayoutView="0" workbookViewId="0" topLeftCell="A1">
      <selection activeCell="Y8" sqref="Y8:AA36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8" width="6.8515625" style="0" customWidth="1"/>
    <col min="9" max="9" width="7.421875" style="0" customWidth="1"/>
    <col min="10" max="21" width="6.8515625" style="0" customWidth="1"/>
    <col min="22" max="22" width="8.7109375" style="0" customWidth="1"/>
  </cols>
  <sheetData>
    <row r="1" spans="20:22" ht="15.75">
      <c r="T1" s="47"/>
      <c r="U1" s="47"/>
      <c r="V1" s="47"/>
    </row>
    <row r="2" spans="2:22" ht="21" customHeight="1" thickBot="1">
      <c r="B2" s="66" t="s">
        <v>56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4" ht="28.5" customHeight="1" thickBot="1">
      <c r="B3" s="50" t="s">
        <v>0</v>
      </c>
      <c r="C3" s="51" t="s">
        <v>26</v>
      </c>
      <c r="D3" s="67" t="s">
        <v>39</v>
      </c>
      <c r="E3" s="67"/>
      <c r="F3" s="67"/>
      <c r="G3" s="68" t="s">
        <v>28</v>
      </c>
      <c r="H3" s="68"/>
      <c r="I3" s="68"/>
      <c r="J3" s="69"/>
      <c r="K3" s="39" t="s">
        <v>29</v>
      </c>
      <c r="L3" s="43"/>
      <c r="M3" s="58" t="s">
        <v>30</v>
      </c>
      <c r="N3" s="59"/>
      <c r="O3" s="59"/>
      <c r="P3" s="65"/>
      <c r="Q3" s="39" t="s">
        <v>46</v>
      </c>
      <c r="R3" s="43"/>
      <c r="S3" s="39" t="s">
        <v>47</v>
      </c>
      <c r="T3" s="43"/>
      <c r="U3" s="45" t="s">
        <v>31</v>
      </c>
      <c r="V3" s="43"/>
      <c r="X3" s="36" t="s">
        <v>41</v>
      </c>
    </row>
    <row r="4" spans="2:24" ht="12.75">
      <c r="B4" s="54"/>
      <c r="C4" s="56"/>
      <c r="D4" s="62" t="s">
        <v>38</v>
      </c>
      <c r="E4" s="39" t="s">
        <v>40</v>
      </c>
      <c r="F4" s="43"/>
      <c r="G4" s="39" t="s">
        <v>32</v>
      </c>
      <c r="H4" s="40"/>
      <c r="I4" s="40" t="s">
        <v>33</v>
      </c>
      <c r="J4" s="43"/>
      <c r="K4" s="41"/>
      <c r="L4" s="44"/>
      <c r="M4" s="39" t="s">
        <v>36</v>
      </c>
      <c r="N4" s="40"/>
      <c r="O4" s="40" t="s">
        <v>37</v>
      </c>
      <c r="P4" s="43"/>
      <c r="Q4" s="41"/>
      <c r="R4" s="44"/>
      <c r="S4" s="41"/>
      <c r="T4" s="44"/>
      <c r="U4" s="46"/>
      <c r="V4" s="44"/>
      <c r="X4" s="37"/>
    </row>
    <row r="5" spans="2:24" ht="12.75">
      <c r="B5" s="54"/>
      <c r="C5" s="56"/>
      <c r="D5" s="63"/>
      <c r="E5" s="41"/>
      <c r="F5" s="44"/>
      <c r="G5" s="41"/>
      <c r="H5" s="42"/>
      <c r="I5" s="42"/>
      <c r="J5" s="44"/>
      <c r="K5" s="41"/>
      <c r="L5" s="44"/>
      <c r="M5" s="41"/>
      <c r="N5" s="42"/>
      <c r="O5" s="42"/>
      <c r="P5" s="44"/>
      <c r="Q5" s="41"/>
      <c r="R5" s="44"/>
      <c r="S5" s="41"/>
      <c r="T5" s="44"/>
      <c r="U5" s="46"/>
      <c r="V5" s="44"/>
      <c r="X5" s="37"/>
    </row>
    <row r="6" spans="2:24" ht="12.75">
      <c r="B6" s="54"/>
      <c r="C6" s="56"/>
      <c r="D6" s="63"/>
      <c r="E6" s="41"/>
      <c r="F6" s="44"/>
      <c r="G6" s="41"/>
      <c r="H6" s="42"/>
      <c r="I6" s="42"/>
      <c r="J6" s="44"/>
      <c r="K6" s="41"/>
      <c r="L6" s="44"/>
      <c r="M6" s="41"/>
      <c r="N6" s="42"/>
      <c r="O6" s="42"/>
      <c r="P6" s="44"/>
      <c r="Q6" s="41"/>
      <c r="R6" s="44"/>
      <c r="S6" s="41"/>
      <c r="T6" s="44"/>
      <c r="U6" s="46"/>
      <c r="V6" s="44"/>
      <c r="X6" s="37"/>
    </row>
    <row r="7" spans="2:25" ht="13.5" thickBot="1">
      <c r="B7" s="55"/>
      <c r="C7" s="57"/>
      <c r="D7" s="6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38"/>
      <c r="Y7" s="8"/>
    </row>
    <row r="8" spans="2:33" ht="15.75">
      <c r="B8" s="2">
        <v>1</v>
      </c>
      <c r="C8" s="9" t="s">
        <v>1</v>
      </c>
      <c r="D8" s="22">
        <f>SUM(E8+G8+I8+K8+M8+O8+Q8+S8+U8)</f>
        <v>421</v>
      </c>
      <c r="E8" s="15">
        <v>84</v>
      </c>
      <c r="F8" s="16">
        <f aca="true" t="shared" si="0" ref="F8:F36">E8/D8*100</f>
        <v>19.95249406175772</v>
      </c>
      <c r="G8" s="15">
        <v>37</v>
      </c>
      <c r="H8" s="4">
        <f aca="true" t="shared" si="1" ref="H8:H36">G8/X8*100</f>
        <v>10.979228486646884</v>
      </c>
      <c r="I8" s="15">
        <v>220</v>
      </c>
      <c r="J8" s="6">
        <f aca="true" t="shared" si="2" ref="J8:J36">I8/X8*100</f>
        <v>65.28189910979229</v>
      </c>
      <c r="K8" s="15">
        <v>39</v>
      </c>
      <c r="L8" s="16">
        <f aca="true" t="shared" si="3" ref="L8:L36">K8/X8*100</f>
        <v>11.572700296735905</v>
      </c>
      <c r="M8" s="15">
        <v>23</v>
      </c>
      <c r="N8" s="5">
        <f aca="true" t="shared" si="4" ref="N8:N36">M8/X8*100</f>
        <v>6.824925816023739</v>
      </c>
      <c r="O8" s="15">
        <v>3</v>
      </c>
      <c r="P8" s="16">
        <f aca="true" t="shared" si="5" ref="P8:P36">O8/X8*100</f>
        <v>0.8902077151335311</v>
      </c>
      <c r="Q8" s="15">
        <v>15</v>
      </c>
      <c r="R8" s="6">
        <f aca="true" t="shared" si="6" ref="R8:R36">Q8/X8*100</f>
        <v>4.451038575667656</v>
      </c>
      <c r="S8" s="15">
        <v>0</v>
      </c>
      <c r="T8" s="6">
        <f aca="true" t="shared" si="7" ref="T8:T36">S8/X8*100</f>
        <v>0</v>
      </c>
      <c r="U8" s="15">
        <f>SUM('ІТБ всього'!U8+'РТБ всього'!U8+'ВДТБ всього'!U8)</f>
        <v>0</v>
      </c>
      <c r="V8" s="6">
        <f aca="true" t="shared" si="8" ref="V8:V36">U8/X8*100</f>
        <v>0</v>
      </c>
      <c r="W8" s="30"/>
      <c r="X8" s="20">
        <f>D8-E8</f>
        <v>337</v>
      </c>
      <c r="Y8" s="8"/>
      <c r="AA8" s="8"/>
      <c r="AC8" s="8"/>
      <c r="AG8" s="8"/>
    </row>
    <row r="9" spans="2:33" ht="15.75">
      <c r="B9" s="3">
        <v>2</v>
      </c>
      <c r="C9" s="9" t="s">
        <v>2</v>
      </c>
      <c r="D9" s="23">
        <f aca="true" t="shared" si="9" ref="D9:D34">SUM(E9+G9+I9+K9+M9+O9+Q9+S9+U9)</f>
        <v>630</v>
      </c>
      <c r="E9" s="15">
        <v>117</v>
      </c>
      <c r="F9" s="16">
        <f t="shared" si="0"/>
        <v>18.571428571428573</v>
      </c>
      <c r="G9" s="15">
        <v>112</v>
      </c>
      <c r="H9" s="4">
        <f t="shared" si="1"/>
        <v>21.832358674463936</v>
      </c>
      <c r="I9" s="15">
        <v>286</v>
      </c>
      <c r="J9" s="6">
        <f t="shared" si="2"/>
        <v>55.7504873294347</v>
      </c>
      <c r="K9" s="15">
        <v>47</v>
      </c>
      <c r="L9" s="16">
        <f t="shared" si="3"/>
        <v>9.161793372319687</v>
      </c>
      <c r="M9" s="15">
        <v>51</v>
      </c>
      <c r="N9" s="5">
        <f t="shared" si="4"/>
        <v>9.941520467836257</v>
      </c>
      <c r="O9" s="15">
        <v>1</v>
      </c>
      <c r="P9" s="16">
        <f t="shared" si="5"/>
        <v>0.1949317738791423</v>
      </c>
      <c r="Q9" s="15">
        <v>16</v>
      </c>
      <c r="R9" s="6">
        <f t="shared" si="6"/>
        <v>3.1189083820662766</v>
      </c>
      <c r="S9" s="15">
        <v>0</v>
      </c>
      <c r="T9" s="6">
        <f t="shared" si="7"/>
        <v>0</v>
      </c>
      <c r="U9" s="15">
        <f>SUM('ІТБ всього'!U9+'РТБ всього'!U9+'ВДТБ всього'!U9)</f>
        <v>0</v>
      </c>
      <c r="V9" s="6">
        <f t="shared" si="8"/>
        <v>0</v>
      </c>
      <c r="X9" s="20">
        <f aca="true" t="shared" si="10" ref="X9:X34">D9-E9</f>
        <v>513</v>
      </c>
      <c r="Y9" s="8"/>
      <c r="AA9" s="8"/>
      <c r="AC9" s="8"/>
      <c r="AG9" s="8"/>
    </row>
    <row r="10" spans="2:33" ht="15.75">
      <c r="B10" s="3">
        <v>3</v>
      </c>
      <c r="C10" s="9" t="s">
        <v>3</v>
      </c>
      <c r="D10" s="23">
        <f t="shared" si="9"/>
        <v>2286</v>
      </c>
      <c r="E10" s="15">
        <v>532</v>
      </c>
      <c r="F10" s="16">
        <f t="shared" si="0"/>
        <v>23.27209098862642</v>
      </c>
      <c r="G10" s="15">
        <v>142</v>
      </c>
      <c r="H10" s="4">
        <f t="shared" si="1"/>
        <v>8.095781071835804</v>
      </c>
      <c r="I10" s="15">
        <v>1254</v>
      </c>
      <c r="J10" s="6">
        <f t="shared" si="2"/>
        <v>71.49372862029647</v>
      </c>
      <c r="K10" s="15">
        <v>201</v>
      </c>
      <c r="L10" s="16">
        <f t="shared" si="3"/>
        <v>11.45952109464082</v>
      </c>
      <c r="M10" s="15">
        <v>104</v>
      </c>
      <c r="N10" s="5">
        <f t="shared" si="4"/>
        <v>5.929304446978335</v>
      </c>
      <c r="O10" s="15">
        <v>18</v>
      </c>
      <c r="P10" s="16">
        <f t="shared" si="5"/>
        <v>1.0262257696693273</v>
      </c>
      <c r="Q10" s="15">
        <v>35</v>
      </c>
      <c r="R10" s="6">
        <f t="shared" si="6"/>
        <v>1.9954389965792474</v>
      </c>
      <c r="S10" s="15">
        <v>0</v>
      </c>
      <c r="T10" s="6">
        <f t="shared" si="7"/>
        <v>0</v>
      </c>
      <c r="U10" s="15">
        <f>SUM('ІТБ всього'!U10+'РТБ всього'!U10+'ВДТБ всього'!U10)</f>
        <v>0</v>
      </c>
      <c r="V10" s="6">
        <f t="shared" si="8"/>
        <v>0</v>
      </c>
      <c r="W10" s="30"/>
      <c r="X10" s="20">
        <f t="shared" si="10"/>
        <v>1754</v>
      </c>
      <c r="Y10" s="8"/>
      <c r="AA10" s="8"/>
      <c r="AC10" s="8"/>
      <c r="AG10" s="8"/>
    </row>
    <row r="11" spans="2:33" ht="15.75">
      <c r="B11" s="3">
        <v>4</v>
      </c>
      <c r="C11" s="9" t="s">
        <v>4</v>
      </c>
      <c r="D11" s="23">
        <f t="shared" si="9"/>
        <v>988</v>
      </c>
      <c r="E11" s="15">
        <v>255</v>
      </c>
      <c r="F11" s="16">
        <f t="shared" si="0"/>
        <v>25.809716599190285</v>
      </c>
      <c r="G11" s="15">
        <v>262</v>
      </c>
      <c r="H11" s="4">
        <f t="shared" si="1"/>
        <v>35.743519781718966</v>
      </c>
      <c r="I11" s="15">
        <v>269</v>
      </c>
      <c r="J11" s="6">
        <f t="shared" si="2"/>
        <v>36.69849931787176</v>
      </c>
      <c r="K11" s="15">
        <v>122</v>
      </c>
      <c r="L11" s="16">
        <f t="shared" si="3"/>
        <v>16.64392905866303</v>
      </c>
      <c r="M11" s="15">
        <v>21</v>
      </c>
      <c r="N11" s="5">
        <f t="shared" si="4"/>
        <v>2.8649386084583903</v>
      </c>
      <c r="O11" s="15">
        <v>1</v>
      </c>
      <c r="P11" s="16">
        <f t="shared" si="5"/>
        <v>0.1364256480218281</v>
      </c>
      <c r="Q11" s="15">
        <v>58</v>
      </c>
      <c r="R11" s="6">
        <f t="shared" si="6"/>
        <v>7.91268758526603</v>
      </c>
      <c r="S11" s="15">
        <v>0</v>
      </c>
      <c r="T11" s="6">
        <f t="shared" si="7"/>
        <v>0</v>
      </c>
      <c r="U11" s="15">
        <f>SUM('ІТБ всього'!U11+'РТБ всього'!U11+'ВДТБ всього'!U11)</f>
        <v>0</v>
      </c>
      <c r="V11" s="6">
        <f t="shared" si="8"/>
        <v>0</v>
      </c>
      <c r="X11" s="20">
        <f t="shared" si="10"/>
        <v>733</v>
      </c>
      <c r="Y11" s="8"/>
      <c r="AA11" s="8"/>
      <c r="AC11" s="8"/>
      <c r="AG11" s="8"/>
    </row>
    <row r="12" spans="2:33" ht="15.75">
      <c r="B12" s="3">
        <v>5</v>
      </c>
      <c r="C12" s="9" t="s">
        <v>5</v>
      </c>
      <c r="D12" s="23">
        <f t="shared" si="9"/>
        <v>609</v>
      </c>
      <c r="E12" s="15">
        <v>117</v>
      </c>
      <c r="F12" s="16">
        <f t="shared" si="0"/>
        <v>19.21182266009852</v>
      </c>
      <c r="G12" s="15">
        <v>210</v>
      </c>
      <c r="H12" s="4">
        <f t="shared" si="1"/>
        <v>42.68292682926829</v>
      </c>
      <c r="I12" s="15">
        <v>128</v>
      </c>
      <c r="J12" s="6">
        <f t="shared" si="2"/>
        <v>26.01626016260163</v>
      </c>
      <c r="K12" s="15">
        <v>81</v>
      </c>
      <c r="L12" s="16">
        <f t="shared" si="3"/>
        <v>16.463414634146343</v>
      </c>
      <c r="M12" s="15">
        <v>50</v>
      </c>
      <c r="N12" s="5">
        <f t="shared" si="4"/>
        <v>10.16260162601626</v>
      </c>
      <c r="O12" s="15">
        <v>0</v>
      </c>
      <c r="P12" s="16">
        <f t="shared" si="5"/>
        <v>0</v>
      </c>
      <c r="Q12" s="15">
        <v>23</v>
      </c>
      <c r="R12" s="6">
        <f t="shared" si="6"/>
        <v>4.67479674796748</v>
      </c>
      <c r="S12" s="15">
        <v>0</v>
      </c>
      <c r="T12" s="6">
        <f t="shared" si="7"/>
        <v>0</v>
      </c>
      <c r="U12" s="15">
        <f>SUM('ІТБ всього'!U12+'РТБ всього'!U12+'ВДТБ всього'!U12)</f>
        <v>0</v>
      </c>
      <c r="V12" s="6">
        <f t="shared" si="8"/>
        <v>0</v>
      </c>
      <c r="X12" s="20">
        <f t="shared" si="10"/>
        <v>492</v>
      </c>
      <c r="Y12" s="8"/>
      <c r="AA12" s="8"/>
      <c r="AC12" s="8"/>
      <c r="AG12" s="8"/>
    </row>
    <row r="13" spans="2:33" ht="15.75">
      <c r="B13" s="3">
        <v>6</v>
      </c>
      <c r="C13" s="9" t="s">
        <v>6</v>
      </c>
      <c r="D13" s="23">
        <f t="shared" si="9"/>
        <v>911</v>
      </c>
      <c r="E13" s="15">
        <v>114</v>
      </c>
      <c r="F13" s="16">
        <f t="shared" si="0"/>
        <v>12.513721185510429</v>
      </c>
      <c r="G13" s="15">
        <v>409</v>
      </c>
      <c r="H13" s="4">
        <f t="shared" si="1"/>
        <v>51.31744040150564</v>
      </c>
      <c r="I13" s="15">
        <v>151</v>
      </c>
      <c r="J13" s="6">
        <f t="shared" si="2"/>
        <v>18.946047678795484</v>
      </c>
      <c r="K13" s="15">
        <v>69</v>
      </c>
      <c r="L13" s="16">
        <f t="shared" si="3"/>
        <v>8.657465495608532</v>
      </c>
      <c r="M13" s="15">
        <v>94</v>
      </c>
      <c r="N13" s="5">
        <f t="shared" si="4"/>
        <v>11.794228356336262</v>
      </c>
      <c r="O13" s="15">
        <v>2</v>
      </c>
      <c r="P13" s="16">
        <f t="shared" si="5"/>
        <v>0.2509410288582183</v>
      </c>
      <c r="Q13" s="15">
        <v>72</v>
      </c>
      <c r="R13" s="6">
        <f t="shared" si="6"/>
        <v>9.03387703889586</v>
      </c>
      <c r="S13" s="15">
        <v>0</v>
      </c>
      <c r="T13" s="6">
        <f t="shared" si="7"/>
        <v>0</v>
      </c>
      <c r="U13" s="15">
        <f>SUM('ІТБ всього'!U13+'РТБ всього'!U13+'ВДТБ всього'!U13)</f>
        <v>0</v>
      </c>
      <c r="V13" s="6">
        <f t="shared" si="8"/>
        <v>0</v>
      </c>
      <c r="X13" s="20">
        <f t="shared" si="10"/>
        <v>797</v>
      </c>
      <c r="Y13" s="8"/>
      <c r="AA13" s="8"/>
      <c r="AC13" s="8"/>
      <c r="AG13" s="8"/>
    </row>
    <row r="14" spans="2:33" ht="15.75">
      <c r="B14" s="3">
        <v>7</v>
      </c>
      <c r="C14" s="9" t="s">
        <v>7</v>
      </c>
      <c r="D14" s="23">
        <f t="shared" si="9"/>
        <v>713</v>
      </c>
      <c r="E14" s="15">
        <v>213</v>
      </c>
      <c r="F14" s="16">
        <f t="shared" si="0"/>
        <v>29.873772791023846</v>
      </c>
      <c r="G14" s="15">
        <v>71</v>
      </c>
      <c r="H14" s="4">
        <f t="shared" si="1"/>
        <v>14.2</v>
      </c>
      <c r="I14" s="15">
        <v>338</v>
      </c>
      <c r="J14" s="6">
        <f t="shared" si="2"/>
        <v>67.60000000000001</v>
      </c>
      <c r="K14" s="15">
        <v>39</v>
      </c>
      <c r="L14" s="16">
        <f t="shared" si="3"/>
        <v>7.8</v>
      </c>
      <c r="M14" s="15">
        <v>17</v>
      </c>
      <c r="N14" s="5">
        <f t="shared" si="4"/>
        <v>3.4000000000000004</v>
      </c>
      <c r="O14" s="15">
        <v>1</v>
      </c>
      <c r="P14" s="16">
        <f t="shared" si="5"/>
        <v>0.2</v>
      </c>
      <c r="Q14" s="15">
        <v>32</v>
      </c>
      <c r="R14" s="6">
        <f t="shared" si="6"/>
        <v>6.4</v>
      </c>
      <c r="S14" s="15">
        <v>2</v>
      </c>
      <c r="T14" s="6">
        <f t="shared" si="7"/>
        <v>0.4</v>
      </c>
      <c r="U14" s="15">
        <f>SUM('ІТБ всього'!U14+'РТБ всього'!U14+'ВДТБ всього'!U14)</f>
        <v>0</v>
      </c>
      <c r="V14" s="6">
        <f t="shared" si="8"/>
        <v>0</v>
      </c>
      <c r="X14" s="20">
        <f t="shared" si="10"/>
        <v>500</v>
      </c>
      <c r="Y14" s="8"/>
      <c r="AA14" s="8"/>
      <c r="AC14" s="8"/>
      <c r="AG14" s="8"/>
    </row>
    <row r="15" spans="2:33" ht="15.75">
      <c r="B15" s="3">
        <v>8</v>
      </c>
      <c r="C15" s="9" t="s">
        <v>8</v>
      </c>
      <c r="D15" s="23">
        <f t="shared" si="9"/>
        <v>462</v>
      </c>
      <c r="E15" s="15">
        <v>75</v>
      </c>
      <c r="F15" s="16">
        <f t="shared" si="0"/>
        <v>16.233766233766232</v>
      </c>
      <c r="G15" s="15">
        <v>204</v>
      </c>
      <c r="H15" s="4">
        <f t="shared" si="1"/>
        <v>52.71317829457365</v>
      </c>
      <c r="I15" s="15">
        <v>80</v>
      </c>
      <c r="J15" s="6">
        <f t="shared" si="2"/>
        <v>20.671834625322997</v>
      </c>
      <c r="K15" s="15">
        <v>41</v>
      </c>
      <c r="L15" s="16">
        <f t="shared" si="3"/>
        <v>10.594315245478036</v>
      </c>
      <c r="M15" s="15">
        <v>41</v>
      </c>
      <c r="N15" s="5">
        <f t="shared" si="4"/>
        <v>10.594315245478036</v>
      </c>
      <c r="O15" s="15">
        <v>3</v>
      </c>
      <c r="P15" s="16">
        <f t="shared" si="5"/>
        <v>0.7751937984496124</v>
      </c>
      <c r="Q15" s="15">
        <v>18</v>
      </c>
      <c r="R15" s="6">
        <f t="shared" si="6"/>
        <v>4.651162790697675</v>
      </c>
      <c r="S15" s="15">
        <v>0</v>
      </c>
      <c r="T15" s="6">
        <f t="shared" si="7"/>
        <v>0</v>
      </c>
      <c r="U15" s="15">
        <f>SUM('ІТБ всього'!U15+'РТБ всього'!U15+'ВДТБ всього'!U15)</f>
        <v>0</v>
      </c>
      <c r="V15" s="6">
        <f t="shared" si="8"/>
        <v>0</v>
      </c>
      <c r="X15" s="20">
        <f t="shared" si="10"/>
        <v>387</v>
      </c>
      <c r="Y15" s="8"/>
      <c r="AA15" s="8"/>
      <c r="AC15" s="8"/>
      <c r="AG15" s="8"/>
    </row>
    <row r="16" spans="2:33" ht="15.75">
      <c r="B16" s="3">
        <v>9</v>
      </c>
      <c r="C16" s="9" t="s">
        <v>9</v>
      </c>
      <c r="D16" s="23">
        <f t="shared" si="9"/>
        <v>897</v>
      </c>
      <c r="E16" s="15">
        <v>184</v>
      </c>
      <c r="F16" s="16">
        <f t="shared" si="0"/>
        <v>20.51282051282051</v>
      </c>
      <c r="G16" s="15">
        <v>86</v>
      </c>
      <c r="H16" s="4">
        <f t="shared" si="1"/>
        <v>12.0617110799439</v>
      </c>
      <c r="I16" s="15">
        <v>452</v>
      </c>
      <c r="J16" s="6">
        <f t="shared" si="2"/>
        <v>63.394109396914445</v>
      </c>
      <c r="K16" s="15">
        <v>98</v>
      </c>
      <c r="L16" s="16">
        <f t="shared" si="3"/>
        <v>13.744740532959327</v>
      </c>
      <c r="M16" s="15">
        <v>28</v>
      </c>
      <c r="N16" s="5">
        <f t="shared" si="4"/>
        <v>3.9270687237026647</v>
      </c>
      <c r="O16" s="15">
        <v>20</v>
      </c>
      <c r="P16" s="16">
        <f t="shared" si="5"/>
        <v>2.805049088359046</v>
      </c>
      <c r="Q16" s="15">
        <v>28</v>
      </c>
      <c r="R16" s="6">
        <f t="shared" si="6"/>
        <v>3.9270687237026647</v>
      </c>
      <c r="S16" s="15">
        <v>1</v>
      </c>
      <c r="T16" s="6">
        <f t="shared" si="7"/>
        <v>0.1402524544179523</v>
      </c>
      <c r="U16" s="15">
        <f>SUM('ІТБ всього'!U16+'РТБ всього'!U16+'ВДТБ всього'!U16)</f>
        <v>0</v>
      </c>
      <c r="V16" s="6">
        <f t="shared" si="8"/>
        <v>0</v>
      </c>
      <c r="W16" s="30"/>
      <c r="X16" s="20">
        <f t="shared" si="10"/>
        <v>713</v>
      </c>
      <c r="Y16" s="8"/>
      <c r="AA16" s="8"/>
      <c r="AC16" s="8"/>
      <c r="AG16" s="8"/>
    </row>
    <row r="17" spans="2:33" ht="15.75">
      <c r="B17" s="3">
        <v>10</v>
      </c>
      <c r="C17" s="9" t="s">
        <v>10</v>
      </c>
      <c r="D17" s="23">
        <f t="shared" si="9"/>
        <v>476</v>
      </c>
      <c r="E17" s="15">
        <v>117</v>
      </c>
      <c r="F17" s="16">
        <f t="shared" si="0"/>
        <v>24.579831932773107</v>
      </c>
      <c r="G17" s="15">
        <v>49</v>
      </c>
      <c r="H17" s="4">
        <f t="shared" si="1"/>
        <v>13.649025069637883</v>
      </c>
      <c r="I17" s="15">
        <v>208</v>
      </c>
      <c r="J17" s="6">
        <f t="shared" si="2"/>
        <v>57.938718662952645</v>
      </c>
      <c r="K17" s="15">
        <v>46</v>
      </c>
      <c r="L17" s="16">
        <f t="shared" si="3"/>
        <v>12.813370473537605</v>
      </c>
      <c r="M17" s="15">
        <v>38</v>
      </c>
      <c r="N17" s="5">
        <f t="shared" si="4"/>
        <v>10.584958217270195</v>
      </c>
      <c r="O17" s="15">
        <v>1</v>
      </c>
      <c r="P17" s="16">
        <f t="shared" si="5"/>
        <v>0.2785515320334262</v>
      </c>
      <c r="Q17" s="15">
        <v>17</v>
      </c>
      <c r="R17" s="6">
        <f t="shared" si="6"/>
        <v>4.735376044568245</v>
      </c>
      <c r="S17" s="15">
        <v>0</v>
      </c>
      <c r="T17" s="6">
        <f t="shared" si="7"/>
        <v>0</v>
      </c>
      <c r="U17" s="15">
        <f>SUM('ІТБ всього'!U17+'РТБ всього'!U17+'ВДТБ всього'!U17)</f>
        <v>0</v>
      </c>
      <c r="V17" s="6">
        <f t="shared" si="8"/>
        <v>0</v>
      </c>
      <c r="X17" s="20">
        <f t="shared" si="10"/>
        <v>359</v>
      </c>
      <c r="Y17" s="8"/>
      <c r="AA17" s="8"/>
      <c r="AC17" s="8"/>
      <c r="AG17" s="8"/>
    </row>
    <row r="18" spans="2:33" ht="15.75">
      <c r="B18" s="3">
        <v>11</v>
      </c>
      <c r="C18" s="9" t="s">
        <v>11</v>
      </c>
      <c r="D18" s="23">
        <f t="shared" si="9"/>
        <v>330</v>
      </c>
      <c r="E18" s="15">
        <v>89</v>
      </c>
      <c r="F18" s="16">
        <f t="shared" si="0"/>
        <v>26.969696969696972</v>
      </c>
      <c r="G18" s="15">
        <v>4</v>
      </c>
      <c r="H18" s="4">
        <f t="shared" si="1"/>
        <v>1.6597510373443984</v>
      </c>
      <c r="I18" s="15">
        <v>154</v>
      </c>
      <c r="J18" s="6">
        <f t="shared" si="2"/>
        <v>63.90041493775933</v>
      </c>
      <c r="K18" s="15">
        <v>34</v>
      </c>
      <c r="L18" s="16">
        <f t="shared" si="3"/>
        <v>14.107883817427386</v>
      </c>
      <c r="M18" s="15">
        <v>7</v>
      </c>
      <c r="N18" s="5">
        <f t="shared" si="4"/>
        <v>2.904564315352697</v>
      </c>
      <c r="O18" s="15">
        <v>4</v>
      </c>
      <c r="P18" s="16">
        <f t="shared" si="5"/>
        <v>1.6597510373443984</v>
      </c>
      <c r="Q18" s="15">
        <v>37</v>
      </c>
      <c r="R18" s="6">
        <f t="shared" si="6"/>
        <v>15.352697095435685</v>
      </c>
      <c r="S18" s="15">
        <v>1</v>
      </c>
      <c r="T18" s="6">
        <f t="shared" si="7"/>
        <v>0.4149377593360996</v>
      </c>
      <c r="U18" s="15">
        <f>SUM('ІТБ всього'!U18+'РТБ всього'!U18+'ВДТБ всього'!U18)</f>
        <v>0</v>
      </c>
      <c r="V18" s="6">
        <f t="shared" si="8"/>
        <v>0</v>
      </c>
      <c r="W18" s="30"/>
      <c r="X18" s="20">
        <f t="shared" si="10"/>
        <v>241</v>
      </c>
      <c r="Y18" s="8"/>
      <c r="AA18" s="8"/>
      <c r="AC18" s="8"/>
      <c r="AG18" s="8"/>
    </row>
    <row r="19" spans="2:33" ht="15.75">
      <c r="B19" s="3">
        <v>12</v>
      </c>
      <c r="C19" s="9" t="s">
        <v>12</v>
      </c>
      <c r="D19" s="23">
        <f t="shared" si="9"/>
        <v>1260</v>
      </c>
      <c r="E19" s="15">
        <v>189</v>
      </c>
      <c r="F19" s="16">
        <f t="shared" si="0"/>
        <v>15</v>
      </c>
      <c r="G19" s="15">
        <v>237</v>
      </c>
      <c r="H19" s="4">
        <f t="shared" si="1"/>
        <v>22.128851540616246</v>
      </c>
      <c r="I19" s="15">
        <v>592</v>
      </c>
      <c r="J19" s="6">
        <f t="shared" si="2"/>
        <v>55.27544351073763</v>
      </c>
      <c r="K19" s="15">
        <v>164</v>
      </c>
      <c r="L19" s="16">
        <f t="shared" si="3"/>
        <v>15.31279178338002</v>
      </c>
      <c r="M19" s="15">
        <v>45</v>
      </c>
      <c r="N19" s="5">
        <f t="shared" si="4"/>
        <v>4.201680672268908</v>
      </c>
      <c r="O19" s="15">
        <v>4</v>
      </c>
      <c r="P19" s="16">
        <f t="shared" si="5"/>
        <v>0.3734827264239029</v>
      </c>
      <c r="Q19" s="15">
        <v>29</v>
      </c>
      <c r="R19" s="6">
        <f t="shared" si="6"/>
        <v>2.707749766573296</v>
      </c>
      <c r="S19" s="15">
        <v>0</v>
      </c>
      <c r="T19" s="6">
        <f t="shared" si="7"/>
        <v>0</v>
      </c>
      <c r="U19" s="15">
        <f>SUM('ІТБ всього'!U19+'РТБ всього'!U19+'ВДТБ всього'!U19)</f>
        <v>0</v>
      </c>
      <c r="V19" s="6">
        <f t="shared" si="8"/>
        <v>0</v>
      </c>
      <c r="X19" s="20">
        <f t="shared" si="10"/>
        <v>1071</v>
      </c>
      <c r="Y19" s="8"/>
      <c r="AA19" s="8"/>
      <c r="AC19" s="8"/>
      <c r="AG19" s="8"/>
    </row>
    <row r="20" spans="2:33" ht="15.75">
      <c r="B20" s="3">
        <v>13</v>
      </c>
      <c r="C20" s="9" t="s">
        <v>13</v>
      </c>
      <c r="D20" s="23">
        <f t="shared" si="9"/>
        <v>633</v>
      </c>
      <c r="E20" s="15">
        <v>217</v>
      </c>
      <c r="F20" s="16">
        <f t="shared" si="0"/>
        <v>34.28120063191153</v>
      </c>
      <c r="G20" s="15">
        <v>23</v>
      </c>
      <c r="H20" s="4">
        <f t="shared" si="1"/>
        <v>5.528846153846153</v>
      </c>
      <c r="I20" s="15">
        <v>284</v>
      </c>
      <c r="J20" s="6">
        <f t="shared" si="2"/>
        <v>68.26923076923077</v>
      </c>
      <c r="K20" s="15">
        <v>60</v>
      </c>
      <c r="L20" s="16">
        <f t="shared" si="3"/>
        <v>14.423076923076922</v>
      </c>
      <c r="M20" s="15">
        <v>21</v>
      </c>
      <c r="N20" s="5">
        <f t="shared" si="4"/>
        <v>5.048076923076923</v>
      </c>
      <c r="O20" s="15">
        <v>5</v>
      </c>
      <c r="P20" s="16">
        <f t="shared" si="5"/>
        <v>1.201923076923077</v>
      </c>
      <c r="Q20" s="15">
        <v>22</v>
      </c>
      <c r="R20" s="6">
        <f t="shared" si="6"/>
        <v>5.288461538461538</v>
      </c>
      <c r="S20" s="15">
        <v>1</v>
      </c>
      <c r="T20" s="6">
        <f t="shared" si="7"/>
        <v>0.2403846153846154</v>
      </c>
      <c r="U20" s="15">
        <f>SUM('ІТБ всього'!U20+'РТБ всього'!U20+'ВДТБ всього'!U20)</f>
        <v>0</v>
      </c>
      <c r="V20" s="6">
        <f t="shared" si="8"/>
        <v>0</v>
      </c>
      <c r="X20" s="20">
        <f t="shared" si="10"/>
        <v>416</v>
      </c>
      <c r="Y20" s="8"/>
      <c r="AA20" s="8"/>
      <c r="AC20" s="8"/>
      <c r="AG20" s="8"/>
    </row>
    <row r="21" spans="2:33" ht="15.75">
      <c r="B21" s="3">
        <v>14</v>
      </c>
      <c r="C21" s="9" t="s">
        <v>14</v>
      </c>
      <c r="D21" s="23">
        <f t="shared" si="9"/>
        <v>2627</v>
      </c>
      <c r="E21" s="15">
        <v>463</v>
      </c>
      <c r="F21" s="16">
        <f t="shared" si="0"/>
        <v>17.624666920441566</v>
      </c>
      <c r="G21" s="15">
        <v>562</v>
      </c>
      <c r="H21" s="4">
        <f t="shared" si="1"/>
        <v>25.970425138632162</v>
      </c>
      <c r="I21" s="15">
        <v>1038</v>
      </c>
      <c r="J21" s="6">
        <f t="shared" si="2"/>
        <v>47.966728280961185</v>
      </c>
      <c r="K21" s="15">
        <v>212</v>
      </c>
      <c r="L21" s="16">
        <f t="shared" si="3"/>
        <v>9.796672828096119</v>
      </c>
      <c r="M21" s="15">
        <v>127</v>
      </c>
      <c r="N21" s="5">
        <f t="shared" si="4"/>
        <v>5.868761552680222</v>
      </c>
      <c r="O21" s="15">
        <v>15</v>
      </c>
      <c r="P21" s="16">
        <f t="shared" si="5"/>
        <v>0.6931608133086876</v>
      </c>
      <c r="Q21" s="15">
        <v>208</v>
      </c>
      <c r="R21" s="6">
        <f t="shared" si="6"/>
        <v>9.611829944547134</v>
      </c>
      <c r="S21" s="15">
        <v>2</v>
      </c>
      <c r="T21" s="6">
        <f t="shared" si="7"/>
        <v>0.09242144177449169</v>
      </c>
      <c r="U21" s="15">
        <f>SUM('ІТБ всього'!U21+'РТБ всього'!U21+'ВДТБ всього'!U21)</f>
        <v>0</v>
      </c>
      <c r="V21" s="6">
        <f t="shared" si="8"/>
        <v>0</v>
      </c>
      <c r="X21" s="20">
        <f t="shared" si="10"/>
        <v>2164</v>
      </c>
      <c r="Y21" s="8"/>
      <c r="AA21" s="8"/>
      <c r="AC21" s="8"/>
      <c r="AG21" s="8"/>
    </row>
    <row r="22" spans="2:33" ht="15.75">
      <c r="B22" s="3">
        <v>15</v>
      </c>
      <c r="C22" s="9" t="s">
        <v>15</v>
      </c>
      <c r="D22" s="23">
        <f t="shared" si="9"/>
        <v>507</v>
      </c>
      <c r="E22" s="15">
        <v>153</v>
      </c>
      <c r="F22" s="16">
        <f t="shared" si="0"/>
        <v>30.17751479289941</v>
      </c>
      <c r="G22" s="15">
        <v>174</v>
      </c>
      <c r="H22" s="4">
        <f t="shared" si="1"/>
        <v>49.152542372881356</v>
      </c>
      <c r="I22" s="15">
        <v>99</v>
      </c>
      <c r="J22" s="6">
        <f t="shared" si="2"/>
        <v>27.966101694915253</v>
      </c>
      <c r="K22" s="15">
        <v>34</v>
      </c>
      <c r="L22" s="16">
        <f t="shared" si="3"/>
        <v>9.6045197740113</v>
      </c>
      <c r="M22" s="15">
        <v>32</v>
      </c>
      <c r="N22" s="5">
        <f t="shared" si="4"/>
        <v>9.03954802259887</v>
      </c>
      <c r="O22" s="15">
        <v>2</v>
      </c>
      <c r="P22" s="16">
        <f t="shared" si="5"/>
        <v>0.5649717514124294</v>
      </c>
      <c r="Q22" s="15">
        <v>13</v>
      </c>
      <c r="R22" s="6">
        <f t="shared" si="6"/>
        <v>3.672316384180791</v>
      </c>
      <c r="S22" s="15">
        <v>0</v>
      </c>
      <c r="T22" s="6">
        <f t="shared" si="7"/>
        <v>0</v>
      </c>
      <c r="U22" s="15">
        <f>SUM('ІТБ всього'!U22+'РТБ всього'!U22+'ВДТБ всього'!U22)</f>
        <v>0</v>
      </c>
      <c r="V22" s="6">
        <f t="shared" si="8"/>
        <v>0</v>
      </c>
      <c r="X22" s="20">
        <f t="shared" si="10"/>
        <v>354</v>
      </c>
      <c r="Y22" s="8"/>
      <c r="AA22" s="8"/>
      <c r="AC22" s="8"/>
      <c r="AG22" s="8"/>
    </row>
    <row r="23" spans="2:33" ht="15.75">
      <c r="B23" s="3">
        <v>16</v>
      </c>
      <c r="C23" s="9" t="s">
        <v>16</v>
      </c>
      <c r="D23" s="23">
        <f t="shared" si="9"/>
        <v>472</v>
      </c>
      <c r="E23" s="15">
        <v>64</v>
      </c>
      <c r="F23" s="16">
        <f t="shared" si="0"/>
        <v>13.559322033898304</v>
      </c>
      <c r="G23" s="15">
        <v>101</v>
      </c>
      <c r="H23" s="4">
        <f t="shared" si="1"/>
        <v>24.754901960784316</v>
      </c>
      <c r="I23" s="15">
        <v>214</v>
      </c>
      <c r="J23" s="6">
        <f t="shared" si="2"/>
        <v>52.450980392156865</v>
      </c>
      <c r="K23" s="15">
        <v>44</v>
      </c>
      <c r="L23" s="16">
        <f t="shared" si="3"/>
        <v>10.784313725490197</v>
      </c>
      <c r="M23" s="15">
        <v>26</v>
      </c>
      <c r="N23" s="5">
        <f t="shared" si="4"/>
        <v>6.372549019607843</v>
      </c>
      <c r="O23" s="15">
        <v>9</v>
      </c>
      <c r="P23" s="16">
        <f t="shared" si="5"/>
        <v>2.2058823529411766</v>
      </c>
      <c r="Q23" s="15">
        <v>14</v>
      </c>
      <c r="R23" s="6">
        <f t="shared" si="6"/>
        <v>3.431372549019608</v>
      </c>
      <c r="S23" s="15">
        <v>0</v>
      </c>
      <c r="T23" s="6">
        <f t="shared" si="7"/>
        <v>0</v>
      </c>
      <c r="U23" s="15">
        <f>SUM('ІТБ всього'!U23+'РТБ всього'!U23+'ВДТБ всього'!U23)</f>
        <v>0</v>
      </c>
      <c r="V23" s="6">
        <f t="shared" si="8"/>
        <v>0</v>
      </c>
      <c r="X23" s="20">
        <f t="shared" si="10"/>
        <v>408</v>
      </c>
      <c r="Y23" s="8"/>
      <c r="AA23" s="8"/>
      <c r="AC23" s="8"/>
      <c r="AG23" s="8"/>
    </row>
    <row r="24" spans="2:33" ht="15.75">
      <c r="B24" s="3">
        <v>17</v>
      </c>
      <c r="C24" s="9" t="s">
        <v>17</v>
      </c>
      <c r="D24" s="23">
        <f t="shared" si="9"/>
        <v>459</v>
      </c>
      <c r="E24" s="15">
        <v>96</v>
      </c>
      <c r="F24" s="16">
        <f t="shared" si="0"/>
        <v>20.915032679738562</v>
      </c>
      <c r="G24" s="15">
        <v>51</v>
      </c>
      <c r="H24" s="4">
        <f t="shared" si="1"/>
        <v>14.049586776859504</v>
      </c>
      <c r="I24" s="15">
        <v>239</v>
      </c>
      <c r="J24" s="6">
        <f t="shared" si="2"/>
        <v>65.84022038567493</v>
      </c>
      <c r="K24" s="15">
        <v>32</v>
      </c>
      <c r="L24" s="16">
        <f t="shared" si="3"/>
        <v>8.81542699724518</v>
      </c>
      <c r="M24" s="15">
        <v>17</v>
      </c>
      <c r="N24" s="5">
        <f t="shared" si="4"/>
        <v>4.683195592286501</v>
      </c>
      <c r="O24" s="15">
        <v>2</v>
      </c>
      <c r="P24" s="16">
        <f t="shared" si="5"/>
        <v>0.5509641873278237</v>
      </c>
      <c r="Q24" s="15">
        <v>22</v>
      </c>
      <c r="R24" s="6">
        <f t="shared" si="6"/>
        <v>6.0606060606060606</v>
      </c>
      <c r="S24" s="15">
        <v>0</v>
      </c>
      <c r="T24" s="6">
        <f t="shared" si="7"/>
        <v>0</v>
      </c>
      <c r="U24" s="15">
        <f>SUM('ІТБ всього'!U24+'РТБ всього'!U24+'ВДТБ всього'!U24)</f>
        <v>0</v>
      </c>
      <c r="V24" s="6">
        <f t="shared" si="8"/>
        <v>0</v>
      </c>
      <c r="X24" s="20">
        <f t="shared" si="10"/>
        <v>363</v>
      </c>
      <c r="Y24" s="8"/>
      <c r="AA24" s="8"/>
      <c r="AC24" s="8"/>
      <c r="AG24" s="8"/>
    </row>
    <row r="25" spans="2:33" ht="15.75">
      <c r="B25" s="3">
        <v>18</v>
      </c>
      <c r="C25" s="9" t="s">
        <v>18</v>
      </c>
      <c r="D25" s="23">
        <f t="shared" si="9"/>
        <v>259</v>
      </c>
      <c r="E25" s="15">
        <v>39</v>
      </c>
      <c r="F25" s="16">
        <f t="shared" si="0"/>
        <v>15.057915057915059</v>
      </c>
      <c r="G25" s="15">
        <v>40</v>
      </c>
      <c r="H25" s="4">
        <f t="shared" si="1"/>
        <v>18.181818181818183</v>
      </c>
      <c r="I25" s="15">
        <v>137</v>
      </c>
      <c r="J25" s="6">
        <f t="shared" si="2"/>
        <v>62.272727272727266</v>
      </c>
      <c r="K25" s="15">
        <v>22</v>
      </c>
      <c r="L25" s="16">
        <f t="shared" si="3"/>
        <v>10</v>
      </c>
      <c r="M25" s="15">
        <v>14</v>
      </c>
      <c r="N25" s="5">
        <f t="shared" si="4"/>
        <v>6.363636363636363</v>
      </c>
      <c r="O25" s="15">
        <v>1</v>
      </c>
      <c r="P25" s="16">
        <f t="shared" si="5"/>
        <v>0.45454545454545453</v>
      </c>
      <c r="Q25" s="15">
        <v>6</v>
      </c>
      <c r="R25" s="6">
        <f t="shared" si="6"/>
        <v>2.727272727272727</v>
      </c>
      <c r="S25" s="15">
        <v>0</v>
      </c>
      <c r="T25" s="6">
        <f t="shared" si="7"/>
        <v>0</v>
      </c>
      <c r="U25" s="15">
        <f>SUM('ІТБ всього'!U25+'РТБ всього'!U25+'ВДТБ всього'!U25)</f>
        <v>0</v>
      </c>
      <c r="V25" s="6">
        <f t="shared" si="8"/>
        <v>0</v>
      </c>
      <c r="X25" s="20">
        <f t="shared" si="10"/>
        <v>220</v>
      </c>
      <c r="Y25" s="8"/>
      <c r="AA25" s="8"/>
      <c r="AC25" s="8"/>
      <c r="AG25" s="8"/>
    </row>
    <row r="26" spans="2:33" ht="15.75">
      <c r="B26" s="3">
        <v>19</v>
      </c>
      <c r="C26" s="9" t="s">
        <v>19</v>
      </c>
      <c r="D26" s="23">
        <f t="shared" si="9"/>
        <v>857</v>
      </c>
      <c r="E26" s="15">
        <v>206</v>
      </c>
      <c r="F26" s="16">
        <f t="shared" si="0"/>
        <v>24.037339556592766</v>
      </c>
      <c r="G26" s="15">
        <v>90</v>
      </c>
      <c r="H26" s="4">
        <f t="shared" si="1"/>
        <v>13.82488479262673</v>
      </c>
      <c r="I26" s="15">
        <v>376</v>
      </c>
      <c r="J26" s="6">
        <f t="shared" si="2"/>
        <v>57.757296466973884</v>
      </c>
      <c r="K26" s="15">
        <v>69</v>
      </c>
      <c r="L26" s="16">
        <f t="shared" si="3"/>
        <v>10.599078341013826</v>
      </c>
      <c r="M26" s="15">
        <v>60</v>
      </c>
      <c r="N26" s="5">
        <f t="shared" si="4"/>
        <v>9.216589861751153</v>
      </c>
      <c r="O26" s="15">
        <v>5</v>
      </c>
      <c r="P26" s="16">
        <f t="shared" si="5"/>
        <v>0.7680491551459293</v>
      </c>
      <c r="Q26" s="15">
        <v>48</v>
      </c>
      <c r="R26" s="6">
        <f t="shared" si="6"/>
        <v>7.373271889400922</v>
      </c>
      <c r="S26" s="15">
        <v>3</v>
      </c>
      <c r="T26" s="6">
        <f t="shared" si="7"/>
        <v>0.4608294930875576</v>
      </c>
      <c r="U26" s="15">
        <f>SUM('ІТБ всього'!U26+'РТБ всього'!U26+'ВДТБ всього'!U26)</f>
        <v>0</v>
      </c>
      <c r="V26" s="6">
        <f t="shared" si="8"/>
        <v>0</v>
      </c>
      <c r="X26" s="20">
        <f t="shared" si="10"/>
        <v>651</v>
      </c>
      <c r="Y26" s="8"/>
      <c r="AA26" s="8"/>
      <c r="AC26" s="8"/>
      <c r="AG26" s="8"/>
    </row>
    <row r="27" spans="2:33" ht="15.75">
      <c r="B27" s="3">
        <v>20</v>
      </c>
      <c r="C27" s="9" t="s">
        <v>20</v>
      </c>
      <c r="D27" s="23">
        <f t="shared" si="9"/>
        <v>558</v>
      </c>
      <c r="E27" s="15">
        <v>150</v>
      </c>
      <c r="F27" s="16">
        <f t="shared" si="0"/>
        <v>26.881720430107524</v>
      </c>
      <c r="G27" s="15">
        <v>61</v>
      </c>
      <c r="H27" s="4">
        <f t="shared" si="1"/>
        <v>14.950980392156863</v>
      </c>
      <c r="I27" s="15">
        <v>202</v>
      </c>
      <c r="J27" s="6">
        <f t="shared" si="2"/>
        <v>49.50980392156863</v>
      </c>
      <c r="K27" s="15">
        <v>72</v>
      </c>
      <c r="L27" s="16">
        <f t="shared" si="3"/>
        <v>17.647058823529413</v>
      </c>
      <c r="M27" s="15">
        <v>41</v>
      </c>
      <c r="N27" s="5">
        <f t="shared" si="4"/>
        <v>10.049019607843137</v>
      </c>
      <c r="O27" s="15">
        <v>3</v>
      </c>
      <c r="P27" s="16">
        <f t="shared" si="5"/>
        <v>0.7352941176470588</v>
      </c>
      <c r="Q27" s="15">
        <v>29</v>
      </c>
      <c r="R27" s="6">
        <f t="shared" si="6"/>
        <v>7.107843137254902</v>
      </c>
      <c r="S27" s="15">
        <v>0</v>
      </c>
      <c r="T27" s="6">
        <f t="shared" si="7"/>
        <v>0</v>
      </c>
      <c r="U27" s="15">
        <f>SUM('ІТБ всього'!U27+'РТБ всього'!U27+'ВДТБ всього'!U27)</f>
        <v>0</v>
      </c>
      <c r="V27" s="6">
        <f t="shared" si="8"/>
        <v>0</v>
      </c>
      <c r="X27" s="20">
        <f t="shared" si="10"/>
        <v>408</v>
      </c>
      <c r="Y27" s="8"/>
      <c r="AA27" s="8"/>
      <c r="AC27" s="8"/>
      <c r="AG27" s="8"/>
    </row>
    <row r="28" spans="2:33" ht="15.75">
      <c r="B28" s="3">
        <v>21</v>
      </c>
      <c r="C28" s="9" t="s">
        <v>21</v>
      </c>
      <c r="D28" s="23">
        <f t="shared" si="9"/>
        <v>464</v>
      </c>
      <c r="E28" s="15">
        <v>69</v>
      </c>
      <c r="F28" s="16">
        <f t="shared" si="0"/>
        <v>14.870689655172415</v>
      </c>
      <c r="G28" s="15">
        <v>195</v>
      </c>
      <c r="H28" s="4">
        <f t="shared" si="1"/>
        <v>49.36708860759494</v>
      </c>
      <c r="I28" s="15">
        <v>90</v>
      </c>
      <c r="J28" s="6">
        <f t="shared" si="2"/>
        <v>22.78481012658228</v>
      </c>
      <c r="K28" s="15">
        <v>49</v>
      </c>
      <c r="L28" s="16">
        <f t="shared" si="3"/>
        <v>12.40506329113924</v>
      </c>
      <c r="M28" s="15">
        <v>38</v>
      </c>
      <c r="N28" s="5">
        <f t="shared" si="4"/>
        <v>9.620253164556962</v>
      </c>
      <c r="O28" s="15">
        <v>6</v>
      </c>
      <c r="P28" s="16">
        <f t="shared" si="5"/>
        <v>1.5189873417721518</v>
      </c>
      <c r="Q28" s="15">
        <v>17</v>
      </c>
      <c r="R28" s="6">
        <f t="shared" si="6"/>
        <v>4.30379746835443</v>
      </c>
      <c r="S28" s="15">
        <v>0</v>
      </c>
      <c r="T28" s="6">
        <f t="shared" si="7"/>
        <v>0</v>
      </c>
      <c r="U28" s="15">
        <f>SUM('ІТБ всього'!U28+'РТБ всього'!U28+'ВДТБ всього'!U28)</f>
        <v>0</v>
      </c>
      <c r="V28" s="6">
        <f t="shared" si="8"/>
        <v>0</v>
      </c>
      <c r="W28" s="30"/>
      <c r="X28" s="20">
        <f t="shared" si="10"/>
        <v>395</v>
      </c>
      <c r="Y28" s="8"/>
      <c r="AA28" s="8"/>
      <c r="AC28" s="8"/>
      <c r="AG28" s="8"/>
    </row>
    <row r="29" spans="2:33" ht="15.75">
      <c r="B29" s="3">
        <v>22</v>
      </c>
      <c r="C29" s="9" t="s">
        <v>22</v>
      </c>
      <c r="D29" s="23">
        <f t="shared" si="9"/>
        <v>543</v>
      </c>
      <c r="E29" s="15">
        <v>112</v>
      </c>
      <c r="F29" s="16">
        <f t="shared" si="0"/>
        <v>20.626151012891345</v>
      </c>
      <c r="G29" s="15">
        <v>98</v>
      </c>
      <c r="H29" s="4">
        <f t="shared" si="1"/>
        <v>22.73781902552204</v>
      </c>
      <c r="I29" s="15">
        <v>203</v>
      </c>
      <c r="J29" s="6">
        <f t="shared" si="2"/>
        <v>47.09976798143852</v>
      </c>
      <c r="K29" s="15">
        <v>38</v>
      </c>
      <c r="L29" s="16">
        <f t="shared" si="3"/>
        <v>8.816705336426914</v>
      </c>
      <c r="M29" s="15">
        <v>74</v>
      </c>
      <c r="N29" s="5">
        <f t="shared" si="4"/>
        <v>17.16937354988399</v>
      </c>
      <c r="O29" s="15">
        <v>2</v>
      </c>
      <c r="P29" s="16">
        <f t="shared" si="5"/>
        <v>0.46403712296983757</v>
      </c>
      <c r="Q29" s="15">
        <v>16</v>
      </c>
      <c r="R29" s="6">
        <f t="shared" si="6"/>
        <v>3.7122969837587005</v>
      </c>
      <c r="S29" s="15">
        <v>0</v>
      </c>
      <c r="T29" s="6">
        <f t="shared" si="7"/>
        <v>0</v>
      </c>
      <c r="U29" s="15">
        <f>SUM('ІТБ всього'!U29+'РТБ всього'!U29+'ВДТБ всього'!U29)</f>
        <v>0</v>
      </c>
      <c r="V29" s="6">
        <f t="shared" si="8"/>
        <v>0</v>
      </c>
      <c r="X29" s="20">
        <f t="shared" si="10"/>
        <v>431</v>
      </c>
      <c r="Y29" s="8"/>
      <c r="AA29" s="8"/>
      <c r="AC29" s="8"/>
      <c r="AG29" s="8"/>
    </row>
    <row r="30" spans="2:33" ht="15.75">
      <c r="B30" s="3">
        <v>23</v>
      </c>
      <c r="C30" s="9" t="s">
        <v>23</v>
      </c>
      <c r="D30" s="23">
        <f t="shared" si="9"/>
        <v>253</v>
      </c>
      <c r="E30" s="15">
        <v>43</v>
      </c>
      <c r="F30" s="16">
        <f t="shared" si="0"/>
        <v>16.99604743083004</v>
      </c>
      <c r="G30" s="15">
        <v>91</v>
      </c>
      <c r="H30" s="4">
        <f t="shared" si="1"/>
        <v>43.333333333333336</v>
      </c>
      <c r="I30" s="15">
        <v>70</v>
      </c>
      <c r="J30" s="6">
        <f t="shared" si="2"/>
        <v>33.33333333333333</v>
      </c>
      <c r="K30" s="15">
        <v>24</v>
      </c>
      <c r="L30" s="16">
        <f t="shared" si="3"/>
        <v>11.428571428571429</v>
      </c>
      <c r="M30" s="15">
        <v>11</v>
      </c>
      <c r="N30" s="5">
        <f t="shared" si="4"/>
        <v>5.238095238095238</v>
      </c>
      <c r="O30" s="15">
        <v>2</v>
      </c>
      <c r="P30" s="16">
        <f t="shared" si="5"/>
        <v>0.9523809523809524</v>
      </c>
      <c r="Q30" s="15">
        <v>12</v>
      </c>
      <c r="R30" s="6">
        <f t="shared" si="6"/>
        <v>5.714285714285714</v>
      </c>
      <c r="S30" s="15">
        <v>0</v>
      </c>
      <c r="T30" s="6">
        <f t="shared" si="7"/>
        <v>0</v>
      </c>
      <c r="U30" s="15">
        <f>SUM('ІТБ всього'!U30+'РТБ всього'!U30+'ВДТБ всього'!U30)</f>
        <v>0</v>
      </c>
      <c r="V30" s="6">
        <f t="shared" si="8"/>
        <v>0</v>
      </c>
      <c r="W30" s="30"/>
      <c r="X30" s="20">
        <f t="shared" si="10"/>
        <v>210</v>
      </c>
      <c r="Y30" s="8"/>
      <c r="AA30" s="8"/>
      <c r="AC30" s="8"/>
      <c r="AG30" s="8"/>
    </row>
    <row r="31" spans="2:33" ht="15.75">
      <c r="B31" s="3">
        <v>24</v>
      </c>
      <c r="C31" s="10" t="s">
        <v>24</v>
      </c>
      <c r="D31" s="23">
        <f t="shared" si="9"/>
        <v>569</v>
      </c>
      <c r="E31" s="15">
        <v>70</v>
      </c>
      <c r="F31" s="16">
        <f t="shared" si="0"/>
        <v>12.302284710017574</v>
      </c>
      <c r="G31" s="15">
        <v>53</v>
      </c>
      <c r="H31" s="4">
        <f t="shared" si="1"/>
        <v>10.62124248496994</v>
      </c>
      <c r="I31" s="15">
        <v>281</v>
      </c>
      <c r="J31" s="6">
        <f t="shared" si="2"/>
        <v>56.312625250501</v>
      </c>
      <c r="K31" s="15">
        <v>76</v>
      </c>
      <c r="L31" s="16">
        <f t="shared" si="3"/>
        <v>15.230460921843688</v>
      </c>
      <c r="M31" s="15">
        <v>19</v>
      </c>
      <c r="N31" s="5">
        <f t="shared" si="4"/>
        <v>3.807615230460922</v>
      </c>
      <c r="O31" s="15">
        <v>11</v>
      </c>
      <c r="P31" s="16">
        <f t="shared" si="5"/>
        <v>2.2044088176352705</v>
      </c>
      <c r="Q31" s="15">
        <v>55</v>
      </c>
      <c r="R31" s="6">
        <f t="shared" si="6"/>
        <v>11.022044088176353</v>
      </c>
      <c r="S31" s="15">
        <v>4</v>
      </c>
      <c r="T31" s="6">
        <f t="shared" si="7"/>
        <v>0.8016032064128256</v>
      </c>
      <c r="U31" s="15">
        <f>SUM('ІТБ всього'!U31+'РТБ всього'!U31+'ВДТБ всього'!U31)</f>
        <v>0</v>
      </c>
      <c r="V31" s="6">
        <f t="shared" si="8"/>
        <v>0</v>
      </c>
      <c r="X31" s="20">
        <f t="shared" si="10"/>
        <v>499</v>
      </c>
      <c r="Y31" s="8"/>
      <c r="AA31" s="8"/>
      <c r="AC31" s="8"/>
      <c r="AG31" s="8"/>
    </row>
    <row r="32" spans="2:33" ht="15.75">
      <c r="B32" s="3">
        <v>25</v>
      </c>
      <c r="C32" s="10" t="s">
        <v>25</v>
      </c>
      <c r="D32" s="23">
        <f t="shared" si="9"/>
        <v>870</v>
      </c>
      <c r="E32" s="15">
        <v>149</v>
      </c>
      <c r="F32" s="16">
        <f t="shared" si="0"/>
        <v>17.126436781609193</v>
      </c>
      <c r="G32" s="15">
        <v>249</v>
      </c>
      <c r="H32" s="4">
        <f t="shared" si="1"/>
        <v>34.535367545076284</v>
      </c>
      <c r="I32" s="15">
        <v>290</v>
      </c>
      <c r="J32" s="6">
        <f t="shared" si="2"/>
        <v>40.221914008321775</v>
      </c>
      <c r="K32" s="15">
        <v>106</v>
      </c>
      <c r="L32" s="16">
        <f t="shared" si="3"/>
        <v>14.701803051317613</v>
      </c>
      <c r="M32" s="15">
        <v>41</v>
      </c>
      <c r="N32" s="5">
        <f t="shared" si="4"/>
        <v>5.6865464632454925</v>
      </c>
      <c r="O32" s="15">
        <v>1</v>
      </c>
      <c r="P32" s="16">
        <f t="shared" si="5"/>
        <v>0.13869625520110956</v>
      </c>
      <c r="Q32" s="15">
        <v>30</v>
      </c>
      <c r="R32" s="6">
        <f t="shared" si="6"/>
        <v>4.160887656033287</v>
      </c>
      <c r="S32" s="15">
        <v>4</v>
      </c>
      <c r="T32" s="6">
        <f t="shared" si="7"/>
        <v>0.5547850208044383</v>
      </c>
      <c r="U32" s="15">
        <f>SUM('ІТБ всього'!U32+'РТБ всього'!U32+'ВДТБ всього'!U32)</f>
        <v>0</v>
      </c>
      <c r="V32" s="6">
        <f t="shared" si="8"/>
        <v>0</v>
      </c>
      <c r="W32" s="30"/>
      <c r="X32" s="20">
        <f t="shared" si="10"/>
        <v>721</v>
      </c>
      <c r="Y32" s="8"/>
      <c r="AA32" s="8"/>
      <c r="AC32" s="8"/>
      <c r="AG32" s="8"/>
    </row>
    <row r="33" spans="2:33" ht="15.75">
      <c r="B33" s="3">
        <v>26</v>
      </c>
      <c r="C33" s="25" t="s">
        <v>42</v>
      </c>
      <c r="D33" s="23">
        <f t="shared" si="9"/>
        <v>640</v>
      </c>
      <c r="E33" s="15">
        <v>186</v>
      </c>
      <c r="F33" s="16">
        <f t="shared" si="0"/>
        <v>29.062500000000004</v>
      </c>
      <c r="G33" s="15">
        <v>59</v>
      </c>
      <c r="H33" s="4">
        <f t="shared" si="1"/>
        <v>12.995594713656388</v>
      </c>
      <c r="I33" s="15">
        <v>246</v>
      </c>
      <c r="J33" s="6">
        <f t="shared" si="2"/>
        <v>54.18502202643172</v>
      </c>
      <c r="K33" s="15">
        <v>17</v>
      </c>
      <c r="L33" s="16">
        <f t="shared" si="3"/>
        <v>3.7444933920704844</v>
      </c>
      <c r="M33" s="15">
        <v>44</v>
      </c>
      <c r="N33" s="5">
        <f t="shared" si="4"/>
        <v>9.691629955947137</v>
      </c>
      <c r="O33" s="15">
        <v>15</v>
      </c>
      <c r="P33" s="16">
        <f t="shared" si="5"/>
        <v>3.303964757709251</v>
      </c>
      <c r="Q33" s="15">
        <v>39</v>
      </c>
      <c r="R33" s="6">
        <f t="shared" si="6"/>
        <v>8.590308370044053</v>
      </c>
      <c r="S33" s="15">
        <v>34</v>
      </c>
      <c r="T33" s="6">
        <f t="shared" si="7"/>
        <v>7.488986784140969</v>
      </c>
      <c r="U33" s="15">
        <f>SUM('ІТБ всього'!U33+'РТБ всього'!U33+'ВДТБ всього'!U33)</f>
        <v>0</v>
      </c>
      <c r="V33" s="6">
        <f t="shared" si="8"/>
        <v>0</v>
      </c>
      <c r="X33" s="20">
        <f t="shared" si="10"/>
        <v>454</v>
      </c>
      <c r="Y33" s="8"/>
      <c r="AA33" s="8"/>
      <c r="AC33" s="8"/>
      <c r="AG33" s="8"/>
    </row>
    <row r="34" spans="2:33" ht="16.5" thickBot="1">
      <c r="B34" s="3">
        <v>27</v>
      </c>
      <c r="C34" s="25" t="s">
        <v>45</v>
      </c>
      <c r="D34" s="23">
        <f t="shared" si="9"/>
        <v>103</v>
      </c>
      <c r="E34" s="15">
        <v>14</v>
      </c>
      <c r="F34" s="16">
        <f t="shared" si="0"/>
        <v>13.592233009708737</v>
      </c>
      <c r="G34" s="15">
        <v>13</v>
      </c>
      <c r="H34" s="4">
        <f t="shared" si="1"/>
        <v>14.606741573033707</v>
      </c>
      <c r="I34" s="15">
        <v>49</v>
      </c>
      <c r="J34" s="6">
        <f t="shared" si="2"/>
        <v>55.0561797752809</v>
      </c>
      <c r="K34" s="15">
        <v>1</v>
      </c>
      <c r="L34" s="16">
        <f t="shared" si="3"/>
        <v>1.1235955056179776</v>
      </c>
      <c r="M34" s="15">
        <v>7</v>
      </c>
      <c r="N34" s="5">
        <f t="shared" si="4"/>
        <v>7.865168539325842</v>
      </c>
      <c r="O34" s="15">
        <v>1</v>
      </c>
      <c r="P34" s="16">
        <f t="shared" si="5"/>
        <v>1.1235955056179776</v>
      </c>
      <c r="Q34" s="15">
        <v>18</v>
      </c>
      <c r="R34" s="6">
        <f t="shared" si="6"/>
        <v>20.224719101123593</v>
      </c>
      <c r="S34" s="15">
        <v>0</v>
      </c>
      <c r="T34" s="6">
        <f t="shared" si="7"/>
        <v>0</v>
      </c>
      <c r="U34" s="15">
        <f>SUM('ІТБ всього'!U34+'РТБ всього'!U34+'ВДТБ всього'!U34)</f>
        <v>0</v>
      </c>
      <c r="V34" s="6">
        <f t="shared" si="8"/>
        <v>0</v>
      </c>
      <c r="X34" s="20">
        <f t="shared" si="10"/>
        <v>89</v>
      </c>
      <c r="Y34" s="8"/>
      <c r="AA34" s="8"/>
      <c r="AC34" s="8"/>
      <c r="AG34" s="8"/>
    </row>
    <row r="35" spans="2:25" ht="16.5" thickBot="1">
      <c r="B35" s="48" t="s">
        <v>43</v>
      </c>
      <c r="C35" s="49"/>
      <c r="D35" s="24">
        <f>SUM(D8:D32)</f>
        <v>19054</v>
      </c>
      <c r="E35" s="24">
        <f>SUM(E8:E32)</f>
        <v>3917</v>
      </c>
      <c r="F35" s="26">
        <f t="shared" si="0"/>
        <v>20.557363283300095</v>
      </c>
      <c r="G35" s="24">
        <f>SUM(G8:G32)</f>
        <v>3611</v>
      </c>
      <c r="H35" s="17">
        <f t="shared" si="1"/>
        <v>23.85545352447645</v>
      </c>
      <c r="I35" s="24">
        <f>SUM(I8:I32)</f>
        <v>7655</v>
      </c>
      <c r="J35" s="19">
        <f t="shared" si="2"/>
        <v>50.57144744665389</v>
      </c>
      <c r="K35" s="24">
        <f>SUM(K8:K32)</f>
        <v>1819</v>
      </c>
      <c r="L35" s="26">
        <f t="shared" si="3"/>
        <v>12.01691220188941</v>
      </c>
      <c r="M35" s="24">
        <f>SUM(M8:M32)</f>
        <v>1040</v>
      </c>
      <c r="N35" s="21">
        <f t="shared" si="4"/>
        <v>6.8705820175728345</v>
      </c>
      <c r="O35" s="24">
        <f>SUM(O8:O32)</f>
        <v>122</v>
      </c>
      <c r="P35" s="26">
        <f t="shared" si="5"/>
        <v>0.805972121292198</v>
      </c>
      <c r="Q35" s="24">
        <f>SUM(Q8:Q32)</f>
        <v>872</v>
      </c>
      <c r="R35" s="19">
        <f t="shared" si="6"/>
        <v>5.7607187685803005</v>
      </c>
      <c r="S35" s="24">
        <f>SUM(S8:S32)</f>
        <v>18</v>
      </c>
      <c r="T35" s="19">
        <f t="shared" si="7"/>
        <v>0.11891391953491445</v>
      </c>
      <c r="U35" s="24">
        <f>SUM(U8:U32)</f>
        <v>0</v>
      </c>
      <c r="V35" s="19">
        <f t="shared" si="8"/>
        <v>0</v>
      </c>
      <c r="X35" s="18">
        <f>SUM(X8:X32)</f>
        <v>15137</v>
      </c>
      <c r="Y35" s="8"/>
    </row>
    <row r="36" spans="2:25" ht="16.5" thickBot="1">
      <c r="B36" s="60" t="s">
        <v>44</v>
      </c>
      <c r="C36" s="61"/>
      <c r="D36" s="24">
        <f>SUM(D8:D34)</f>
        <v>19797</v>
      </c>
      <c r="E36" s="27">
        <f>SUM(E8:E34)</f>
        <v>4117</v>
      </c>
      <c r="F36" s="26">
        <f t="shared" si="0"/>
        <v>20.796080214173866</v>
      </c>
      <c r="G36" s="27">
        <f>SUM(G8:G34)</f>
        <v>3683</v>
      </c>
      <c r="H36" s="17">
        <f t="shared" si="1"/>
        <v>23.488520408163264</v>
      </c>
      <c r="I36" s="28">
        <f>SUM(I8:I34)</f>
        <v>7950</v>
      </c>
      <c r="J36" s="19">
        <f t="shared" si="2"/>
        <v>50.701530612244895</v>
      </c>
      <c r="K36" s="27">
        <f>SUM(K8:K34)</f>
        <v>1837</v>
      </c>
      <c r="L36" s="26">
        <f t="shared" si="3"/>
        <v>11.715561224489795</v>
      </c>
      <c r="M36" s="27">
        <f>SUM(M8:M34)</f>
        <v>1091</v>
      </c>
      <c r="N36" s="21">
        <f t="shared" si="4"/>
        <v>6.957908163265306</v>
      </c>
      <c r="O36" s="28">
        <f>SUM(O8:O34)</f>
        <v>138</v>
      </c>
      <c r="P36" s="26">
        <f t="shared" si="5"/>
        <v>0.8801020408163265</v>
      </c>
      <c r="Q36" s="27">
        <f>SUM(Q8:Q34)</f>
        <v>929</v>
      </c>
      <c r="R36" s="19">
        <f t="shared" si="6"/>
        <v>5.924744897959184</v>
      </c>
      <c r="S36" s="27">
        <f>SUM(S8:S34)</f>
        <v>52</v>
      </c>
      <c r="T36" s="19">
        <f t="shared" si="7"/>
        <v>0.33163265306122447</v>
      </c>
      <c r="U36" s="27">
        <f>SUM(U8:U34)</f>
        <v>0</v>
      </c>
      <c r="V36" s="19">
        <f t="shared" si="8"/>
        <v>0</v>
      </c>
      <c r="X36" s="18">
        <f>SUM(X8:X34)</f>
        <v>15680</v>
      </c>
      <c r="Y36" s="8"/>
    </row>
    <row r="37" spans="2:22" ht="12.75">
      <c r="B37" s="52" t="s">
        <v>48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2:22" ht="12.75">
      <c r="B38" s="53" t="s">
        <v>35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7"/>
      <c r="V38" s="7"/>
    </row>
  </sheetData>
  <sheetProtection/>
  <mergeCells count="22">
    <mergeCell ref="X3:X7"/>
    <mergeCell ref="D4:D7"/>
    <mergeCell ref="E4:F6"/>
    <mergeCell ref="G4:H6"/>
    <mergeCell ref="I4:J6"/>
    <mergeCell ref="K3:L6"/>
    <mergeCell ref="M3:P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T1:V1"/>
    <mergeCell ref="B2:V2"/>
    <mergeCell ref="B3:B7"/>
    <mergeCell ref="C3:C7"/>
    <mergeCell ref="D3:F3"/>
    <mergeCell ref="G3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G36"/>
  <sheetViews>
    <sheetView zoomScale="73" zoomScaleNormal="73" zoomScalePageLayoutView="0" workbookViewId="0" topLeftCell="A1">
      <selection activeCell="Y7" sqref="Y7:AB34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  <col min="24" max="24" width="9.28125" style="0" bestFit="1" customWidth="1"/>
    <col min="26" max="28" width="9.28125" style="0" bestFit="1" customWidth="1"/>
    <col min="29" max="29" width="12.7109375" style="0" bestFit="1" customWidth="1"/>
  </cols>
  <sheetData>
    <row r="1" spans="20:22" ht="15.75">
      <c r="T1" s="47" t="s">
        <v>62</v>
      </c>
      <c r="U1" s="47"/>
      <c r="V1" s="47"/>
    </row>
    <row r="2" spans="2:22" ht="21" customHeight="1" thickBot="1">
      <c r="B2" s="66" t="s">
        <v>59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4" ht="28.5" customHeight="1" thickBot="1">
      <c r="B3" s="50" t="s">
        <v>0</v>
      </c>
      <c r="C3" s="51" t="s">
        <v>26</v>
      </c>
      <c r="D3" s="67" t="s">
        <v>39</v>
      </c>
      <c r="E3" s="67"/>
      <c r="F3" s="67"/>
      <c r="G3" s="68" t="s">
        <v>28</v>
      </c>
      <c r="H3" s="68"/>
      <c r="I3" s="68"/>
      <c r="J3" s="69"/>
      <c r="K3" s="39" t="s">
        <v>29</v>
      </c>
      <c r="L3" s="43"/>
      <c r="M3" s="58" t="s">
        <v>30</v>
      </c>
      <c r="N3" s="59"/>
      <c r="O3" s="59"/>
      <c r="P3" s="65"/>
      <c r="Q3" s="39" t="s">
        <v>46</v>
      </c>
      <c r="R3" s="43"/>
      <c r="S3" s="39" t="s">
        <v>47</v>
      </c>
      <c r="T3" s="43"/>
      <c r="U3" s="45" t="s">
        <v>31</v>
      </c>
      <c r="V3" s="43"/>
      <c r="X3" s="36" t="s">
        <v>41</v>
      </c>
    </row>
    <row r="4" spans="2:24" ht="12.75">
      <c r="B4" s="54"/>
      <c r="C4" s="56"/>
      <c r="D4" s="62" t="s">
        <v>38</v>
      </c>
      <c r="E4" s="39" t="s">
        <v>40</v>
      </c>
      <c r="F4" s="43"/>
      <c r="G4" s="39" t="s">
        <v>32</v>
      </c>
      <c r="H4" s="40"/>
      <c r="I4" s="40" t="s">
        <v>33</v>
      </c>
      <c r="J4" s="43"/>
      <c r="K4" s="41"/>
      <c r="L4" s="44"/>
      <c r="M4" s="39" t="s">
        <v>36</v>
      </c>
      <c r="N4" s="40"/>
      <c r="O4" s="40" t="s">
        <v>37</v>
      </c>
      <c r="P4" s="43"/>
      <c r="Q4" s="41"/>
      <c r="R4" s="44"/>
      <c r="S4" s="41"/>
      <c r="T4" s="44"/>
      <c r="U4" s="46"/>
      <c r="V4" s="44"/>
      <c r="X4" s="37"/>
    </row>
    <row r="5" spans="2:24" ht="12.75">
      <c r="B5" s="54"/>
      <c r="C5" s="56"/>
      <c r="D5" s="63"/>
      <c r="E5" s="41"/>
      <c r="F5" s="44"/>
      <c r="G5" s="41"/>
      <c r="H5" s="42"/>
      <c r="I5" s="42"/>
      <c r="J5" s="44"/>
      <c r="K5" s="41"/>
      <c r="L5" s="44"/>
      <c r="M5" s="41"/>
      <c r="N5" s="42"/>
      <c r="O5" s="42"/>
      <c r="P5" s="44"/>
      <c r="Q5" s="41"/>
      <c r="R5" s="44"/>
      <c r="S5" s="41"/>
      <c r="T5" s="44"/>
      <c r="U5" s="46"/>
      <c r="V5" s="44"/>
      <c r="X5" s="37"/>
    </row>
    <row r="6" spans="2:24" ht="12.75">
      <c r="B6" s="54"/>
      <c r="C6" s="56"/>
      <c r="D6" s="63"/>
      <c r="E6" s="41"/>
      <c r="F6" s="44"/>
      <c r="G6" s="41"/>
      <c r="H6" s="42"/>
      <c r="I6" s="42"/>
      <c r="J6" s="44"/>
      <c r="K6" s="41"/>
      <c r="L6" s="44"/>
      <c r="M6" s="41"/>
      <c r="N6" s="42"/>
      <c r="O6" s="42"/>
      <c r="P6" s="44"/>
      <c r="Q6" s="41"/>
      <c r="R6" s="44"/>
      <c r="S6" s="41"/>
      <c r="T6" s="44"/>
      <c r="U6" s="46"/>
      <c r="V6" s="44"/>
      <c r="X6" s="37"/>
    </row>
    <row r="7" spans="2:25" ht="13.5" thickBot="1">
      <c r="B7" s="55"/>
      <c r="C7" s="57"/>
      <c r="D7" s="6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38"/>
      <c r="Y7" s="8"/>
    </row>
    <row r="8" spans="2:33" ht="15.75">
      <c r="B8" s="2">
        <v>1</v>
      </c>
      <c r="C8" s="9" t="s">
        <v>1</v>
      </c>
      <c r="D8" s="22">
        <f>SUM(E8+G8+I8+K8+M8+O8+Q8+S8+U8)</f>
        <v>16</v>
      </c>
      <c r="E8" s="15">
        <v>2</v>
      </c>
      <c r="F8" s="16">
        <f aca="true" t="shared" si="0" ref="F8:F34">E8/D8*100</f>
        <v>12.5</v>
      </c>
      <c r="G8" s="15">
        <v>1</v>
      </c>
      <c r="H8" s="32">
        <f aca="true" t="shared" si="1" ref="H8:H34">G8/X8*100</f>
        <v>7.142857142857142</v>
      </c>
      <c r="I8" s="15">
        <v>12</v>
      </c>
      <c r="J8" s="33">
        <f aca="true" t="shared" si="2" ref="J8:J34">I8/X8*100</f>
        <v>85.71428571428571</v>
      </c>
      <c r="K8" s="15">
        <v>0</v>
      </c>
      <c r="L8" s="16">
        <f aca="true" t="shared" si="3" ref="L8:L34">K8/X8*100</f>
        <v>0</v>
      </c>
      <c r="M8" s="15">
        <v>0</v>
      </c>
      <c r="N8" s="5">
        <f aca="true" t="shared" si="4" ref="N8:N34">M8/X8*100</f>
        <v>0</v>
      </c>
      <c r="O8" s="15">
        <v>1</v>
      </c>
      <c r="P8" s="16">
        <f aca="true" t="shared" si="5" ref="P8:P34">O8/X8*100</f>
        <v>7.142857142857142</v>
      </c>
      <c r="Q8" s="15">
        <v>0</v>
      </c>
      <c r="R8" s="33">
        <f>Q8/X8*100</f>
        <v>0</v>
      </c>
      <c r="S8" s="15">
        <v>0</v>
      </c>
      <c r="T8" s="33">
        <f aca="true" t="shared" si="6" ref="T8:T34">S8/X8*100</f>
        <v>0</v>
      </c>
      <c r="U8" s="15">
        <v>0</v>
      </c>
      <c r="V8" s="33">
        <f aca="true" t="shared" si="7" ref="V8:V34">U8/X8*100</f>
        <v>0</v>
      </c>
      <c r="X8" s="20">
        <f>D8-E8</f>
        <v>14</v>
      </c>
      <c r="Y8" s="8"/>
      <c r="AA8" s="8"/>
      <c r="AC8" s="29"/>
      <c r="AG8" s="8"/>
    </row>
    <row r="9" spans="2:33" ht="15.75">
      <c r="B9" s="3">
        <v>2</v>
      </c>
      <c r="C9" s="9" t="s">
        <v>2</v>
      </c>
      <c r="D9" s="23">
        <f>SUM(E9+G9+I9+K9+M9+O9+Q9+S9+U9)</f>
        <v>24</v>
      </c>
      <c r="E9" s="15">
        <v>5</v>
      </c>
      <c r="F9" s="16">
        <f t="shared" si="0"/>
        <v>20.833333333333336</v>
      </c>
      <c r="G9" s="15">
        <v>0</v>
      </c>
      <c r="H9" s="32">
        <f t="shared" si="1"/>
        <v>0</v>
      </c>
      <c r="I9" s="15">
        <v>17</v>
      </c>
      <c r="J9" s="33">
        <f t="shared" si="2"/>
        <v>89.47368421052632</v>
      </c>
      <c r="K9" s="15">
        <v>0</v>
      </c>
      <c r="L9" s="16">
        <f t="shared" si="3"/>
        <v>0</v>
      </c>
      <c r="M9" s="15">
        <v>2</v>
      </c>
      <c r="N9" s="5">
        <f t="shared" si="4"/>
        <v>10.526315789473683</v>
      </c>
      <c r="O9" s="15">
        <v>0</v>
      </c>
      <c r="P9" s="16">
        <f t="shared" si="5"/>
        <v>0</v>
      </c>
      <c r="Q9" s="15">
        <v>0</v>
      </c>
      <c r="R9" s="33">
        <f>Q9/X9*100</f>
        <v>0</v>
      </c>
      <c r="S9" s="15">
        <v>0</v>
      </c>
      <c r="T9" s="33">
        <f t="shared" si="6"/>
        <v>0</v>
      </c>
      <c r="U9" s="15">
        <v>0</v>
      </c>
      <c r="V9" s="33">
        <f t="shared" si="7"/>
        <v>0</v>
      </c>
      <c r="X9" s="20">
        <f aca="true" t="shared" si="8" ref="X9:X32">D9-E9</f>
        <v>19</v>
      </c>
      <c r="Y9" s="8"/>
      <c r="AA9" s="8"/>
      <c r="AC9" s="29"/>
      <c r="AG9" s="8"/>
    </row>
    <row r="10" spans="2:33" ht="15.75">
      <c r="B10" s="3">
        <v>3</v>
      </c>
      <c r="C10" s="9" t="s">
        <v>3</v>
      </c>
      <c r="D10" s="23">
        <f aca="true" t="shared" si="9" ref="D10:D32">SUM(E10+G10+I10+K10+M10+O10+Q10+S10+U10)</f>
        <v>58</v>
      </c>
      <c r="E10" s="15">
        <v>11</v>
      </c>
      <c r="F10" s="16">
        <f t="shared" si="0"/>
        <v>18.96551724137931</v>
      </c>
      <c r="G10" s="15">
        <v>0</v>
      </c>
      <c r="H10" s="32">
        <f t="shared" si="1"/>
        <v>0</v>
      </c>
      <c r="I10" s="15">
        <v>45</v>
      </c>
      <c r="J10" s="33">
        <f t="shared" si="2"/>
        <v>95.74468085106383</v>
      </c>
      <c r="K10" s="15">
        <v>1</v>
      </c>
      <c r="L10" s="16">
        <f t="shared" si="3"/>
        <v>2.127659574468085</v>
      </c>
      <c r="M10" s="15">
        <v>1</v>
      </c>
      <c r="N10" s="5">
        <f t="shared" si="4"/>
        <v>2.127659574468085</v>
      </c>
      <c r="O10" s="15">
        <v>0</v>
      </c>
      <c r="P10" s="16">
        <f t="shared" si="5"/>
        <v>0</v>
      </c>
      <c r="Q10" s="15">
        <v>0</v>
      </c>
      <c r="R10" s="33">
        <f aca="true" t="shared" si="10" ref="R10:R34">Q10/X10*100</f>
        <v>0</v>
      </c>
      <c r="S10" s="15">
        <v>0</v>
      </c>
      <c r="T10" s="33">
        <f t="shared" si="6"/>
        <v>0</v>
      </c>
      <c r="U10" s="15">
        <v>0</v>
      </c>
      <c r="V10" s="33">
        <f t="shared" si="7"/>
        <v>0</v>
      </c>
      <c r="X10" s="20">
        <f t="shared" si="8"/>
        <v>47</v>
      </c>
      <c r="Y10" s="8"/>
      <c r="AA10" s="8"/>
      <c r="AC10" s="29"/>
      <c r="AG10" s="8"/>
    </row>
    <row r="11" spans="2:33" ht="15.75">
      <c r="B11" s="3">
        <v>4</v>
      </c>
      <c r="C11" s="9" t="s">
        <v>4</v>
      </c>
      <c r="D11" s="23">
        <f t="shared" si="9"/>
        <v>5</v>
      </c>
      <c r="E11" s="15">
        <v>1</v>
      </c>
      <c r="F11" s="16">
        <f t="shared" si="0"/>
        <v>20</v>
      </c>
      <c r="G11" s="15">
        <v>1</v>
      </c>
      <c r="H11" s="32">
        <f t="shared" si="1"/>
        <v>25</v>
      </c>
      <c r="I11" s="15">
        <v>3</v>
      </c>
      <c r="J11" s="33">
        <f t="shared" si="2"/>
        <v>75</v>
      </c>
      <c r="K11" s="15">
        <v>0</v>
      </c>
      <c r="L11" s="16">
        <f t="shared" si="3"/>
        <v>0</v>
      </c>
      <c r="M11" s="15">
        <v>0</v>
      </c>
      <c r="N11" s="5">
        <f t="shared" si="4"/>
        <v>0</v>
      </c>
      <c r="O11" s="15">
        <v>0</v>
      </c>
      <c r="P11" s="16">
        <f t="shared" si="5"/>
        <v>0</v>
      </c>
      <c r="Q11" s="15">
        <v>0</v>
      </c>
      <c r="R11" s="33">
        <f t="shared" si="10"/>
        <v>0</v>
      </c>
      <c r="S11" s="15">
        <v>0</v>
      </c>
      <c r="T11" s="33">
        <f t="shared" si="6"/>
        <v>0</v>
      </c>
      <c r="U11" s="15">
        <v>0</v>
      </c>
      <c r="V11" s="33">
        <f t="shared" si="7"/>
        <v>0</v>
      </c>
      <c r="X11" s="20">
        <f t="shared" si="8"/>
        <v>4</v>
      </c>
      <c r="Y11" s="8"/>
      <c r="AA11" s="8"/>
      <c r="AC11" s="29"/>
      <c r="AG11" s="8"/>
    </row>
    <row r="12" spans="2:33" ht="15.75">
      <c r="B12" s="3">
        <v>5</v>
      </c>
      <c r="C12" s="9" t="s">
        <v>5</v>
      </c>
      <c r="D12" s="23">
        <f t="shared" si="9"/>
        <v>7</v>
      </c>
      <c r="E12" s="15">
        <v>0</v>
      </c>
      <c r="F12" s="16">
        <f t="shared" si="0"/>
        <v>0</v>
      </c>
      <c r="G12" s="15">
        <v>3</v>
      </c>
      <c r="H12" s="32">
        <f t="shared" si="1"/>
        <v>42.857142857142854</v>
      </c>
      <c r="I12" s="15">
        <v>3</v>
      </c>
      <c r="J12" s="33">
        <f t="shared" si="2"/>
        <v>42.857142857142854</v>
      </c>
      <c r="K12" s="15">
        <v>1</v>
      </c>
      <c r="L12" s="16">
        <f t="shared" si="3"/>
        <v>14.285714285714285</v>
      </c>
      <c r="M12" s="15">
        <v>0</v>
      </c>
      <c r="N12" s="5">
        <f t="shared" si="4"/>
        <v>0</v>
      </c>
      <c r="O12" s="15">
        <v>0</v>
      </c>
      <c r="P12" s="16">
        <f t="shared" si="5"/>
        <v>0</v>
      </c>
      <c r="Q12" s="15">
        <v>0</v>
      </c>
      <c r="R12" s="33">
        <f t="shared" si="10"/>
        <v>0</v>
      </c>
      <c r="S12" s="15">
        <v>0</v>
      </c>
      <c r="T12" s="33">
        <f t="shared" si="6"/>
        <v>0</v>
      </c>
      <c r="U12" s="15">
        <v>0</v>
      </c>
      <c r="V12" s="33">
        <f t="shared" si="7"/>
        <v>0</v>
      </c>
      <c r="X12" s="20">
        <f t="shared" si="8"/>
        <v>7</v>
      </c>
      <c r="Y12" s="8"/>
      <c r="AA12" s="8"/>
      <c r="AC12" s="29"/>
      <c r="AG12" s="8"/>
    </row>
    <row r="13" spans="2:33" ht="15.75">
      <c r="B13" s="3">
        <v>6</v>
      </c>
      <c r="C13" s="9" t="s">
        <v>6</v>
      </c>
      <c r="D13" s="23">
        <f t="shared" si="9"/>
        <v>26</v>
      </c>
      <c r="E13" s="15">
        <v>3</v>
      </c>
      <c r="F13" s="16">
        <f t="shared" si="0"/>
        <v>11.538461538461538</v>
      </c>
      <c r="G13" s="15">
        <v>6</v>
      </c>
      <c r="H13" s="32">
        <f t="shared" si="1"/>
        <v>26.08695652173913</v>
      </c>
      <c r="I13" s="15">
        <v>16</v>
      </c>
      <c r="J13" s="33">
        <f t="shared" si="2"/>
        <v>69.56521739130434</v>
      </c>
      <c r="K13" s="15">
        <v>1</v>
      </c>
      <c r="L13" s="16">
        <f t="shared" si="3"/>
        <v>4.3478260869565215</v>
      </c>
      <c r="M13" s="15">
        <v>0</v>
      </c>
      <c r="N13" s="5">
        <f t="shared" si="4"/>
        <v>0</v>
      </c>
      <c r="O13" s="15">
        <v>0</v>
      </c>
      <c r="P13" s="16">
        <f t="shared" si="5"/>
        <v>0</v>
      </c>
      <c r="Q13" s="15">
        <v>0</v>
      </c>
      <c r="R13" s="33">
        <f t="shared" si="10"/>
        <v>0</v>
      </c>
      <c r="S13" s="15">
        <v>0</v>
      </c>
      <c r="T13" s="33">
        <f t="shared" si="6"/>
        <v>0</v>
      </c>
      <c r="U13" s="15">
        <v>0</v>
      </c>
      <c r="V13" s="33">
        <f t="shared" si="7"/>
        <v>0</v>
      </c>
      <c r="X13" s="20">
        <f t="shared" si="8"/>
        <v>23</v>
      </c>
      <c r="Y13" s="8"/>
      <c r="AA13" s="8"/>
      <c r="AC13" s="29"/>
      <c r="AG13" s="8"/>
    </row>
    <row r="14" spans="2:33" ht="15.75">
      <c r="B14" s="3">
        <v>7</v>
      </c>
      <c r="C14" s="9" t="s">
        <v>7</v>
      </c>
      <c r="D14" s="23">
        <f t="shared" si="9"/>
        <v>64</v>
      </c>
      <c r="E14" s="15">
        <v>15</v>
      </c>
      <c r="F14" s="16">
        <f t="shared" si="0"/>
        <v>23.4375</v>
      </c>
      <c r="G14" s="15">
        <v>0</v>
      </c>
      <c r="H14" s="32">
        <f t="shared" si="1"/>
        <v>0</v>
      </c>
      <c r="I14" s="15">
        <v>49</v>
      </c>
      <c r="J14" s="33">
        <f t="shared" si="2"/>
        <v>100</v>
      </c>
      <c r="K14" s="15">
        <v>0</v>
      </c>
      <c r="L14" s="16">
        <f t="shared" si="3"/>
        <v>0</v>
      </c>
      <c r="M14" s="15">
        <v>0</v>
      </c>
      <c r="N14" s="5">
        <f t="shared" si="4"/>
        <v>0</v>
      </c>
      <c r="O14" s="15">
        <v>0</v>
      </c>
      <c r="P14" s="16">
        <f t="shared" si="5"/>
        <v>0</v>
      </c>
      <c r="Q14" s="15">
        <v>0</v>
      </c>
      <c r="R14" s="33">
        <f t="shared" si="10"/>
        <v>0</v>
      </c>
      <c r="S14" s="15">
        <v>0</v>
      </c>
      <c r="T14" s="33">
        <f t="shared" si="6"/>
        <v>0</v>
      </c>
      <c r="U14" s="15">
        <v>0</v>
      </c>
      <c r="V14" s="33">
        <f t="shared" si="7"/>
        <v>0</v>
      </c>
      <c r="X14" s="20">
        <f t="shared" si="8"/>
        <v>49</v>
      </c>
      <c r="Y14" s="8"/>
      <c r="AA14" s="8"/>
      <c r="AC14" s="29"/>
      <c r="AG14" s="8"/>
    </row>
    <row r="15" spans="2:33" ht="15.75">
      <c r="B15" s="3">
        <v>8</v>
      </c>
      <c r="C15" s="9" t="s">
        <v>8</v>
      </c>
      <c r="D15" s="23">
        <f t="shared" si="9"/>
        <v>24</v>
      </c>
      <c r="E15" s="15">
        <v>8</v>
      </c>
      <c r="F15" s="16">
        <f t="shared" si="0"/>
        <v>33.33333333333333</v>
      </c>
      <c r="G15" s="15">
        <v>8</v>
      </c>
      <c r="H15" s="32">
        <f t="shared" si="1"/>
        <v>50</v>
      </c>
      <c r="I15" s="15">
        <v>7</v>
      </c>
      <c r="J15" s="33">
        <f t="shared" si="2"/>
        <v>43.75</v>
      </c>
      <c r="K15" s="15">
        <v>0</v>
      </c>
      <c r="L15" s="16">
        <f t="shared" si="3"/>
        <v>0</v>
      </c>
      <c r="M15" s="15">
        <v>1</v>
      </c>
      <c r="N15" s="5">
        <f t="shared" si="4"/>
        <v>6.25</v>
      </c>
      <c r="O15" s="15">
        <v>0</v>
      </c>
      <c r="P15" s="16">
        <f t="shared" si="5"/>
        <v>0</v>
      </c>
      <c r="Q15" s="15">
        <v>0</v>
      </c>
      <c r="R15" s="33">
        <f t="shared" si="10"/>
        <v>0</v>
      </c>
      <c r="S15" s="15">
        <v>0</v>
      </c>
      <c r="T15" s="33">
        <f t="shared" si="6"/>
        <v>0</v>
      </c>
      <c r="U15" s="15">
        <v>0</v>
      </c>
      <c r="V15" s="33">
        <f t="shared" si="7"/>
        <v>0</v>
      </c>
      <c r="X15" s="20">
        <f t="shared" si="8"/>
        <v>16</v>
      </c>
      <c r="Y15" s="8"/>
      <c r="AA15" s="8"/>
      <c r="AC15" s="29"/>
      <c r="AG15" s="8"/>
    </row>
    <row r="16" spans="2:33" ht="15.75">
      <c r="B16" s="3">
        <v>9</v>
      </c>
      <c r="C16" s="9" t="s">
        <v>9</v>
      </c>
      <c r="D16" s="23">
        <f t="shared" si="9"/>
        <v>20</v>
      </c>
      <c r="E16" s="15">
        <v>11</v>
      </c>
      <c r="F16" s="16">
        <f t="shared" si="0"/>
        <v>55.00000000000001</v>
      </c>
      <c r="G16" s="15">
        <v>1</v>
      </c>
      <c r="H16" s="32">
        <f t="shared" si="1"/>
        <v>11.11111111111111</v>
      </c>
      <c r="I16" s="15">
        <v>7</v>
      </c>
      <c r="J16" s="33">
        <f t="shared" si="2"/>
        <v>77.77777777777779</v>
      </c>
      <c r="K16" s="15">
        <v>0</v>
      </c>
      <c r="L16" s="16">
        <f t="shared" si="3"/>
        <v>0</v>
      </c>
      <c r="M16" s="15">
        <v>0</v>
      </c>
      <c r="N16" s="5">
        <f t="shared" si="4"/>
        <v>0</v>
      </c>
      <c r="O16" s="15">
        <v>1</v>
      </c>
      <c r="P16" s="16">
        <f t="shared" si="5"/>
        <v>11.11111111111111</v>
      </c>
      <c r="Q16" s="15">
        <v>0</v>
      </c>
      <c r="R16" s="33">
        <f t="shared" si="10"/>
        <v>0</v>
      </c>
      <c r="S16" s="15">
        <v>0</v>
      </c>
      <c r="T16" s="33">
        <f t="shared" si="6"/>
        <v>0</v>
      </c>
      <c r="U16" s="15">
        <v>0</v>
      </c>
      <c r="V16" s="33">
        <f t="shared" si="7"/>
        <v>0</v>
      </c>
      <c r="X16" s="20">
        <f t="shared" si="8"/>
        <v>9</v>
      </c>
      <c r="Y16" s="8"/>
      <c r="AA16" s="8"/>
      <c r="AC16" s="29"/>
      <c r="AG16" s="8"/>
    </row>
    <row r="17" spans="2:33" ht="15.75">
      <c r="B17" s="3">
        <v>10</v>
      </c>
      <c r="C17" s="9" t="s">
        <v>10</v>
      </c>
      <c r="D17" s="23">
        <f t="shared" si="9"/>
        <v>33</v>
      </c>
      <c r="E17" s="15">
        <v>8</v>
      </c>
      <c r="F17" s="16">
        <f t="shared" si="0"/>
        <v>24.242424242424242</v>
      </c>
      <c r="G17" s="15">
        <v>0</v>
      </c>
      <c r="H17" s="32">
        <f t="shared" si="1"/>
        <v>0</v>
      </c>
      <c r="I17" s="15">
        <v>23</v>
      </c>
      <c r="J17" s="33">
        <f t="shared" si="2"/>
        <v>92</v>
      </c>
      <c r="K17" s="15">
        <v>1</v>
      </c>
      <c r="L17" s="16">
        <f t="shared" si="3"/>
        <v>4</v>
      </c>
      <c r="M17" s="15">
        <v>0</v>
      </c>
      <c r="N17" s="5">
        <f t="shared" si="4"/>
        <v>0</v>
      </c>
      <c r="O17" s="15">
        <v>0</v>
      </c>
      <c r="P17" s="16">
        <f t="shared" si="5"/>
        <v>0</v>
      </c>
      <c r="Q17" s="15">
        <v>1</v>
      </c>
      <c r="R17" s="33">
        <f t="shared" si="10"/>
        <v>4</v>
      </c>
      <c r="S17" s="15">
        <v>0</v>
      </c>
      <c r="T17" s="33">
        <f t="shared" si="6"/>
        <v>0</v>
      </c>
      <c r="U17" s="15">
        <v>0</v>
      </c>
      <c r="V17" s="33">
        <f t="shared" si="7"/>
        <v>0</v>
      </c>
      <c r="X17" s="20">
        <f t="shared" si="8"/>
        <v>25</v>
      </c>
      <c r="Y17" s="8"/>
      <c r="AA17" s="8"/>
      <c r="AC17" s="29"/>
      <c r="AG17" s="8"/>
    </row>
    <row r="18" spans="2:33" ht="15.75">
      <c r="B18" s="3">
        <v>11</v>
      </c>
      <c r="C18" s="9" t="s">
        <v>11</v>
      </c>
      <c r="D18" s="23">
        <f t="shared" si="9"/>
        <v>5</v>
      </c>
      <c r="E18" s="15">
        <v>1</v>
      </c>
      <c r="F18" s="16">
        <f t="shared" si="0"/>
        <v>20</v>
      </c>
      <c r="G18" s="15">
        <v>2</v>
      </c>
      <c r="H18" s="32">
        <f t="shared" si="1"/>
        <v>50</v>
      </c>
      <c r="I18" s="15">
        <v>2</v>
      </c>
      <c r="J18" s="33">
        <f t="shared" si="2"/>
        <v>50</v>
      </c>
      <c r="K18" s="15">
        <v>0</v>
      </c>
      <c r="L18" s="16">
        <f t="shared" si="3"/>
        <v>0</v>
      </c>
      <c r="M18" s="15">
        <v>0</v>
      </c>
      <c r="N18" s="5">
        <f t="shared" si="4"/>
        <v>0</v>
      </c>
      <c r="O18" s="15">
        <v>0</v>
      </c>
      <c r="P18" s="16">
        <f t="shared" si="5"/>
        <v>0</v>
      </c>
      <c r="Q18" s="15">
        <v>0</v>
      </c>
      <c r="R18" s="33">
        <f t="shared" si="10"/>
        <v>0</v>
      </c>
      <c r="S18" s="15">
        <v>0</v>
      </c>
      <c r="T18" s="33">
        <f t="shared" si="6"/>
        <v>0</v>
      </c>
      <c r="U18" s="15">
        <v>0</v>
      </c>
      <c r="V18" s="33">
        <f t="shared" si="7"/>
        <v>0</v>
      </c>
      <c r="X18" s="20">
        <f t="shared" si="8"/>
        <v>4</v>
      </c>
      <c r="Y18" s="8"/>
      <c r="AA18" s="8"/>
      <c r="AC18" s="29"/>
      <c r="AG18" s="8"/>
    </row>
    <row r="19" spans="2:33" ht="15.75">
      <c r="B19" s="3">
        <v>12</v>
      </c>
      <c r="C19" s="9" t="s">
        <v>12</v>
      </c>
      <c r="D19" s="23">
        <f t="shared" si="9"/>
        <v>6</v>
      </c>
      <c r="E19" s="15">
        <v>1</v>
      </c>
      <c r="F19" s="16">
        <f t="shared" si="0"/>
        <v>16.666666666666664</v>
      </c>
      <c r="G19" s="15">
        <v>0</v>
      </c>
      <c r="H19" s="32">
        <f t="shared" si="1"/>
        <v>0</v>
      </c>
      <c r="I19" s="15">
        <v>5</v>
      </c>
      <c r="J19" s="33">
        <f t="shared" si="2"/>
        <v>100</v>
      </c>
      <c r="K19" s="15">
        <v>0</v>
      </c>
      <c r="L19" s="16">
        <f t="shared" si="3"/>
        <v>0</v>
      </c>
      <c r="M19" s="15">
        <v>0</v>
      </c>
      <c r="N19" s="5">
        <f t="shared" si="4"/>
        <v>0</v>
      </c>
      <c r="O19" s="15">
        <v>0</v>
      </c>
      <c r="P19" s="16">
        <f t="shared" si="5"/>
        <v>0</v>
      </c>
      <c r="Q19" s="15">
        <v>0</v>
      </c>
      <c r="R19" s="33">
        <f t="shared" si="10"/>
        <v>0</v>
      </c>
      <c r="S19" s="15">
        <v>0</v>
      </c>
      <c r="T19" s="33">
        <f t="shared" si="6"/>
        <v>0</v>
      </c>
      <c r="U19" s="15">
        <v>0</v>
      </c>
      <c r="V19" s="33">
        <f t="shared" si="7"/>
        <v>0</v>
      </c>
      <c r="X19" s="20">
        <f t="shared" si="8"/>
        <v>5</v>
      </c>
      <c r="Y19" s="8"/>
      <c r="AA19" s="8"/>
      <c r="AC19" s="29"/>
      <c r="AG19" s="8"/>
    </row>
    <row r="20" spans="2:33" ht="15.75">
      <c r="B20" s="3">
        <v>13</v>
      </c>
      <c r="C20" s="9" t="s">
        <v>13</v>
      </c>
      <c r="D20" s="23">
        <f t="shared" si="9"/>
        <v>11</v>
      </c>
      <c r="E20" s="15">
        <v>1</v>
      </c>
      <c r="F20" s="16">
        <f t="shared" si="0"/>
        <v>9.090909090909092</v>
      </c>
      <c r="G20" s="15">
        <v>0</v>
      </c>
      <c r="H20" s="32">
        <f t="shared" si="1"/>
        <v>0</v>
      </c>
      <c r="I20" s="15">
        <v>10</v>
      </c>
      <c r="J20" s="33">
        <f t="shared" si="2"/>
        <v>100</v>
      </c>
      <c r="K20" s="15">
        <v>0</v>
      </c>
      <c r="L20" s="16">
        <f t="shared" si="3"/>
        <v>0</v>
      </c>
      <c r="M20" s="15">
        <v>0</v>
      </c>
      <c r="N20" s="5">
        <f t="shared" si="4"/>
        <v>0</v>
      </c>
      <c r="O20" s="15">
        <v>0</v>
      </c>
      <c r="P20" s="16">
        <f t="shared" si="5"/>
        <v>0</v>
      </c>
      <c r="Q20" s="15">
        <v>0</v>
      </c>
      <c r="R20" s="33">
        <f t="shared" si="10"/>
        <v>0</v>
      </c>
      <c r="S20" s="15">
        <v>0</v>
      </c>
      <c r="T20" s="33">
        <f t="shared" si="6"/>
        <v>0</v>
      </c>
      <c r="U20" s="15">
        <v>0</v>
      </c>
      <c r="V20" s="33">
        <f t="shared" si="7"/>
        <v>0</v>
      </c>
      <c r="X20" s="20">
        <f t="shared" si="8"/>
        <v>10</v>
      </c>
      <c r="Y20" s="8"/>
      <c r="AA20" s="8"/>
      <c r="AC20" s="29"/>
      <c r="AG20" s="8"/>
    </row>
    <row r="21" spans="2:33" ht="15.75">
      <c r="B21" s="3">
        <v>14</v>
      </c>
      <c r="C21" s="9" t="s">
        <v>14</v>
      </c>
      <c r="D21" s="23">
        <f t="shared" si="9"/>
        <v>30</v>
      </c>
      <c r="E21" s="15">
        <v>8</v>
      </c>
      <c r="F21" s="16">
        <f t="shared" si="0"/>
        <v>26.666666666666668</v>
      </c>
      <c r="G21" s="15">
        <v>1</v>
      </c>
      <c r="H21" s="32">
        <f t="shared" si="1"/>
        <v>4.545454545454546</v>
      </c>
      <c r="I21" s="15">
        <v>20</v>
      </c>
      <c r="J21" s="33">
        <f t="shared" si="2"/>
        <v>90.9090909090909</v>
      </c>
      <c r="K21" s="15">
        <v>1</v>
      </c>
      <c r="L21" s="16">
        <f t="shared" si="3"/>
        <v>4.545454545454546</v>
      </c>
      <c r="M21" s="15">
        <v>0</v>
      </c>
      <c r="N21" s="5">
        <f t="shared" si="4"/>
        <v>0</v>
      </c>
      <c r="O21" s="15">
        <v>0</v>
      </c>
      <c r="P21" s="16">
        <f t="shared" si="5"/>
        <v>0</v>
      </c>
      <c r="Q21" s="15">
        <v>0</v>
      </c>
      <c r="R21" s="33">
        <f t="shared" si="10"/>
        <v>0</v>
      </c>
      <c r="S21" s="15">
        <v>0</v>
      </c>
      <c r="T21" s="33">
        <f t="shared" si="6"/>
        <v>0</v>
      </c>
      <c r="U21" s="15">
        <v>0</v>
      </c>
      <c r="V21" s="33">
        <f t="shared" si="7"/>
        <v>0</v>
      </c>
      <c r="X21" s="20">
        <f t="shared" si="8"/>
        <v>22</v>
      </c>
      <c r="Y21" s="8"/>
      <c r="AA21" s="8"/>
      <c r="AC21" s="29"/>
      <c r="AG21" s="8"/>
    </row>
    <row r="22" spans="2:33" ht="15.75">
      <c r="B22" s="3">
        <v>15</v>
      </c>
      <c r="C22" s="9" t="s">
        <v>15</v>
      </c>
      <c r="D22" s="23">
        <f t="shared" si="9"/>
        <v>6</v>
      </c>
      <c r="E22" s="15">
        <v>3</v>
      </c>
      <c r="F22" s="16">
        <f t="shared" si="0"/>
        <v>50</v>
      </c>
      <c r="G22" s="15">
        <v>0</v>
      </c>
      <c r="H22" s="32">
        <f t="shared" si="1"/>
        <v>0</v>
      </c>
      <c r="I22" s="15">
        <v>3</v>
      </c>
      <c r="J22" s="33">
        <f t="shared" si="2"/>
        <v>100</v>
      </c>
      <c r="K22" s="15">
        <v>0</v>
      </c>
      <c r="L22" s="16">
        <f t="shared" si="3"/>
        <v>0</v>
      </c>
      <c r="M22" s="15">
        <v>0</v>
      </c>
      <c r="N22" s="5">
        <f t="shared" si="4"/>
        <v>0</v>
      </c>
      <c r="O22" s="15">
        <v>0</v>
      </c>
      <c r="P22" s="16">
        <f t="shared" si="5"/>
        <v>0</v>
      </c>
      <c r="Q22" s="15">
        <v>0</v>
      </c>
      <c r="R22" s="33">
        <f t="shared" si="10"/>
        <v>0</v>
      </c>
      <c r="S22" s="15">
        <v>0</v>
      </c>
      <c r="T22" s="33">
        <f t="shared" si="6"/>
        <v>0</v>
      </c>
      <c r="U22" s="15">
        <v>0</v>
      </c>
      <c r="V22" s="33">
        <f t="shared" si="7"/>
        <v>0</v>
      </c>
      <c r="X22" s="20">
        <f t="shared" si="8"/>
        <v>3</v>
      </c>
      <c r="Y22" s="8"/>
      <c r="AA22" s="8"/>
      <c r="AC22" s="29"/>
      <c r="AG22" s="8"/>
    </row>
    <row r="23" spans="2:33" ht="15.75">
      <c r="B23" s="3">
        <v>16</v>
      </c>
      <c r="C23" s="9" t="s">
        <v>16</v>
      </c>
      <c r="D23" s="23">
        <f t="shared" si="9"/>
        <v>14</v>
      </c>
      <c r="E23" s="15">
        <v>0</v>
      </c>
      <c r="F23" s="16">
        <f t="shared" si="0"/>
        <v>0</v>
      </c>
      <c r="G23" s="15">
        <v>1</v>
      </c>
      <c r="H23" s="32">
        <f t="shared" si="1"/>
        <v>7.142857142857142</v>
      </c>
      <c r="I23" s="15">
        <v>12</v>
      </c>
      <c r="J23" s="33">
        <f t="shared" si="2"/>
        <v>85.71428571428571</v>
      </c>
      <c r="K23" s="15">
        <v>0</v>
      </c>
      <c r="L23" s="16">
        <f t="shared" si="3"/>
        <v>0</v>
      </c>
      <c r="M23" s="15">
        <v>0</v>
      </c>
      <c r="N23" s="5">
        <f t="shared" si="4"/>
        <v>0</v>
      </c>
      <c r="O23" s="15">
        <v>0</v>
      </c>
      <c r="P23" s="16">
        <f t="shared" si="5"/>
        <v>0</v>
      </c>
      <c r="Q23" s="15">
        <v>1</v>
      </c>
      <c r="R23" s="33">
        <f t="shared" si="10"/>
        <v>7.142857142857142</v>
      </c>
      <c r="S23" s="15">
        <v>0</v>
      </c>
      <c r="T23" s="33">
        <f t="shared" si="6"/>
        <v>0</v>
      </c>
      <c r="U23" s="15">
        <v>0</v>
      </c>
      <c r="V23" s="33">
        <f t="shared" si="7"/>
        <v>0</v>
      </c>
      <c r="X23" s="20">
        <f t="shared" si="8"/>
        <v>14</v>
      </c>
      <c r="Y23" s="8"/>
      <c r="AA23" s="8"/>
      <c r="AC23" s="29"/>
      <c r="AG23" s="8"/>
    </row>
    <row r="24" spans="2:33" ht="15.75">
      <c r="B24" s="3">
        <v>17</v>
      </c>
      <c r="C24" s="9" t="s">
        <v>17</v>
      </c>
      <c r="D24" s="23">
        <f t="shared" si="9"/>
        <v>12</v>
      </c>
      <c r="E24" s="15">
        <v>3</v>
      </c>
      <c r="F24" s="16">
        <f t="shared" si="0"/>
        <v>25</v>
      </c>
      <c r="G24" s="15">
        <v>0</v>
      </c>
      <c r="H24" s="32">
        <f t="shared" si="1"/>
        <v>0</v>
      </c>
      <c r="I24" s="15">
        <v>9</v>
      </c>
      <c r="J24" s="33">
        <f t="shared" si="2"/>
        <v>100</v>
      </c>
      <c r="K24" s="15">
        <v>0</v>
      </c>
      <c r="L24" s="16">
        <f t="shared" si="3"/>
        <v>0</v>
      </c>
      <c r="M24" s="15">
        <v>0</v>
      </c>
      <c r="N24" s="5">
        <f t="shared" si="4"/>
        <v>0</v>
      </c>
      <c r="O24" s="15">
        <v>0</v>
      </c>
      <c r="P24" s="16">
        <f t="shared" si="5"/>
        <v>0</v>
      </c>
      <c r="Q24" s="15">
        <v>0</v>
      </c>
      <c r="R24" s="33">
        <f t="shared" si="10"/>
        <v>0</v>
      </c>
      <c r="S24" s="15">
        <v>0</v>
      </c>
      <c r="T24" s="33">
        <f t="shared" si="6"/>
        <v>0</v>
      </c>
      <c r="U24" s="15">
        <v>0</v>
      </c>
      <c r="V24" s="33">
        <f t="shared" si="7"/>
        <v>0</v>
      </c>
      <c r="X24" s="20">
        <f t="shared" si="8"/>
        <v>9</v>
      </c>
      <c r="Y24" s="8"/>
      <c r="AA24" s="8"/>
      <c r="AC24" s="29"/>
      <c r="AG24" s="8"/>
    </row>
    <row r="25" spans="2:33" ht="15.75">
      <c r="B25" s="3">
        <v>18</v>
      </c>
      <c r="C25" s="9" t="s">
        <v>18</v>
      </c>
      <c r="D25" s="23">
        <f t="shared" si="9"/>
        <v>0</v>
      </c>
      <c r="E25" s="15">
        <v>0</v>
      </c>
      <c r="F25" s="16" t="e">
        <f t="shared" si="0"/>
        <v>#DIV/0!</v>
      </c>
      <c r="G25" s="15">
        <v>0</v>
      </c>
      <c r="H25" s="32" t="e">
        <f t="shared" si="1"/>
        <v>#DIV/0!</v>
      </c>
      <c r="I25" s="15">
        <v>0</v>
      </c>
      <c r="J25" s="33" t="e">
        <f t="shared" si="2"/>
        <v>#DIV/0!</v>
      </c>
      <c r="K25" s="15">
        <v>0</v>
      </c>
      <c r="L25" s="16" t="e">
        <f t="shared" si="3"/>
        <v>#DIV/0!</v>
      </c>
      <c r="M25" s="15">
        <v>0</v>
      </c>
      <c r="N25" s="5" t="e">
        <f t="shared" si="4"/>
        <v>#DIV/0!</v>
      </c>
      <c r="O25" s="15">
        <v>0</v>
      </c>
      <c r="P25" s="16" t="e">
        <f t="shared" si="5"/>
        <v>#DIV/0!</v>
      </c>
      <c r="Q25" s="15">
        <v>0</v>
      </c>
      <c r="R25" s="33" t="e">
        <f t="shared" si="10"/>
        <v>#DIV/0!</v>
      </c>
      <c r="S25" s="15">
        <v>0</v>
      </c>
      <c r="T25" s="33" t="e">
        <f t="shared" si="6"/>
        <v>#DIV/0!</v>
      </c>
      <c r="U25" s="15">
        <v>0</v>
      </c>
      <c r="V25" s="33" t="e">
        <f t="shared" si="7"/>
        <v>#DIV/0!</v>
      </c>
      <c r="X25" s="20">
        <f t="shared" si="8"/>
        <v>0</v>
      </c>
      <c r="Y25" s="8"/>
      <c r="AA25" s="8"/>
      <c r="AC25" s="29"/>
      <c r="AG25" s="8"/>
    </row>
    <row r="26" spans="2:33" ht="15.75">
      <c r="B26" s="3">
        <v>19</v>
      </c>
      <c r="C26" s="9" t="s">
        <v>19</v>
      </c>
      <c r="D26" s="23">
        <f t="shared" si="9"/>
        <v>48</v>
      </c>
      <c r="E26" s="15">
        <v>7</v>
      </c>
      <c r="F26" s="16">
        <f t="shared" si="0"/>
        <v>14.583333333333334</v>
      </c>
      <c r="G26" s="15">
        <v>1</v>
      </c>
      <c r="H26" s="32">
        <f t="shared" si="1"/>
        <v>2.4390243902439024</v>
      </c>
      <c r="I26" s="15">
        <v>38</v>
      </c>
      <c r="J26" s="33">
        <f t="shared" si="2"/>
        <v>92.6829268292683</v>
      </c>
      <c r="K26" s="15">
        <v>0</v>
      </c>
      <c r="L26" s="16">
        <f t="shared" si="3"/>
        <v>0</v>
      </c>
      <c r="M26" s="15">
        <v>2</v>
      </c>
      <c r="N26" s="5">
        <f t="shared" si="4"/>
        <v>4.878048780487805</v>
      </c>
      <c r="O26" s="15">
        <v>0</v>
      </c>
      <c r="P26" s="16">
        <f t="shared" si="5"/>
        <v>0</v>
      </c>
      <c r="Q26" s="15">
        <v>0</v>
      </c>
      <c r="R26" s="33">
        <f t="shared" si="10"/>
        <v>0</v>
      </c>
      <c r="S26" s="15">
        <v>0</v>
      </c>
      <c r="T26" s="33">
        <f t="shared" si="6"/>
        <v>0</v>
      </c>
      <c r="U26" s="15">
        <v>0</v>
      </c>
      <c r="V26" s="33">
        <f t="shared" si="7"/>
        <v>0</v>
      </c>
      <c r="X26" s="20">
        <f t="shared" si="8"/>
        <v>41</v>
      </c>
      <c r="Y26" s="8"/>
      <c r="AA26" s="8"/>
      <c r="AC26" s="29"/>
      <c r="AG26" s="8"/>
    </row>
    <row r="27" spans="2:33" ht="15.75">
      <c r="B27" s="3">
        <v>20</v>
      </c>
      <c r="C27" s="9" t="s">
        <v>20</v>
      </c>
      <c r="D27" s="23">
        <f t="shared" si="9"/>
        <v>8</v>
      </c>
      <c r="E27" s="15">
        <v>2</v>
      </c>
      <c r="F27" s="16">
        <f t="shared" si="0"/>
        <v>25</v>
      </c>
      <c r="G27" s="15">
        <v>0</v>
      </c>
      <c r="H27" s="32">
        <f t="shared" si="1"/>
        <v>0</v>
      </c>
      <c r="I27" s="15">
        <v>5</v>
      </c>
      <c r="J27" s="33">
        <f t="shared" si="2"/>
        <v>83.33333333333334</v>
      </c>
      <c r="K27" s="15">
        <v>0</v>
      </c>
      <c r="L27" s="16">
        <f t="shared" si="3"/>
        <v>0</v>
      </c>
      <c r="M27" s="15">
        <v>0</v>
      </c>
      <c r="N27" s="5">
        <f t="shared" si="4"/>
        <v>0</v>
      </c>
      <c r="O27" s="15">
        <v>0</v>
      </c>
      <c r="P27" s="16">
        <f t="shared" si="5"/>
        <v>0</v>
      </c>
      <c r="Q27" s="15">
        <v>1</v>
      </c>
      <c r="R27" s="33">
        <f t="shared" si="10"/>
        <v>16.666666666666664</v>
      </c>
      <c r="S27" s="15">
        <v>0</v>
      </c>
      <c r="T27" s="33">
        <f t="shared" si="6"/>
        <v>0</v>
      </c>
      <c r="U27" s="15">
        <v>0</v>
      </c>
      <c r="V27" s="33">
        <f t="shared" si="7"/>
        <v>0</v>
      </c>
      <c r="X27" s="20">
        <f t="shared" si="8"/>
        <v>6</v>
      </c>
      <c r="Y27" s="8"/>
      <c r="AA27" s="8"/>
      <c r="AC27" s="29"/>
      <c r="AG27" s="8"/>
    </row>
    <row r="28" spans="2:33" ht="15.75">
      <c r="B28" s="3">
        <v>21</v>
      </c>
      <c r="C28" s="9" t="s">
        <v>21</v>
      </c>
      <c r="D28" s="23">
        <f t="shared" si="9"/>
        <v>6</v>
      </c>
      <c r="E28" s="15">
        <v>2</v>
      </c>
      <c r="F28" s="16">
        <f t="shared" si="0"/>
        <v>33.33333333333333</v>
      </c>
      <c r="G28" s="15">
        <v>2</v>
      </c>
      <c r="H28" s="32">
        <f t="shared" si="1"/>
        <v>50</v>
      </c>
      <c r="I28" s="15">
        <v>2</v>
      </c>
      <c r="J28" s="33">
        <f t="shared" si="2"/>
        <v>50</v>
      </c>
      <c r="K28" s="15">
        <v>0</v>
      </c>
      <c r="L28" s="16">
        <f t="shared" si="3"/>
        <v>0</v>
      </c>
      <c r="M28" s="15">
        <v>0</v>
      </c>
      <c r="N28" s="5">
        <f t="shared" si="4"/>
        <v>0</v>
      </c>
      <c r="O28" s="15">
        <v>0</v>
      </c>
      <c r="P28" s="16">
        <f t="shared" si="5"/>
        <v>0</v>
      </c>
      <c r="Q28" s="15">
        <v>0</v>
      </c>
      <c r="R28" s="33">
        <f t="shared" si="10"/>
        <v>0</v>
      </c>
      <c r="S28" s="15">
        <v>0</v>
      </c>
      <c r="T28" s="33">
        <f t="shared" si="6"/>
        <v>0</v>
      </c>
      <c r="U28" s="15">
        <v>0</v>
      </c>
      <c r="V28" s="33">
        <f t="shared" si="7"/>
        <v>0</v>
      </c>
      <c r="X28" s="20">
        <f t="shared" si="8"/>
        <v>4</v>
      </c>
      <c r="Y28" s="8"/>
      <c r="AA28" s="8"/>
      <c r="AC28" s="29"/>
      <c r="AG28" s="8"/>
    </row>
    <row r="29" spans="2:33" ht="15.75">
      <c r="B29" s="3">
        <v>22</v>
      </c>
      <c r="C29" s="9" t="s">
        <v>22</v>
      </c>
      <c r="D29" s="23">
        <f t="shared" si="9"/>
        <v>25</v>
      </c>
      <c r="E29" s="15">
        <v>6</v>
      </c>
      <c r="F29" s="16">
        <f t="shared" si="0"/>
        <v>24</v>
      </c>
      <c r="G29" s="15">
        <v>5</v>
      </c>
      <c r="H29" s="32">
        <f t="shared" si="1"/>
        <v>26.31578947368421</v>
      </c>
      <c r="I29" s="15">
        <v>12</v>
      </c>
      <c r="J29" s="33">
        <f t="shared" si="2"/>
        <v>63.1578947368421</v>
      </c>
      <c r="K29" s="15">
        <v>0</v>
      </c>
      <c r="L29" s="16">
        <f t="shared" si="3"/>
        <v>0</v>
      </c>
      <c r="M29" s="15">
        <v>1</v>
      </c>
      <c r="N29" s="5">
        <f t="shared" si="4"/>
        <v>5.263157894736842</v>
      </c>
      <c r="O29" s="15">
        <v>0</v>
      </c>
      <c r="P29" s="16">
        <f t="shared" si="5"/>
        <v>0</v>
      </c>
      <c r="Q29" s="15">
        <v>1</v>
      </c>
      <c r="R29" s="33">
        <f t="shared" si="10"/>
        <v>5.263157894736842</v>
      </c>
      <c r="S29" s="15">
        <v>0</v>
      </c>
      <c r="T29" s="33">
        <f t="shared" si="6"/>
        <v>0</v>
      </c>
      <c r="U29" s="15">
        <v>0</v>
      </c>
      <c r="V29" s="33">
        <f t="shared" si="7"/>
        <v>0</v>
      </c>
      <c r="X29" s="20">
        <f t="shared" si="8"/>
        <v>19</v>
      </c>
      <c r="Y29" s="8"/>
      <c r="AA29" s="8"/>
      <c r="AC29" s="29"/>
      <c r="AG29" s="8"/>
    </row>
    <row r="30" spans="2:33" ht="15.75">
      <c r="B30" s="3">
        <v>23</v>
      </c>
      <c r="C30" s="31" t="s">
        <v>23</v>
      </c>
      <c r="D30" s="23">
        <f t="shared" si="9"/>
        <v>3</v>
      </c>
      <c r="E30" s="15">
        <v>0</v>
      </c>
      <c r="F30" s="16">
        <f t="shared" si="0"/>
        <v>0</v>
      </c>
      <c r="G30" s="15">
        <v>2</v>
      </c>
      <c r="H30" s="32">
        <f t="shared" si="1"/>
        <v>66.66666666666666</v>
      </c>
      <c r="I30" s="15">
        <v>1</v>
      </c>
      <c r="J30" s="33">
        <f t="shared" si="2"/>
        <v>33.33333333333333</v>
      </c>
      <c r="K30" s="15">
        <v>0</v>
      </c>
      <c r="L30" s="16">
        <f t="shared" si="3"/>
        <v>0</v>
      </c>
      <c r="M30" s="15">
        <v>0</v>
      </c>
      <c r="N30" s="5">
        <f t="shared" si="4"/>
        <v>0</v>
      </c>
      <c r="O30" s="15">
        <v>0</v>
      </c>
      <c r="P30" s="16">
        <f t="shared" si="5"/>
        <v>0</v>
      </c>
      <c r="Q30" s="15">
        <v>0</v>
      </c>
      <c r="R30" s="33">
        <f t="shared" si="10"/>
        <v>0</v>
      </c>
      <c r="S30" s="15">
        <v>0</v>
      </c>
      <c r="T30" s="33">
        <f t="shared" si="6"/>
        <v>0</v>
      </c>
      <c r="U30" s="15">
        <v>0</v>
      </c>
      <c r="V30" s="33">
        <f t="shared" si="7"/>
        <v>0</v>
      </c>
      <c r="X30" s="20">
        <f t="shared" si="8"/>
        <v>3</v>
      </c>
      <c r="Y30" s="8"/>
      <c r="AA30" s="8"/>
      <c r="AC30" s="29"/>
      <c r="AG30" s="8"/>
    </row>
    <row r="31" spans="2:33" ht="15.75">
      <c r="B31" s="3">
        <v>24</v>
      </c>
      <c r="C31" s="10" t="s">
        <v>24</v>
      </c>
      <c r="D31" s="23">
        <f t="shared" si="9"/>
        <v>8</v>
      </c>
      <c r="E31" s="15">
        <v>0</v>
      </c>
      <c r="F31" s="16">
        <f t="shared" si="0"/>
        <v>0</v>
      </c>
      <c r="G31" s="15">
        <v>1</v>
      </c>
      <c r="H31" s="32">
        <f t="shared" si="1"/>
        <v>12.5</v>
      </c>
      <c r="I31" s="15">
        <v>7</v>
      </c>
      <c r="J31" s="33">
        <f t="shared" si="2"/>
        <v>87.5</v>
      </c>
      <c r="K31" s="15">
        <v>0</v>
      </c>
      <c r="L31" s="16">
        <f t="shared" si="3"/>
        <v>0</v>
      </c>
      <c r="M31" s="15">
        <v>0</v>
      </c>
      <c r="N31" s="5">
        <f t="shared" si="4"/>
        <v>0</v>
      </c>
      <c r="O31" s="15">
        <v>0</v>
      </c>
      <c r="P31" s="16">
        <f t="shared" si="5"/>
        <v>0</v>
      </c>
      <c r="Q31" s="15">
        <v>0</v>
      </c>
      <c r="R31" s="33">
        <f t="shared" si="10"/>
        <v>0</v>
      </c>
      <c r="S31" s="15">
        <v>0</v>
      </c>
      <c r="T31" s="33">
        <f t="shared" si="6"/>
        <v>0</v>
      </c>
      <c r="U31" s="15">
        <v>0</v>
      </c>
      <c r="V31" s="33">
        <f t="shared" si="7"/>
        <v>0</v>
      </c>
      <c r="X31" s="20">
        <f t="shared" si="8"/>
        <v>8</v>
      </c>
      <c r="Y31" s="8"/>
      <c r="AA31" s="8"/>
      <c r="AC31" s="29"/>
      <c r="AG31" s="8"/>
    </row>
    <row r="32" spans="2:33" ht="16.5" thickBot="1">
      <c r="B32" s="3">
        <v>25</v>
      </c>
      <c r="C32" s="10" t="s">
        <v>25</v>
      </c>
      <c r="D32" s="23">
        <f t="shared" si="9"/>
        <v>3</v>
      </c>
      <c r="E32" s="15">
        <v>0</v>
      </c>
      <c r="F32" s="16">
        <f t="shared" si="0"/>
        <v>0</v>
      </c>
      <c r="G32" s="15">
        <v>2</v>
      </c>
      <c r="H32" s="32">
        <f t="shared" si="1"/>
        <v>66.66666666666666</v>
      </c>
      <c r="I32" s="15">
        <v>1</v>
      </c>
      <c r="J32" s="33">
        <f t="shared" si="2"/>
        <v>33.33333333333333</v>
      </c>
      <c r="K32" s="15">
        <v>0</v>
      </c>
      <c r="L32" s="16">
        <f t="shared" si="3"/>
        <v>0</v>
      </c>
      <c r="M32" s="15">
        <v>0</v>
      </c>
      <c r="N32" s="5">
        <f t="shared" si="4"/>
        <v>0</v>
      </c>
      <c r="O32" s="15">
        <v>0</v>
      </c>
      <c r="P32" s="16">
        <f t="shared" si="5"/>
        <v>0</v>
      </c>
      <c r="Q32" s="15">
        <v>0</v>
      </c>
      <c r="R32" s="33">
        <f t="shared" si="10"/>
        <v>0</v>
      </c>
      <c r="S32" s="15">
        <v>0</v>
      </c>
      <c r="T32" s="33">
        <f t="shared" si="6"/>
        <v>0</v>
      </c>
      <c r="U32" s="15">
        <v>0</v>
      </c>
      <c r="V32" s="33">
        <f t="shared" si="7"/>
        <v>0</v>
      </c>
      <c r="X32" s="20">
        <f t="shared" si="8"/>
        <v>3</v>
      </c>
      <c r="Y32" s="8"/>
      <c r="AA32" s="8"/>
      <c r="AC32" s="29"/>
      <c r="AG32" s="8"/>
    </row>
    <row r="33" spans="2:29" ht="16.5" thickBot="1">
      <c r="B33" s="48" t="s">
        <v>43</v>
      </c>
      <c r="C33" s="49"/>
      <c r="D33" s="24">
        <f>SUM(D8:D32)</f>
        <v>462</v>
      </c>
      <c r="E33" s="27">
        <f>SUM(E8:E32)</f>
        <v>98</v>
      </c>
      <c r="F33" s="26">
        <f t="shared" si="0"/>
        <v>21.21212121212121</v>
      </c>
      <c r="G33" s="27">
        <f>SUM(G8:G32)</f>
        <v>37</v>
      </c>
      <c r="H33" s="34">
        <f t="shared" si="1"/>
        <v>10.164835164835164</v>
      </c>
      <c r="I33" s="28">
        <f>SUM(I8:I32)</f>
        <v>309</v>
      </c>
      <c r="J33" s="35">
        <f t="shared" si="2"/>
        <v>84.89010989010988</v>
      </c>
      <c r="K33" s="27">
        <f>SUM(K8:K32)</f>
        <v>5</v>
      </c>
      <c r="L33" s="26">
        <f t="shared" si="3"/>
        <v>1.3736263736263736</v>
      </c>
      <c r="M33" s="27">
        <f>SUM(M8:M32)</f>
        <v>7</v>
      </c>
      <c r="N33" s="21">
        <f t="shared" si="4"/>
        <v>1.9230769230769231</v>
      </c>
      <c r="O33" s="28">
        <f>SUM(O8:O32)</f>
        <v>2</v>
      </c>
      <c r="P33" s="26">
        <f t="shared" si="5"/>
        <v>0.5494505494505495</v>
      </c>
      <c r="Q33" s="27">
        <f>SUM(Q8:Q32)</f>
        <v>4</v>
      </c>
      <c r="R33" s="35">
        <f t="shared" si="10"/>
        <v>1.098901098901099</v>
      </c>
      <c r="S33" s="27">
        <f>SUM(S8:S32)</f>
        <v>0</v>
      </c>
      <c r="T33" s="35">
        <f t="shared" si="6"/>
        <v>0</v>
      </c>
      <c r="U33" s="27">
        <f>SUM(U8:U32)</f>
        <v>0</v>
      </c>
      <c r="V33" s="35">
        <f t="shared" si="7"/>
        <v>0</v>
      </c>
      <c r="X33" s="18">
        <f>SUM(X8:X32)</f>
        <v>364</v>
      </c>
      <c r="Y33" s="8"/>
      <c r="Z33" s="8"/>
      <c r="AC33" s="29"/>
    </row>
    <row r="34" spans="2:29" ht="16.5" thickBot="1">
      <c r="B34" s="60" t="s">
        <v>44</v>
      </c>
      <c r="C34" s="61"/>
      <c r="D34" s="24">
        <f>SUM(D8:D32)</f>
        <v>462</v>
      </c>
      <c r="E34" s="27">
        <f>SUM(E8:E32)</f>
        <v>98</v>
      </c>
      <c r="F34" s="26">
        <f t="shared" si="0"/>
        <v>21.21212121212121</v>
      </c>
      <c r="G34" s="27">
        <f>SUM(G8:G32)</f>
        <v>37</v>
      </c>
      <c r="H34" s="34">
        <f t="shared" si="1"/>
        <v>10.164835164835164</v>
      </c>
      <c r="I34" s="28">
        <f>SUM(I8:I32)</f>
        <v>309</v>
      </c>
      <c r="J34" s="35">
        <f t="shared" si="2"/>
        <v>84.89010989010988</v>
      </c>
      <c r="K34" s="27">
        <f>SUM(K8:K32)</f>
        <v>5</v>
      </c>
      <c r="L34" s="26">
        <f t="shared" si="3"/>
        <v>1.3736263736263736</v>
      </c>
      <c r="M34" s="27">
        <f>SUM(M8:M32)</f>
        <v>7</v>
      </c>
      <c r="N34" s="21">
        <f t="shared" si="4"/>
        <v>1.9230769230769231</v>
      </c>
      <c r="O34" s="28">
        <f>SUM(O8:O32)</f>
        <v>2</v>
      </c>
      <c r="P34" s="26">
        <f t="shared" si="5"/>
        <v>0.5494505494505495</v>
      </c>
      <c r="Q34" s="27">
        <f>SUM(Q8:Q32)</f>
        <v>4</v>
      </c>
      <c r="R34" s="35">
        <f t="shared" si="10"/>
        <v>1.098901098901099</v>
      </c>
      <c r="S34" s="27">
        <f>SUM(S8:S32)</f>
        <v>0</v>
      </c>
      <c r="T34" s="35">
        <f t="shared" si="6"/>
        <v>0</v>
      </c>
      <c r="U34" s="27">
        <f>SUM(U8:U32)</f>
        <v>0</v>
      </c>
      <c r="V34" s="35">
        <f t="shared" si="7"/>
        <v>0</v>
      </c>
      <c r="X34" s="18">
        <f>SUM(X8:X32)</f>
        <v>364</v>
      </c>
      <c r="Z34" s="8"/>
      <c r="AC34" s="29"/>
    </row>
    <row r="35" spans="2:22" ht="12.75">
      <c r="B35" s="52" t="s">
        <v>50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spans="2:22" ht="12.75">
      <c r="B36" s="53" t="s">
        <v>35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7"/>
      <c r="V36" s="7"/>
    </row>
  </sheetData>
  <sheetProtection/>
  <mergeCells count="22">
    <mergeCell ref="X3:X7"/>
    <mergeCell ref="D4:D7"/>
    <mergeCell ref="E4:F6"/>
    <mergeCell ref="G4:H6"/>
    <mergeCell ref="I4:J6"/>
    <mergeCell ref="K3:L6"/>
    <mergeCell ref="M3:P3"/>
    <mergeCell ref="B33:C33"/>
    <mergeCell ref="B34:C34"/>
    <mergeCell ref="B35:V35"/>
    <mergeCell ref="B36:T36"/>
    <mergeCell ref="U3:V6"/>
    <mergeCell ref="Q3:R6"/>
    <mergeCell ref="S3:T6"/>
    <mergeCell ref="M4:N6"/>
    <mergeCell ref="O4:P6"/>
    <mergeCell ref="T1:V1"/>
    <mergeCell ref="B2:V2"/>
    <mergeCell ref="B3:B7"/>
    <mergeCell ref="C3:C7"/>
    <mergeCell ref="D3:F3"/>
    <mergeCell ref="G3:J3"/>
  </mergeCells>
  <printOptions/>
  <pageMargins left="0.7" right="0.7" top="0.75" bottom="0.75" header="0.3" footer="0.3"/>
  <pageSetup horizontalDpi="600" verticalDpi="600" orientation="landscape" paperSize="9" scale="84" r:id="rId1"/>
  <colBreaks count="1" manualBreakCount="1"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G38"/>
  <sheetViews>
    <sheetView zoomScale="73" zoomScaleNormal="73" zoomScalePageLayoutView="0" workbookViewId="0" topLeftCell="A1">
      <pane ySplit="7" topLeftCell="A8" activePane="bottomLeft" state="frozen"/>
      <selection pane="topLeft" activeCell="A1" sqref="A1"/>
      <selection pane="bottomLeft" activeCell="AA20" sqref="AA20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</cols>
  <sheetData>
    <row r="1" spans="20:22" ht="15.75">
      <c r="T1" s="47"/>
      <c r="U1" s="47"/>
      <c r="V1" s="47"/>
    </row>
    <row r="2" spans="2:22" ht="21" customHeight="1" thickBot="1">
      <c r="B2" s="66" t="s">
        <v>61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4" ht="28.5" customHeight="1" thickBot="1">
      <c r="B3" s="50" t="s">
        <v>0</v>
      </c>
      <c r="C3" s="51" t="s">
        <v>26</v>
      </c>
      <c r="D3" s="67" t="s">
        <v>39</v>
      </c>
      <c r="E3" s="67"/>
      <c r="F3" s="67"/>
      <c r="G3" s="68" t="s">
        <v>28</v>
      </c>
      <c r="H3" s="68"/>
      <c r="I3" s="68"/>
      <c r="J3" s="69"/>
      <c r="K3" s="39" t="s">
        <v>29</v>
      </c>
      <c r="L3" s="43"/>
      <c r="M3" s="58" t="s">
        <v>30</v>
      </c>
      <c r="N3" s="59"/>
      <c r="O3" s="59"/>
      <c r="P3" s="65"/>
      <c r="Q3" s="39" t="s">
        <v>46</v>
      </c>
      <c r="R3" s="43"/>
      <c r="S3" s="39" t="s">
        <v>47</v>
      </c>
      <c r="T3" s="43"/>
      <c r="U3" s="45" t="s">
        <v>31</v>
      </c>
      <c r="V3" s="43"/>
      <c r="X3" s="36" t="s">
        <v>41</v>
      </c>
    </row>
    <row r="4" spans="2:24" ht="12.75">
      <c r="B4" s="54"/>
      <c r="C4" s="56"/>
      <c r="D4" s="62" t="s">
        <v>38</v>
      </c>
      <c r="E4" s="39" t="s">
        <v>40</v>
      </c>
      <c r="F4" s="43"/>
      <c r="G4" s="39" t="s">
        <v>32</v>
      </c>
      <c r="H4" s="40"/>
      <c r="I4" s="40" t="s">
        <v>33</v>
      </c>
      <c r="J4" s="43"/>
      <c r="K4" s="41"/>
      <c r="L4" s="44"/>
      <c r="M4" s="39" t="s">
        <v>36</v>
      </c>
      <c r="N4" s="40"/>
      <c r="O4" s="40" t="s">
        <v>37</v>
      </c>
      <c r="P4" s="43"/>
      <c r="Q4" s="41"/>
      <c r="R4" s="44"/>
      <c r="S4" s="41"/>
      <c r="T4" s="44"/>
      <c r="U4" s="46"/>
      <c r="V4" s="44"/>
      <c r="X4" s="37"/>
    </row>
    <row r="5" spans="2:24" ht="12.75">
      <c r="B5" s="54"/>
      <c r="C5" s="56"/>
      <c r="D5" s="63"/>
      <c r="E5" s="41"/>
      <c r="F5" s="44"/>
      <c r="G5" s="41"/>
      <c r="H5" s="42"/>
      <c r="I5" s="42"/>
      <c r="J5" s="44"/>
      <c r="K5" s="41"/>
      <c r="L5" s="44"/>
      <c r="M5" s="41"/>
      <c r="N5" s="42"/>
      <c r="O5" s="42"/>
      <c r="P5" s="44"/>
      <c r="Q5" s="41"/>
      <c r="R5" s="44"/>
      <c r="S5" s="41"/>
      <c r="T5" s="44"/>
      <c r="U5" s="46"/>
      <c r="V5" s="44"/>
      <c r="X5" s="37"/>
    </row>
    <row r="6" spans="2:24" ht="12.75">
      <c r="B6" s="54"/>
      <c r="C6" s="56"/>
      <c r="D6" s="63"/>
      <c r="E6" s="41"/>
      <c r="F6" s="44"/>
      <c r="G6" s="41"/>
      <c r="H6" s="42"/>
      <c r="I6" s="42"/>
      <c r="J6" s="44"/>
      <c r="K6" s="41"/>
      <c r="L6" s="44"/>
      <c r="M6" s="41"/>
      <c r="N6" s="42"/>
      <c r="O6" s="42"/>
      <c r="P6" s="44"/>
      <c r="Q6" s="41"/>
      <c r="R6" s="44"/>
      <c r="S6" s="41"/>
      <c r="T6" s="44"/>
      <c r="U6" s="46"/>
      <c r="V6" s="44"/>
      <c r="X6" s="37"/>
    </row>
    <row r="7" spans="2:25" ht="13.5" thickBot="1">
      <c r="B7" s="55"/>
      <c r="C7" s="57"/>
      <c r="D7" s="6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38"/>
      <c r="Y7" s="8"/>
    </row>
    <row r="8" spans="2:33" ht="15.75">
      <c r="B8" s="2">
        <v>1</v>
      </c>
      <c r="C8" s="9" t="s">
        <v>1</v>
      </c>
      <c r="D8" s="22">
        <f>SUM(E8+G8+I8+K8+M8+O8+Q8+S8+U8)</f>
        <v>279</v>
      </c>
      <c r="E8" s="15">
        <v>63</v>
      </c>
      <c r="F8" s="16">
        <f aca="true" t="shared" si="0" ref="F8:F36">E8/D8*100</f>
        <v>22.58064516129032</v>
      </c>
      <c r="G8" s="15">
        <v>24</v>
      </c>
      <c r="H8" s="4">
        <f aca="true" t="shared" si="1" ref="H8:H36">G8/X8*100</f>
        <v>11.11111111111111</v>
      </c>
      <c r="I8" s="15">
        <v>137</v>
      </c>
      <c r="J8" s="6">
        <f aca="true" t="shared" si="2" ref="J8:J36">I8/X8*100</f>
        <v>63.42592592592593</v>
      </c>
      <c r="K8" s="15">
        <v>27</v>
      </c>
      <c r="L8" s="16">
        <f aca="true" t="shared" si="3" ref="L8:L36">K8/X8*100</f>
        <v>12.5</v>
      </c>
      <c r="M8" s="15">
        <v>17</v>
      </c>
      <c r="N8" s="5">
        <f aca="true" t="shared" si="4" ref="N8:N36">M8/X8*100</f>
        <v>7.87037037037037</v>
      </c>
      <c r="O8" s="15">
        <v>2</v>
      </c>
      <c r="P8" s="16">
        <f aca="true" t="shared" si="5" ref="P8:P36">O8/X8*100</f>
        <v>0.9259259259259258</v>
      </c>
      <c r="Q8" s="15">
        <v>9</v>
      </c>
      <c r="R8" s="6">
        <f aca="true" t="shared" si="6" ref="R8:R36">Q8/X8*100</f>
        <v>4.166666666666666</v>
      </c>
      <c r="S8" s="15">
        <v>0</v>
      </c>
      <c r="T8" s="6">
        <f aca="true" t="shared" si="7" ref="T8:T36">S8/X8*100</f>
        <v>0</v>
      </c>
      <c r="U8" s="15">
        <v>0</v>
      </c>
      <c r="V8" s="6">
        <f aca="true" t="shared" si="8" ref="V8:V36">U8/X8*100</f>
        <v>0</v>
      </c>
      <c r="X8" s="20">
        <f>D8-E8</f>
        <v>216</v>
      </c>
      <c r="Y8" s="8"/>
      <c r="AA8" s="8"/>
      <c r="AC8" s="29"/>
      <c r="AG8" s="8"/>
    </row>
    <row r="9" spans="2:33" ht="15.75">
      <c r="B9" s="3">
        <v>2</v>
      </c>
      <c r="C9" s="9" t="s">
        <v>2</v>
      </c>
      <c r="D9" s="23">
        <f aca="true" t="shared" si="9" ref="D9:D34">SUM(E9+G9+I9+K9+M9+O9+Q9+S9+U9)</f>
        <v>411</v>
      </c>
      <c r="E9" s="15">
        <v>83</v>
      </c>
      <c r="F9" s="16">
        <f t="shared" si="0"/>
        <v>20.194647201946474</v>
      </c>
      <c r="G9" s="15">
        <v>77</v>
      </c>
      <c r="H9" s="4">
        <f t="shared" si="1"/>
        <v>23.47560975609756</v>
      </c>
      <c r="I9" s="15">
        <v>173</v>
      </c>
      <c r="J9" s="6">
        <f t="shared" si="2"/>
        <v>52.743902439024396</v>
      </c>
      <c r="K9" s="15">
        <v>30</v>
      </c>
      <c r="L9" s="16">
        <f t="shared" si="3"/>
        <v>9.146341463414634</v>
      </c>
      <c r="M9" s="15">
        <v>36</v>
      </c>
      <c r="N9" s="5">
        <f t="shared" si="4"/>
        <v>10.975609756097562</v>
      </c>
      <c r="O9" s="15">
        <v>0</v>
      </c>
      <c r="P9" s="16">
        <f t="shared" si="5"/>
        <v>0</v>
      </c>
      <c r="Q9" s="15">
        <v>12</v>
      </c>
      <c r="R9" s="6">
        <f t="shared" si="6"/>
        <v>3.6585365853658534</v>
      </c>
      <c r="S9" s="15">
        <v>0</v>
      </c>
      <c r="T9" s="6">
        <f t="shared" si="7"/>
        <v>0</v>
      </c>
      <c r="U9" s="15">
        <v>0</v>
      </c>
      <c r="V9" s="6">
        <f t="shared" si="8"/>
        <v>0</v>
      </c>
      <c r="X9" s="20">
        <f aca="true" t="shared" si="10" ref="X9:X34">D9-E9</f>
        <v>328</v>
      </c>
      <c r="Y9" s="8"/>
      <c r="AA9" s="8"/>
      <c r="AC9" s="29"/>
      <c r="AG9" s="8"/>
    </row>
    <row r="10" spans="2:33" ht="15.75">
      <c r="B10" s="3">
        <v>3</v>
      </c>
      <c r="C10" s="9" t="s">
        <v>3</v>
      </c>
      <c r="D10" s="23">
        <f t="shared" si="9"/>
        <v>1441</v>
      </c>
      <c r="E10" s="15">
        <v>344</v>
      </c>
      <c r="F10" s="16">
        <f t="shared" si="0"/>
        <v>23.87231089521166</v>
      </c>
      <c r="G10" s="15">
        <v>93</v>
      </c>
      <c r="H10" s="4">
        <f t="shared" si="1"/>
        <v>8.477666362807659</v>
      </c>
      <c r="I10" s="15">
        <v>775</v>
      </c>
      <c r="J10" s="6">
        <f t="shared" si="2"/>
        <v>70.6472196900638</v>
      </c>
      <c r="K10" s="15">
        <v>132</v>
      </c>
      <c r="L10" s="16">
        <f t="shared" si="3"/>
        <v>12.03281677301732</v>
      </c>
      <c r="M10" s="15">
        <v>64</v>
      </c>
      <c r="N10" s="5">
        <f t="shared" si="4"/>
        <v>5.834092980856882</v>
      </c>
      <c r="O10" s="15">
        <v>11</v>
      </c>
      <c r="P10" s="16">
        <f t="shared" si="5"/>
        <v>1.0027347310847767</v>
      </c>
      <c r="Q10" s="15">
        <v>22</v>
      </c>
      <c r="R10" s="6">
        <f t="shared" si="6"/>
        <v>2.0054694621695535</v>
      </c>
      <c r="S10" s="15">
        <v>0</v>
      </c>
      <c r="T10" s="6">
        <f t="shared" si="7"/>
        <v>0</v>
      </c>
      <c r="U10" s="15">
        <v>0</v>
      </c>
      <c r="V10" s="6">
        <f t="shared" si="8"/>
        <v>0</v>
      </c>
      <c r="X10" s="20">
        <f t="shared" si="10"/>
        <v>1097</v>
      </c>
      <c r="Y10" s="8"/>
      <c r="AA10" s="8"/>
      <c r="AC10" s="29"/>
      <c r="AG10" s="8"/>
    </row>
    <row r="11" spans="2:33" ht="15.75">
      <c r="B11" s="3">
        <v>4</v>
      </c>
      <c r="C11" s="9" t="s">
        <v>4</v>
      </c>
      <c r="D11" s="23">
        <f t="shared" si="9"/>
        <v>645</v>
      </c>
      <c r="E11" s="15">
        <v>178</v>
      </c>
      <c r="F11" s="16">
        <f t="shared" si="0"/>
        <v>27.596899224806204</v>
      </c>
      <c r="G11" s="15">
        <v>168</v>
      </c>
      <c r="H11" s="4">
        <f t="shared" si="1"/>
        <v>35.974304068522486</v>
      </c>
      <c r="I11" s="15">
        <v>165</v>
      </c>
      <c r="J11" s="6">
        <f t="shared" si="2"/>
        <v>35.33190578158458</v>
      </c>
      <c r="K11" s="15">
        <v>84</v>
      </c>
      <c r="L11" s="16">
        <f t="shared" si="3"/>
        <v>17.987152034261243</v>
      </c>
      <c r="M11" s="15">
        <v>11</v>
      </c>
      <c r="N11" s="5">
        <f t="shared" si="4"/>
        <v>2.355460385438972</v>
      </c>
      <c r="O11" s="15">
        <v>1</v>
      </c>
      <c r="P11" s="16">
        <f t="shared" si="5"/>
        <v>0.21413276231263384</v>
      </c>
      <c r="Q11" s="15">
        <v>38</v>
      </c>
      <c r="R11" s="6">
        <f t="shared" si="6"/>
        <v>8.137044967880087</v>
      </c>
      <c r="S11" s="15">
        <v>0</v>
      </c>
      <c r="T11" s="6">
        <f t="shared" si="7"/>
        <v>0</v>
      </c>
      <c r="U11" s="15">
        <v>0</v>
      </c>
      <c r="V11" s="6">
        <f t="shared" si="8"/>
        <v>0</v>
      </c>
      <c r="X11" s="20">
        <f t="shared" si="10"/>
        <v>467</v>
      </c>
      <c r="Y11" s="8"/>
      <c r="AA11" s="8"/>
      <c r="AC11" s="29"/>
      <c r="AG11" s="8"/>
    </row>
    <row r="12" spans="2:33" ht="15.75">
      <c r="B12" s="3">
        <v>5</v>
      </c>
      <c r="C12" s="9" t="s">
        <v>5</v>
      </c>
      <c r="D12" s="23">
        <f t="shared" si="9"/>
        <v>411</v>
      </c>
      <c r="E12" s="15">
        <v>81</v>
      </c>
      <c r="F12" s="16">
        <f t="shared" si="0"/>
        <v>19.708029197080293</v>
      </c>
      <c r="G12" s="15">
        <v>136</v>
      </c>
      <c r="H12" s="4">
        <f t="shared" si="1"/>
        <v>41.21212121212121</v>
      </c>
      <c r="I12" s="15">
        <v>79</v>
      </c>
      <c r="J12" s="6">
        <f t="shared" si="2"/>
        <v>23.939393939393938</v>
      </c>
      <c r="K12" s="15">
        <v>60</v>
      </c>
      <c r="L12" s="16">
        <f t="shared" si="3"/>
        <v>18.181818181818183</v>
      </c>
      <c r="M12" s="15">
        <v>41</v>
      </c>
      <c r="N12" s="5">
        <f t="shared" si="4"/>
        <v>12.424242424242424</v>
      </c>
      <c r="O12" s="15">
        <v>0</v>
      </c>
      <c r="P12" s="16">
        <f t="shared" si="5"/>
        <v>0</v>
      </c>
      <c r="Q12" s="15">
        <v>14</v>
      </c>
      <c r="R12" s="6">
        <f t="shared" si="6"/>
        <v>4.242424242424243</v>
      </c>
      <c r="S12" s="15">
        <v>0</v>
      </c>
      <c r="T12" s="6">
        <f t="shared" si="7"/>
        <v>0</v>
      </c>
      <c r="U12" s="15">
        <v>0</v>
      </c>
      <c r="V12" s="6">
        <f t="shared" si="8"/>
        <v>0</v>
      </c>
      <c r="X12" s="20">
        <f t="shared" si="10"/>
        <v>330</v>
      </c>
      <c r="Y12" s="8"/>
      <c r="AA12" s="8"/>
      <c r="AC12" s="29"/>
      <c r="AG12" s="8"/>
    </row>
    <row r="13" spans="2:33" ht="15.75">
      <c r="B13" s="3">
        <v>6</v>
      </c>
      <c r="C13" s="9" t="s">
        <v>6</v>
      </c>
      <c r="D13" s="23">
        <f t="shared" si="9"/>
        <v>481</v>
      </c>
      <c r="E13" s="15">
        <v>73</v>
      </c>
      <c r="F13" s="16">
        <f t="shared" si="0"/>
        <v>15.176715176715177</v>
      </c>
      <c r="G13" s="15">
        <v>211</v>
      </c>
      <c r="H13" s="4">
        <f t="shared" si="1"/>
        <v>51.71568627450981</v>
      </c>
      <c r="I13" s="15">
        <v>74</v>
      </c>
      <c r="J13" s="6">
        <f t="shared" si="2"/>
        <v>18.137254901960784</v>
      </c>
      <c r="K13" s="15">
        <v>39</v>
      </c>
      <c r="L13" s="16">
        <f t="shared" si="3"/>
        <v>9.558823529411764</v>
      </c>
      <c r="M13" s="15">
        <v>52</v>
      </c>
      <c r="N13" s="5">
        <f t="shared" si="4"/>
        <v>12.745098039215685</v>
      </c>
      <c r="O13" s="15">
        <v>2</v>
      </c>
      <c r="P13" s="16">
        <f t="shared" si="5"/>
        <v>0.49019607843137253</v>
      </c>
      <c r="Q13" s="15">
        <v>30</v>
      </c>
      <c r="R13" s="6">
        <f t="shared" si="6"/>
        <v>7.352941176470589</v>
      </c>
      <c r="S13" s="15">
        <v>0</v>
      </c>
      <c r="T13" s="6">
        <f t="shared" si="7"/>
        <v>0</v>
      </c>
      <c r="U13" s="15">
        <v>0</v>
      </c>
      <c r="V13" s="6">
        <f t="shared" si="8"/>
        <v>0</v>
      </c>
      <c r="X13" s="20">
        <f t="shared" si="10"/>
        <v>408</v>
      </c>
      <c r="Y13" s="8"/>
      <c r="AA13" s="8"/>
      <c r="AC13" s="29"/>
      <c r="AG13" s="8"/>
    </row>
    <row r="14" spans="2:33" ht="15.75">
      <c r="B14" s="3">
        <v>7</v>
      </c>
      <c r="C14" s="9" t="s">
        <v>7</v>
      </c>
      <c r="D14" s="23">
        <f t="shared" si="9"/>
        <v>451</v>
      </c>
      <c r="E14" s="15">
        <v>140</v>
      </c>
      <c r="F14" s="16">
        <f t="shared" si="0"/>
        <v>31.042128603104214</v>
      </c>
      <c r="G14" s="15">
        <v>45</v>
      </c>
      <c r="H14" s="4">
        <f t="shared" si="1"/>
        <v>14.469453376205788</v>
      </c>
      <c r="I14" s="15">
        <v>208</v>
      </c>
      <c r="J14" s="6">
        <f t="shared" si="2"/>
        <v>66.88102893890675</v>
      </c>
      <c r="K14" s="15">
        <v>26</v>
      </c>
      <c r="L14" s="16">
        <f t="shared" si="3"/>
        <v>8.360128617363344</v>
      </c>
      <c r="M14" s="15">
        <v>12</v>
      </c>
      <c r="N14" s="5">
        <f t="shared" si="4"/>
        <v>3.858520900321544</v>
      </c>
      <c r="O14" s="15">
        <v>0</v>
      </c>
      <c r="P14" s="16">
        <f t="shared" si="5"/>
        <v>0</v>
      </c>
      <c r="Q14" s="15">
        <v>20</v>
      </c>
      <c r="R14" s="6">
        <f t="shared" si="6"/>
        <v>6.430868167202572</v>
      </c>
      <c r="S14" s="15">
        <v>0</v>
      </c>
      <c r="T14" s="6">
        <f t="shared" si="7"/>
        <v>0</v>
      </c>
      <c r="U14" s="15">
        <v>0</v>
      </c>
      <c r="V14" s="6">
        <f t="shared" si="8"/>
        <v>0</v>
      </c>
      <c r="X14" s="20">
        <f t="shared" si="10"/>
        <v>311</v>
      </c>
      <c r="Y14" s="8"/>
      <c r="AA14" s="8"/>
      <c r="AC14" s="29"/>
      <c r="AG14" s="8"/>
    </row>
    <row r="15" spans="2:33" ht="15.75">
      <c r="B15" s="3">
        <v>8</v>
      </c>
      <c r="C15" s="9" t="s">
        <v>8</v>
      </c>
      <c r="D15" s="23">
        <f t="shared" si="9"/>
        <v>308</v>
      </c>
      <c r="E15" s="15">
        <v>58</v>
      </c>
      <c r="F15" s="16">
        <f t="shared" si="0"/>
        <v>18.83116883116883</v>
      </c>
      <c r="G15" s="15">
        <v>124</v>
      </c>
      <c r="H15" s="4">
        <f t="shared" si="1"/>
        <v>49.6</v>
      </c>
      <c r="I15" s="15">
        <v>50</v>
      </c>
      <c r="J15" s="6">
        <f t="shared" si="2"/>
        <v>20</v>
      </c>
      <c r="K15" s="15">
        <v>33</v>
      </c>
      <c r="L15" s="16">
        <f t="shared" si="3"/>
        <v>13.200000000000001</v>
      </c>
      <c r="M15" s="15">
        <v>30</v>
      </c>
      <c r="N15" s="5">
        <f t="shared" si="4"/>
        <v>12</v>
      </c>
      <c r="O15" s="15">
        <v>2</v>
      </c>
      <c r="P15" s="16">
        <f t="shared" si="5"/>
        <v>0.8</v>
      </c>
      <c r="Q15" s="15">
        <v>11</v>
      </c>
      <c r="R15" s="6">
        <f t="shared" si="6"/>
        <v>4.3999999999999995</v>
      </c>
      <c r="S15" s="15">
        <v>0</v>
      </c>
      <c r="T15" s="6">
        <f t="shared" si="7"/>
        <v>0</v>
      </c>
      <c r="U15" s="15">
        <v>0</v>
      </c>
      <c r="V15" s="6">
        <f t="shared" si="8"/>
        <v>0</v>
      </c>
      <c r="X15" s="20">
        <f t="shared" si="10"/>
        <v>250</v>
      </c>
      <c r="Y15" s="8"/>
      <c r="AA15" s="8"/>
      <c r="AC15" s="29"/>
      <c r="AG15" s="8"/>
    </row>
    <row r="16" spans="2:33" ht="15.75">
      <c r="B16" s="3">
        <v>9</v>
      </c>
      <c r="C16" s="9" t="s">
        <v>9</v>
      </c>
      <c r="D16" s="23">
        <f t="shared" si="9"/>
        <v>608</v>
      </c>
      <c r="E16" s="15">
        <v>131</v>
      </c>
      <c r="F16" s="16">
        <f t="shared" si="0"/>
        <v>21.546052631578945</v>
      </c>
      <c r="G16" s="15">
        <v>65</v>
      </c>
      <c r="H16" s="4">
        <f t="shared" si="1"/>
        <v>13.626834381551362</v>
      </c>
      <c r="I16" s="15">
        <v>295</v>
      </c>
      <c r="J16" s="6">
        <f t="shared" si="2"/>
        <v>61.84486373165618</v>
      </c>
      <c r="K16" s="15">
        <v>70</v>
      </c>
      <c r="L16" s="16">
        <f t="shared" si="3"/>
        <v>14.675052410901468</v>
      </c>
      <c r="M16" s="15">
        <v>19</v>
      </c>
      <c r="N16" s="5">
        <f t="shared" si="4"/>
        <v>3.9832285115303985</v>
      </c>
      <c r="O16" s="15">
        <v>10</v>
      </c>
      <c r="P16" s="16">
        <f t="shared" si="5"/>
        <v>2.0964360587002098</v>
      </c>
      <c r="Q16" s="15">
        <v>17</v>
      </c>
      <c r="R16" s="6">
        <f t="shared" si="6"/>
        <v>3.563941299790356</v>
      </c>
      <c r="S16" s="15">
        <v>1</v>
      </c>
      <c r="T16" s="6">
        <f t="shared" si="7"/>
        <v>0.20964360587002098</v>
      </c>
      <c r="U16" s="15">
        <v>0</v>
      </c>
      <c r="V16" s="6">
        <f t="shared" si="8"/>
        <v>0</v>
      </c>
      <c r="X16" s="20">
        <f t="shared" si="10"/>
        <v>477</v>
      </c>
      <c r="Y16" s="8"/>
      <c r="AA16" s="8"/>
      <c r="AC16" s="29"/>
      <c r="AG16" s="8"/>
    </row>
    <row r="17" spans="2:33" ht="15.75">
      <c r="B17" s="3">
        <v>10</v>
      </c>
      <c r="C17" s="9" t="s">
        <v>10</v>
      </c>
      <c r="D17" s="23">
        <f t="shared" si="9"/>
        <v>282</v>
      </c>
      <c r="E17" s="15">
        <v>67</v>
      </c>
      <c r="F17" s="16">
        <f t="shared" si="0"/>
        <v>23.75886524822695</v>
      </c>
      <c r="G17" s="15">
        <v>37</v>
      </c>
      <c r="H17" s="4">
        <f t="shared" si="1"/>
        <v>17.209302325581397</v>
      </c>
      <c r="I17" s="15">
        <v>120</v>
      </c>
      <c r="J17" s="6">
        <f t="shared" si="2"/>
        <v>55.81395348837209</v>
      </c>
      <c r="K17" s="15">
        <v>27</v>
      </c>
      <c r="L17" s="16">
        <f t="shared" si="3"/>
        <v>12.558139534883722</v>
      </c>
      <c r="M17" s="15">
        <v>21</v>
      </c>
      <c r="N17" s="5">
        <f t="shared" si="4"/>
        <v>9.767441860465116</v>
      </c>
      <c r="O17" s="15">
        <v>1</v>
      </c>
      <c r="P17" s="16">
        <f t="shared" si="5"/>
        <v>0.46511627906976744</v>
      </c>
      <c r="Q17" s="15">
        <v>9</v>
      </c>
      <c r="R17" s="6">
        <f t="shared" si="6"/>
        <v>4.186046511627907</v>
      </c>
      <c r="S17" s="15">
        <v>0</v>
      </c>
      <c r="T17" s="6">
        <f t="shared" si="7"/>
        <v>0</v>
      </c>
      <c r="U17" s="15">
        <v>0</v>
      </c>
      <c r="V17" s="6">
        <f t="shared" si="8"/>
        <v>0</v>
      </c>
      <c r="X17" s="20">
        <f t="shared" si="10"/>
        <v>215</v>
      </c>
      <c r="Y17" s="8"/>
      <c r="AA17" s="8"/>
      <c r="AC17" s="29"/>
      <c r="AG17" s="8"/>
    </row>
    <row r="18" spans="2:33" ht="15.75">
      <c r="B18" s="3">
        <v>11</v>
      </c>
      <c r="C18" s="9" t="s">
        <v>11</v>
      </c>
      <c r="D18" s="23">
        <f t="shared" si="9"/>
        <v>235</v>
      </c>
      <c r="E18" s="15">
        <v>63</v>
      </c>
      <c r="F18" s="16">
        <f t="shared" si="0"/>
        <v>26.80851063829787</v>
      </c>
      <c r="G18" s="15">
        <v>3</v>
      </c>
      <c r="H18" s="4">
        <f t="shared" si="1"/>
        <v>1.744186046511628</v>
      </c>
      <c r="I18" s="15">
        <v>108</v>
      </c>
      <c r="J18" s="6">
        <f t="shared" si="2"/>
        <v>62.7906976744186</v>
      </c>
      <c r="K18" s="15">
        <v>21</v>
      </c>
      <c r="L18" s="16">
        <f t="shared" si="3"/>
        <v>12.209302325581394</v>
      </c>
      <c r="M18" s="15">
        <v>6</v>
      </c>
      <c r="N18" s="5">
        <f t="shared" si="4"/>
        <v>3.488372093023256</v>
      </c>
      <c r="O18" s="15">
        <v>2</v>
      </c>
      <c r="P18" s="16">
        <f t="shared" si="5"/>
        <v>1.1627906976744187</v>
      </c>
      <c r="Q18" s="15">
        <v>31</v>
      </c>
      <c r="R18" s="6">
        <f t="shared" si="6"/>
        <v>18.023255813953487</v>
      </c>
      <c r="S18" s="15">
        <v>1</v>
      </c>
      <c r="T18" s="6">
        <f t="shared" si="7"/>
        <v>0.5813953488372093</v>
      </c>
      <c r="U18" s="15">
        <v>0</v>
      </c>
      <c r="V18" s="6">
        <f t="shared" si="8"/>
        <v>0</v>
      </c>
      <c r="X18" s="20">
        <f t="shared" si="10"/>
        <v>172</v>
      </c>
      <c r="Y18" s="8"/>
      <c r="AA18" s="8"/>
      <c r="AC18" s="29"/>
      <c r="AG18" s="8"/>
    </row>
    <row r="19" spans="2:33" ht="15.75">
      <c r="B19" s="3">
        <v>12</v>
      </c>
      <c r="C19" s="9" t="s">
        <v>12</v>
      </c>
      <c r="D19" s="23">
        <f t="shared" si="9"/>
        <v>960</v>
      </c>
      <c r="E19" s="15">
        <v>154</v>
      </c>
      <c r="F19" s="16">
        <f t="shared" si="0"/>
        <v>16.041666666666668</v>
      </c>
      <c r="G19" s="15">
        <v>181</v>
      </c>
      <c r="H19" s="4">
        <f t="shared" si="1"/>
        <v>22.456575682382134</v>
      </c>
      <c r="I19" s="15">
        <v>436</v>
      </c>
      <c r="J19" s="6">
        <f t="shared" si="2"/>
        <v>54.09429280397022</v>
      </c>
      <c r="K19" s="15">
        <v>129</v>
      </c>
      <c r="L19" s="16">
        <f t="shared" si="3"/>
        <v>16.00496277915633</v>
      </c>
      <c r="M19" s="15">
        <v>36</v>
      </c>
      <c r="N19" s="5">
        <f t="shared" si="4"/>
        <v>4.466501240694789</v>
      </c>
      <c r="O19" s="15">
        <v>3</v>
      </c>
      <c r="P19" s="16">
        <f t="shared" si="5"/>
        <v>0.37220843672456577</v>
      </c>
      <c r="Q19" s="15">
        <v>21</v>
      </c>
      <c r="R19" s="6">
        <f t="shared" si="6"/>
        <v>2.6054590570719602</v>
      </c>
      <c r="S19" s="15">
        <v>0</v>
      </c>
      <c r="T19" s="6">
        <f t="shared" si="7"/>
        <v>0</v>
      </c>
      <c r="U19" s="15">
        <v>0</v>
      </c>
      <c r="V19" s="6">
        <f t="shared" si="8"/>
        <v>0</v>
      </c>
      <c r="X19" s="20">
        <f t="shared" si="10"/>
        <v>806</v>
      </c>
      <c r="Y19" s="8"/>
      <c r="AA19" s="8"/>
      <c r="AC19" s="29"/>
      <c r="AG19" s="8"/>
    </row>
    <row r="20" spans="2:33" ht="15.75">
      <c r="B20" s="3">
        <v>13</v>
      </c>
      <c r="C20" s="9" t="s">
        <v>13</v>
      </c>
      <c r="D20" s="23">
        <f t="shared" si="9"/>
        <v>422</v>
      </c>
      <c r="E20" s="15">
        <v>148</v>
      </c>
      <c r="F20" s="16">
        <f t="shared" si="0"/>
        <v>35.07109004739337</v>
      </c>
      <c r="G20" s="15">
        <v>16</v>
      </c>
      <c r="H20" s="4">
        <f t="shared" si="1"/>
        <v>5.839416058394161</v>
      </c>
      <c r="I20" s="15">
        <v>185</v>
      </c>
      <c r="J20" s="6">
        <f t="shared" si="2"/>
        <v>67.51824817518248</v>
      </c>
      <c r="K20" s="15">
        <v>44</v>
      </c>
      <c r="L20" s="16">
        <f t="shared" si="3"/>
        <v>16.05839416058394</v>
      </c>
      <c r="M20" s="15">
        <v>13</v>
      </c>
      <c r="N20" s="5">
        <f t="shared" si="4"/>
        <v>4.744525547445255</v>
      </c>
      <c r="O20" s="15">
        <v>4</v>
      </c>
      <c r="P20" s="16">
        <f t="shared" si="5"/>
        <v>1.4598540145985401</v>
      </c>
      <c r="Q20" s="15">
        <v>11</v>
      </c>
      <c r="R20" s="6">
        <f t="shared" si="6"/>
        <v>4.014598540145985</v>
      </c>
      <c r="S20" s="15">
        <v>1</v>
      </c>
      <c r="T20" s="6">
        <f t="shared" si="7"/>
        <v>0.36496350364963503</v>
      </c>
      <c r="U20" s="15">
        <v>0</v>
      </c>
      <c r="V20" s="6">
        <f t="shared" si="8"/>
        <v>0</v>
      </c>
      <c r="X20" s="20">
        <f t="shared" si="10"/>
        <v>274</v>
      </c>
      <c r="Y20" s="8"/>
      <c r="AA20" s="8"/>
      <c r="AC20" s="29"/>
      <c r="AG20" s="8"/>
    </row>
    <row r="21" spans="2:33" ht="15.75">
      <c r="B21" s="3">
        <v>14</v>
      </c>
      <c r="C21" s="9" t="s">
        <v>14</v>
      </c>
      <c r="D21" s="23">
        <f t="shared" si="9"/>
        <v>1601</v>
      </c>
      <c r="E21" s="15">
        <v>341</v>
      </c>
      <c r="F21" s="16">
        <f t="shared" si="0"/>
        <v>21.299188007495314</v>
      </c>
      <c r="G21" s="15">
        <v>334</v>
      </c>
      <c r="H21" s="4">
        <f t="shared" si="1"/>
        <v>26.50793650793651</v>
      </c>
      <c r="I21" s="15">
        <v>569</v>
      </c>
      <c r="J21" s="6">
        <f t="shared" si="2"/>
        <v>45.15873015873016</v>
      </c>
      <c r="K21" s="15">
        <v>132</v>
      </c>
      <c r="L21" s="16">
        <f t="shared" si="3"/>
        <v>10.476190476190476</v>
      </c>
      <c r="M21" s="15">
        <v>79</v>
      </c>
      <c r="N21" s="5">
        <f t="shared" si="4"/>
        <v>6.26984126984127</v>
      </c>
      <c r="O21" s="15">
        <v>7</v>
      </c>
      <c r="P21" s="16">
        <f t="shared" si="5"/>
        <v>0.5555555555555556</v>
      </c>
      <c r="Q21" s="15">
        <v>138</v>
      </c>
      <c r="R21" s="6">
        <f t="shared" si="6"/>
        <v>10.952380952380953</v>
      </c>
      <c r="S21" s="15">
        <v>1</v>
      </c>
      <c r="T21" s="6">
        <f t="shared" si="7"/>
        <v>0.07936507936507936</v>
      </c>
      <c r="U21" s="15">
        <v>0</v>
      </c>
      <c r="V21" s="6">
        <f t="shared" si="8"/>
        <v>0</v>
      </c>
      <c r="X21" s="20">
        <f t="shared" si="10"/>
        <v>1260</v>
      </c>
      <c r="Y21" s="8"/>
      <c r="AA21" s="8"/>
      <c r="AC21" s="29"/>
      <c r="AG21" s="8"/>
    </row>
    <row r="22" spans="2:33" ht="15.75">
      <c r="B22" s="3">
        <v>15</v>
      </c>
      <c r="C22" s="9" t="s">
        <v>15</v>
      </c>
      <c r="D22" s="23">
        <f t="shared" si="9"/>
        <v>347</v>
      </c>
      <c r="E22" s="15">
        <v>110</v>
      </c>
      <c r="F22" s="16">
        <f t="shared" si="0"/>
        <v>31.70028818443804</v>
      </c>
      <c r="G22" s="15">
        <v>113</v>
      </c>
      <c r="H22" s="4">
        <f t="shared" si="1"/>
        <v>47.67932489451477</v>
      </c>
      <c r="I22" s="15">
        <v>64</v>
      </c>
      <c r="J22" s="6">
        <f t="shared" si="2"/>
        <v>27.004219409282697</v>
      </c>
      <c r="K22" s="15">
        <v>23</v>
      </c>
      <c r="L22" s="16">
        <f t="shared" si="3"/>
        <v>9.70464135021097</v>
      </c>
      <c r="M22" s="15">
        <v>25</v>
      </c>
      <c r="N22" s="5">
        <f t="shared" si="4"/>
        <v>10.548523206751055</v>
      </c>
      <c r="O22" s="15">
        <v>2</v>
      </c>
      <c r="P22" s="16">
        <f t="shared" si="5"/>
        <v>0.8438818565400843</v>
      </c>
      <c r="Q22" s="15">
        <v>10</v>
      </c>
      <c r="R22" s="6">
        <f t="shared" si="6"/>
        <v>4.219409282700422</v>
      </c>
      <c r="S22" s="15">
        <v>0</v>
      </c>
      <c r="T22" s="6">
        <f t="shared" si="7"/>
        <v>0</v>
      </c>
      <c r="U22" s="15">
        <v>0</v>
      </c>
      <c r="V22" s="6">
        <f t="shared" si="8"/>
        <v>0</v>
      </c>
      <c r="X22" s="20">
        <f t="shared" si="10"/>
        <v>237</v>
      </c>
      <c r="Y22" s="8"/>
      <c r="AA22" s="8"/>
      <c r="AC22" s="29"/>
      <c r="AG22" s="8"/>
    </row>
    <row r="23" spans="2:33" ht="15.75">
      <c r="B23" s="3">
        <v>16</v>
      </c>
      <c r="C23" s="9" t="s">
        <v>16</v>
      </c>
      <c r="D23" s="23">
        <f t="shared" si="9"/>
        <v>320</v>
      </c>
      <c r="E23" s="15">
        <v>44</v>
      </c>
      <c r="F23" s="16">
        <f t="shared" si="0"/>
        <v>13.750000000000002</v>
      </c>
      <c r="G23" s="15">
        <v>66</v>
      </c>
      <c r="H23" s="4">
        <f t="shared" si="1"/>
        <v>23.91304347826087</v>
      </c>
      <c r="I23" s="15">
        <v>142</v>
      </c>
      <c r="J23" s="6">
        <f t="shared" si="2"/>
        <v>51.449275362318836</v>
      </c>
      <c r="K23" s="15">
        <v>33</v>
      </c>
      <c r="L23" s="16">
        <f t="shared" si="3"/>
        <v>11.956521739130435</v>
      </c>
      <c r="M23" s="15">
        <v>22</v>
      </c>
      <c r="N23" s="5">
        <f t="shared" si="4"/>
        <v>7.971014492753622</v>
      </c>
      <c r="O23" s="15">
        <v>6</v>
      </c>
      <c r="P23" s="16">
        <f t="shared" si="5"/>
        <v>2.1739130434782608</v>
      </c>
      <c r="Q23" s="15">
        <v>7</v>
      </c>
      <c r="R23" s="6">
        <f t="shared" si="6"/>
        <v>2.536231884057971</v>
      </c>
      <c r="S23" s="15">
        <v>0</v>
      </c>
      <c r="T23" s="6">
        <f t="shared" si="7"/>
        <v>0</v>
      </c>
      <c r="U23" s="15">
        <v>0</v>
      </c>
      <c r="V23" s="6">
        <f t="shared" si="8"/>
        <v>0</v>
      </c>
      <c r="X23" s="20">
        <f t="shared" si="10"/>
        <v>276</v>
      </c>
      <c r="Y23" s="8"/>
      <c r="AA23" s="8"/>
      <c r="AC23" s="29"/>
      <c r="AG23" s="8"/>
    </row>
    <row r="24" spans="2:33" ht="15.75">
      <c r="B24" s="3">
        <v>17</v>
      </c>
      <c r="C24" s="9" t="s">
        <v>17</v>
      </c>
      <c r="D24" s="23">
        <f t="shared" si="9"/>
        <v>323</v>
      </c>
      <c r="E24" s="15">
        <v>77</v>
      </c>
      <c r="F24" s="16">
        <f t="shared" si="0"/>
        <v>23.8390092879257</v>
      </c>
      <c r="G24" s="15">
        <v>37</v>
      </c>
      <c r="H24" s="4">
        <f t="shared" si="1"/>
        <v>15.040650406504067</v>
      </c>
      <c r="I24" s="15">
        <v>160</v>
      </c>
      <c r="J24" s="6">
        <f t="shared" si="2"/>
        <v>65.04065040650406</v>
      </c>
      <c r="K24" s="15">
        <v>18</v>
      </c>
      <c r="L24" s="16">
        <f t="shared" si="3"/>
        <v>7.317073170731707</v>
      </c>
      <c r="M24" s="15">
        <v>14</v>
      </c>
      <c r="N24" s="5">
        <f t="shared" si="4"/>
        <v>5.691056910569105</v>
      </c>
      <c r="O24" s="15">
        <v>1</v>
      </c>
      <c r="P24" s="16">
        <f t="shared" si="5"/>
        <v>0.40650406504065045</v>
      </c>
      <c r="Q24" s="15">
        <v>16</v>
      </c>
      <c r="R24" s="6">
        <f t="shared" si="6"/>
        <v>6.504065040650407</v>
      </c>
      <c r="S24" s="15">
        <v>0</v>
      </c>
      <c r="T24" s="6">
        <f t="shared" si="7"/>
        <v>0</v>
      </c>
      <c r="U24" s="15">
        <v>0</v>
      </c>
      <c r="V24" s="6">
        <f t="shared" si="8"/>
        <v>0</v>
      </c>
      <c r="X24" s="20">
        <f t="shared" si="10"/>
        <v>246</v>
      </c>
      <c r="Y24" s="8"/>
      <c r="AA24" s="8"/>
      <c r="AC24" s="29"/>
      <c r="AG24" s="8"/>
    </row>
    <row r="25" spans="2:33" ht="15.75">
      <c r="B25" s="3">
        <v>18</v>
      </c>
      <c r="C25" s="9" t="s">
        <v>18</v>
      </c>
      <c r="D25" s="23">
        <f t="shared" si="9"/>
        <v>184</v>
      </c>
      <c r="E25" s="15">
        <v>35</v>
      </c>
      <c r="F25" s="16">
        <f t="shared" si="0"/>
        <v>19.021739130434785</v>
      </c>
      <c r="G25" s="15">
        <v>23</v>
      </c>
      <c r="H25" s="4">
        <f t="shared" si="1"/>
        <v>15.436241610738255</v>
      </c>
      <c r="I25" s="15">
        <v>97</v>
      </c>
      <c r="J25" s="6">
        <f t="shared" si="2"/>
        <v>65.1006711409396</v>
      </c>
      <c r="K25" s="15">
        <v>15</v>
      </c>
      <c r="L25" s="16">
        <f t="shared" si="3"/>
        <v>10.06711409395973</v>
      </c>
      <c r="M25" s="15">
        <v>9</v>
      </c>
      <c r="N25" s="5">
        <f t="shared" si="4"/>
        <v>6.0402684563758395</v>
      </c>
      <c r="O25" s="15">
        <v>1</v>
      </c>
      <c r="P25" s="16">
        <f t="shared" si="5"/>
        <v>0.6711409395973155</v>
      </c>
      <c r="Q25" s="15">
        <v>4</v>
      </c>
      <c r="R25" s="6">
        <f t="shared" si="6"/>
        <v>2.684563758389262</v>
      </c>
      <c r="S25" s="15">
        <v>0</v>
      </c>
      <c r="T25" s="6">
        <f t="shared" si="7"/>
        <v>0</v>
      </c>
      <c r="U25" s="15">
        <v>0</v>
      </c>
      <c r="V25" s="6">
        <f t="shared" si="8"/>
        <v>0</v>
      </c>
      <c r="X25" s="20">
        <f t="shared" si="10"/>
        <v>149</v>
      </c>
      <c r="Y25" s="8"/>
      <c r="AA25" s="8"/>
      <c r="AC25" s="29"/>
      <c r="AG25" s="8"/>
    </row>
    <row r="26" spans="2:33" ht="15.75">
      <c r="B26" s="3">
        <v>19</v>
      </c>
      <c r="C26" s="9" t="s">
        <v>19</v>
      </c>
      <c r="D26" s="23">
        <f t="shared" si="9"/>
        <v>556</v>
      </c>
      <c r="E26" s="15">
        <v>148</v>
      </c>
      <c r="F26" s="16">
        <f t="shared" si="0"/>
        <v>26.618705035971225</v>
      </c>
      <c r="G26" s="15">
        <v>51</v>
      </c>
      <c r="H26" s="4">
        <f t="shared" si="1"/>
        <v>12.5</v>
      </c>
      <c r="I26" s="15">
        <v>226</v>
      </c>
      <c r="J26" s="6">
        <f t="shared" si="2"/>
        <v>55.392156862745104</v>
      </c>
      <c r="K26" s="15">
        <v>51</v>
      </c>
      <c r="L26" s="16">
        <f t="shared" si="3"/>
        <v>12.5</v>
      </c>
      <c r="M26" s="15">
        <v>45</v>
      </c>
      <c r="N26" s="5">
        <f t="shared" si="4"/>
        <v>11.029411764705882</v>
      </c>
      <c r="O26" s="15">
        <v>4</v>
      </c>
      <c r="P26" s="16">
        <f t="shared" si="5"/>
        <v>0.9803921568627451</v>
      </c>
      <c r="Q26" s="15">
        <v>30</v>
      </c>
      <c r="R26" s="6">
        <f t="shared" si="6"/>
        <v>7.352941176470589</v>
      </c>
      <c r="S26" s="15">
        <v>1</v>
      </c>
      <c r="T26" s="6">
        <f t="shared" si="7"/>
        <v>0.24509803921568626</v>
      </c>
      <c r="U26" s="15">
        <v>0</v>
      </c>
      <c r="V26" s="6">
        <f t="shared" si="8"/>
        <v>0</v>
      </c>
      <c r="X26" s="20">
        <f t="shared" si="10"/>
        <v>408</v>
      </c>
      <c r="Y26" s="8"/>
      <c r="AA26" s="8"/>
      <c r="AC26" s="29"/>
      <c r="AG26" s="8"/>
    </row>
    <row r="27" spans="2:33" ht="15.75">
      <c r="B27" s="3">
        <v>20</v>
      </c>
      <c r="C27" s="9" t="s">
        <v>20</v>
      </c>
      <c r="D27" s="23">
        <f t="shared" si="9"/>
        <v>384</v>
      </c>
      <c r="E27" s="15">
        <v>118</v>
      </c>
      <c r="F27" s="16">
        <f t="shared" si="0"/>
        <v>30.729166666666668</v>
      </c>
      <c r="G27" s="15">
        <v>44</v>
      </c>
      <c r="H27" s="4">
        <f t="shared" si="1"/>
        <v>16.541353383458645</v>
      </c>
      <c r="I27" s="15">
        <v>128</v>
      </c>
      <c r="J27" s="6">
        <f t="shared" si="2"/>
        <v>48.1203007518797</v>
      </c>
      <c r="K27" s="15">
        <v>44</v>
      </c>
      <c r="L27" s="16">
        <f t="shared" si="3"/>
        <v>16.541353383458645</v>
      </c>
      <c r="M27" s="15">
        <v>26</v>
      </c>
      <c r="N27" s="5">
        <f t="shared" si="4"/>
        <v>9.774436090225564</v>
      </c>
      <c r="O27" s="15">
        <v>3</v>
      </c>
      <c r="P27" s="16">
        <f t="shared" si="5"/>
        <v>1.1278195488721803</v>
      </c>
      <c r="Q27" s="15">
        <v>21</v>
      </c>
      <c r="R27" s="6">
        <f t="shared" si="6"/>
        <v>7.894736842105263</v>
      </c>
      <c r="S27" s="15">
        <v>0</v>
      </c>
      <c r="T27" s="6">
        <f t="shared" si="7"/>
        <v>0</v>
      </c>
      <c r="U27" s="15">
        <v>0</v>
      </c>
      <c r="V27" s="6">
        <f t="shared" si="8"/>
        <v>0</v>
      </c>
      <c r="X27" s="20">
        <f t="shared" si="10"/>
        <v>266</v>
      </c>
      <c r="Y27" s="8"/>
      <c r="AA27" s="8"/>
      <c r="AC27" s="29"/>
      <c r="AG27" s="8"/>
    </row>
    <row r="28" spans="2:33" ht="15.75">
      <c r="B28" s="3">
        <v>21</v>
      </c>
      <c r="C28" s="9" t="s">
        <v>21</v>
      </c>
      <c r="D28" s="23">
        <f t="shared" si="9"/>
        <v>284</v>
      </c>
      <c r="E28" s="15">
        <v>53</v>
      </c>
      <c r="F28" s="16">
        <f t="shared" si="0"/>
        <v>18.661971830985916</v>
      </c>
      <c r="G28" s="15">
        <v>114</v>
      </c>
      <c r="H28" s="4">
        <f t="shared" si="1"/>
        <v>49.35064935064935</v>
      </c>
      <c r="I28" s="15">
        <v>51</v>
      </c>
      <c r="J28" s="6">
        <f t="shared" si="2"/>
        <v>22.07792207792208</v>
      </c>
      <c r="K28" s="15">
        <v>34</v>
      </c>
      <c r="L28" s="16">
        <f t="shared" si="3"/>
        <v>14.71861471861472</v>
      </c>
      <c r="M28" s="15">
        <v>23</v>
      </c>
      <c r="N28" s="5">
        <f t="shared" si="4"/>
        <v>9.956709956709958</v>
      </c>
      <c r="O28" s="15">
        <v>3</v>
      </c>
      <c r="P28" s="16">
        <f t="shared" si="5"/>
        <v>1.2987012987012987</v>
      </c>
      <c r="Q28" s="15">
        <v>6</v>
      </c>
      <c r="R28" s="6">
        <f t="shared" si="6"/>
        <v>2.5974025974025974</v>
      </c>
      <c r="S28" s="15">
        <v>0</v>
      </c>
      <c r="T28" s="6">
        <f t="shared" si="7"/>
        <v>0</v>
      </c>
      <c r="U28" s="15">
        <v>0</v>
      </c>
      <c r="V28" s="6">
        <f t="shared" si="8"/>
        <v>0</v>
      </c>
      <c r="X28" s="20">
        <f t="shared" si="10"/>
        <v>231</v>
      </c>
      <c r="Y28" s="8"/>
      <c r="AA28" s="8"/>
      <c r="AC28" s="29"/>
      <c r="AG28" s="8"/>
    </row>
    <row r="29" spans="2:33" ht="15.75">
      <c r="B29" s="3">
        <v>22</v>
      </c>
      <c r="C29" s="9" t="s">
        <v>22</v>
      </c>
      <c r="D29" s="23">
        <f t="shared" si="9"/>
        <v>336</v>
      </c>
      <c r="E29" s="15">
        <v>75</v>
      </c>
      <c r="F29" s="16">
        <f t="shared" si="0"/>
        <v>22.321428571428573</v>
      </c>
      <c r="G29" s="15">
        <v>52</v>
      </c>
      <c r="H29" s="4">
        <f t="shared" si="1"/>
        <v>19.923371647509576</v>
      </c>
      <c r="I29" s="15">
        <v>117</v>
      </c>
      <c r="J29" s="6">
        <f t="shared" si="2"/>
        <v>44.827586206896555</v>
      </c>
      <c r="K29" s="15">
        <v>30</v>
      </c>
      <c r="L29" s="16">
        <f t="shared" si="3"/>
        <v>11.494252873563218</v>
      </c>
      <c r="M29" s="15">
        <v>52</v>
      </c>
      <c r="N29" s="5">
        <f t="shared" si="4"/>
        <v>19.923371647509576</v>
      </c>
      <c r="O29" s="15">
        <v>0</v>
      </c>
      <c r="P29" s="16">
        <f t="shared" si="5"/>
        <v>0</v>
      </c>
      <c r="Q29" s="15">
        <v>10</v>
      </c>
      <c r="R29" s="6">
        <f t="shared" si="6"/>
        <v>3.8314176245210727</v>
      </c>
      <c r="S29" s="15">
        <v>0</v>
      </c>
      <c r="T29" s="6">
        <f t="shared" si="7"/>
        <v>0</v>
      </c>
      <c r="U29" s="15">
        <v>0</v>
      </c>
      <c r="V29" s="6">
        <f t="shared" si="8"/>
        <v>0</v>
      </c>
      <c r="X29" s="20">
        <f t="shared" si="10"/>
        <v>261</v>
      </c>
      <c r="Y29" s="8"/>
      <c r="AA29" s="8"/>
      <c r="AC29" s="29"/>
      <c r="AG29" s="8"/>
    </row>
    <row r="30" spans="2:33" ht="15.75">
      <c r="B30" s="3">
        <v>23</v>
      </c>
      <c r="C30" s="31" t="s">
        <v>23</v>
      </c>
      <c r="D30" s="23">
        <f t="shared" si="9"/>
        <v>167</v>
      </c>
      <c r="E30" s="15">
        <v>32</v>
      </c>
      <c r="F30" s="16">
        <f t="shared" si="0"/>
        <v>19.16167664670659</v>
      </c>
      <c r="G30" s="15">
        <v>58</v>
      </c>
      <c r="H30" s="4">
        <f t="shared" si="1"/>
        <v>42.96296296296296</v>
      </c>
      <c r="I30" s="15">
        <v>45</v>
      </c>
      <c r="J30" s="6">
        <f t="shared" si="2"/>
        <v>33.33333333333333</v>
      </c>
      <c r="K30" s="15">
        <v>17</v>
      </c>
      <c r="L30" s="16">
        <f t="shared" si="3"/>
        <v>12.592592592592592</v>
      </c>
      <c r="M30" s="15">
        <v>8</v>
      </c>
      <c r="N30" s="5">
        <f t="shared" si="4"/>
        <v>5.9259259259259265</v>
      </c>
      <c r="O30" s="15">
        <v>1</v>
      </c>
      <c r="P30" s="16">
        <f t="shared" si="5"/>
        <v>0.7407407407407408</v>
      </c>
      <c r="Q30" s="15">
        <v>6</v>
      </c>
      <c r="R30" s="6">
        <f t="shared" si="6"/>
        <v>4.444444444444445</v>
      </c>
      <c r="S30" s="15">
        <v>0</v>
      </c>
      <c r="T30" s="6">
        <f t="shared" si="7"/>
        <v>0</v>
      </c>
      <c r="U30" s="15">
        <v>0</v>
      </c>
      <c r="V30" s="6">
        <f t="shared" si="8"/>
        <v>0</v>
      </c>
      <c r="X30" s="20">
        <f t="shared" si="10"/>
        <v>135</v>
      </c>
      <c r="Y30" s="8"/>
      <c r="AA30" s="8"/>
      <c r="AC30" s="29"/>
      <c r="AG30" s="8"/>
    </row>
    <row r="31" spans="2:33" ht="15.75">
      <c r="B31" s="3">
        <v>24</v>
      </c>
      <c r="C31" s="10" t="s">
        <v>24</v>
      </c>
      <c r="D31" s="23">
        <f t="shared" si="9"/>
        <v>391</v>
      </c>
      <c r="E31" s="15">
        <v>48</v>
      </c>
      <c r="F31" s="16">
        <f t="shared" si="0"/>
        <v>12.27621483375959</v>
      </c>
      <c r="G31" s="15">
        <v>38</v>
      </c>
      <c r="H31" s="4">
        <f t="shared" si="1"/>
        <v>11.078717201166182</v>
      </c>
      <c r="I31" s="15">
        <v>193</v>
      </c>
      <c r="J31" s="6">
        <f t="shared" si="2"/>
        <v>56.268221574344025</v>
      </c>
      <c r="K31" s="15">
        <v>52</v>
      </c>
      <c r="L31" s="16">
        <f t="shared" si="3"/>
        <v>15.160349854227405</v>
      </c>
      <c r="M31" s="15">
        <v>13</v>
      </c>
      <c r="N31" s="5">
        <f t="shared" si="4"/>
        <v>3.7900874635568513</v>
      </c>
      <c r="O31" s="15">
        <v>6</v>
      </c>
      <c r="P31" s="16">
        <f t="shared" si="5"/>
        <v>1.749271137026239</v>
      </c>
      <c r="Q31" s="15">
        <v>41</v>
      </c>
      <c r="R31" s="6">
        <f t="shared" si="6"/>
        <v>11.9533527696793</v>
      </c>
      <c r="S31" s="15">
        <v>0</v>
      </c>
      <c r="T31" s="6">
        <f t="shared" si="7"/>
        <v>0</v>
      </c>
      <c r="U31" s="15">
        <v>0</v>
      </c>
      <c r="V31" s="6">
        <f t="shared" si="8"/>
        <v>0</v>
      </c>
      <c r="X31" s="20">
        <f t="shared" si="10"/>
        <v>343</v>
      </c>
      <c r="Y31" s="8"/>
      <c r="AA31" s="8"/>
      <c r="AC31" s="29"/>
      <c r="AG31" s="8"/>
    </row>
    <row r="32" spans="2:33" ht="15.75">
      <c r="B32" s="3">
        <v>25</v>
      </c>
      <c r="C32" s="10" t="s">
        <v>25</v>
      </c>
      <c r="D32" s="23">
        <f t="shared" si="9"/>
        <v>559</v>
      </c>
      <c r="E32" s="15">
        <v>104</v>
      </c>
      <c r="F32" s="16">
        <f t="shared" si="0"/>
        <v>18.6046511627907</v>
      </c>
      <c r="G32" s="15">
        <v>160</v>
      </c>
      <c r="H32" s="4">
        <f t="shared" si="1"/>
        <v>35.16483516483517</v>
      </c>
      <c r="I32" s="15">
        <v>168</v>
      </c>
      <c r="J32" s="6">
        <f t="shared" si="2"/>
        <v>36.92307692307693</v>
      </c>
      <c r="K32" s="15">
        <v>75</v>
      </c>
      <c r="L32" s="16">
        <f t="shared" si="3"/>
        <v>16.483516483516482</v>
      </c>
      <c r="M32" s="15">
        <v>26</v>
      </c>
      <c r="N32" s="5">
        <f t="shared" si="4"/>
        <v>5.714285714285714</v>
      </c>
      <c r="O32" s="15">
        <v>1</v>
      </c>
      <c r="P32" s="16">
        <f t="shared" si="5"/>
        <v>0.21978021978021978</v>
      </c>
      <c r="Q32" s="15">
        <v>22</v>
      </c>
      <c r="R32" s="6">
        <f t="shared" si="6"/>
        <v>4.835164835164836</v>
      </c>
      <c r="S32" s="15">
        <v>3</v>
      </c>
      <c r="T32" s="6">
        <f t="shared" si="7"/>
        <v>0.6593406593406593</v>
      </c>
      <c r="U32" s="15">
        <v>0</v>
      </c>
      <c r="V32" s="6">
        <f t="shared" si="8"/>
        <v>0</v>
      </c>
      <c r="X32" s="20">
        <f t="shared" si="10"/>
        <v>455</v>
      </c>
      <c r="Y32" s="8"/>
      <c r="AA32" s="8"/>
      <c r="AC32" s="29"/>
      <c r="AG32" s="8"/>
    </row>
    <row r="33" spans="2:33" ht="15.75">
      <c r="B33" s="3">
        <v>26</v>
      </c>
      <c r="C33" s="25" t="s">
        <v>42</v>
      </c>
      <c r="D33" s="23">
        <f t="shared" si="9"/>
        <v>509</v>
      </c>
      <c r="E33" s="15">
        <v>156</v>
      </c>
      <c r="F33" s="16">
        <f t="shared" si="0"/>
        <v>30.648330058939095</v>
      </c>
      <c r="G33" s="15">
        <v>42</v>
      </c>
      <c r="H33" s="4">
        <f t="shared" si="1"/>
        <v>11.89801699716714</v>
      </c>
      <c r="I33" s="15">
        <v>192</v>
      </c>
      <c r="J33" s="6">
        <f t="shared" si="2"/>
        <v>54.39093484419264</v>
      </c>
      <c r="K33" s="15">
        <v>13</v>
      </c>
      <c r="L33" s="16">
        <f t="shared" si="3"/>
        <v>3.6827195467422094</v>
      </c>
      <c r="M33" s="15">
        <v>32</v>
      </c>
      <c r="N33" s="5">
        <f t="shared" si="4"/>
        <v>9.06515580736544</v>
      </c>
      <c r="O33" s="15">
        <v>12</v>
      </c>
      <c r="P33" s="16">
        <f t="shared" si="5"/>
        <v>3.39943342776204</v>
      </c>
      <c r="Q33" s="15">
        <v>31</v>
      </c>
      <c r="R33" s="6">
        <f t="shared" si="6"/>
        <v>8.78186968838527</v>
      </c>
      <c r="S33" s="15">
        <v>31</v>
      </c>
      <c r="T33" s="6">
        <f t="shared" si="7"/>
        <v>8.78186968838527</v>
      </c>
      <c r="U33" s="15">
        <v>0</v>
      </c>
      <c r="V33" s="6">
        <f t="shared" si="8"/>
        <v>0</v>
      </c>
      <c r="X33" s="20">
        <f t="shared" si="10"/>
        <v>353</v>
      </c>
      <c r="Y33" s="8"/>
      <c r="AA33" s="8"/>
      <c r="AC33" s="29"/>
      <c r="AG33" s="8"/>
    </row>
    <row r="34" spans="2:33" ht="16.5" thickBot="1">
      <c r="B34" s="3">
        <v>27</v>
      </c>
      <c r="C34" s="25" t="s">
        <v>49</v>
      </c>
      <c r="D34" s="23">
        <f t="shared" si="9"/>
        <v>95</v>
      </c>
      <c r="E34" s="15">
        <v>13</v>
      </c>
      <c r="F34" s="16">
        <f t="shared" si="0"/>
        <v>13.684210526315791</v>
      </c>
      <c r="G34" s="15">
        <v>13</v>
      </c>
      <c r="H34" s="4">
        <f t="shared" si="1"/>
        <v>15.853658536585366</v>
      </c>
      <c r="I34" s="15">
        <v>43</v>
      </c>
      <c r="J34" s="6">
        <f t="shared" si="2"/>
        <v>52.4390243902439</v>
      </c>
      <c r="K34" s="15">
        <v>1</v>
      </c>
      <c r="L34" s="16">
        <f t="shared" si="3"/>
        <v>1.2195121951219512</v>
      </c>
      <c r="M34" s="15">
        <v>6</v>
      </c>
      <c r="N34" s="5">
        <f t="shared" si="4"/>
        <v>7.317073170731707</v>
      </c>
      <c r="O34" s="15">
        <v>1</v>
      </c>
      <c r="P34" s="16">
        <f t="shared" si="5"/>
        <v>1.2195121951219512</v>
      </c>
      <c r="Q34" s="15">
        <v>18</v>
      </c>
      <c r="R34" s="6">
        <f t="shared" si="6"/>
        <v>21.951219512195124</v>
      </c>
      <c r="S34" s="15">
        <v>0</v>
      </c>
      <c r="T34" s="6">
        <f t="shared" si="7"/>
        <v>0</v>
      </c>
      <c r="U34" s="15">
        <v>0</v>
      </c>
      <c r="V34" s="6">
        <f t="shared" si="8"/>
        <v>0</v>
      </c>
      <c r="X34" s="20">
        <f t="shared" si="10"/>
        <v>82</v>
      </c>
      <c r="Y34" s="8"/>
      <c r="Z34" s="1"/>
      <c r="AA34" s="8"/>
      <c r="AC34" s="29"/>
      <c r="AG34" s="8"/>
    </row>
    <row r="35" spans="2:29" ht="16.5" thickBot="1">
      <c r="B35" s="48" t="s">
        <v>43</v>
      </c>
      <c r="C35" s="49"/>
      <c r="D35" s="24">
        <f>SUM(D8:D32)</f>
        <v>12386</v>
      </c>
      <c r="E35" s="24">
        <f>SUM(E8:E32)</f>
        <v>2768</v>
      </c>
      <c r="F35" s="26">
        <f t="shared" si="0"/>
        <v>22.347812045858227</v>
      </c>
      <c r="G35" s="24">
        <f>SUM(G8:G32)</f>
        <v>2270</v>
      </c>
      <c r="H35" s="17">
        <f t="shared" si="1"/>
        <v>23.60158037013932</v>
      </c>
      <c r="I35" s="24">
        <f>SUM(I8:I32)</f>
        <v>4765</v>
      </c>
      <c r="J35" s="19">
        <f t="shared" si="2"/>
        <v>49.54252443335413</v>
      </c>
      <c r="K35" s="24">
        <f>SUM(K8:K32)</f>
        <v>1246</v>
      </c>
      <c r="L35" s="26">
        <f t="shared" si="3"/>
        <v>12.954876273653564</v>
      </c>
      <c r="M35" s="24">
        <f>SUM(M8:M32)</f>
        <v>700</v>
      </c>
      <c r="N35" s="21">
        <f t="shared" si="4"/>
        <v>7.278020378457059</v>
      </c>
      <c r="O35" s="24">
        <f>SUM(O8:O32)</f>
        <v>73</v>
      </c>
      <c r="P35" s="26">
        <f t="shared" si="5"/>
        <v>0.7589935537533791</v>
      </c>
      <c r="Q35" s="24">
        <f>SUM(Q8:Q32)</f>
        <v>556</v>
      </c>
      <c r="R35" s="19">
        <f t="shared" si="6"/>
        <v>5.78082761488875</v>
      </c>
      <c r="S35" s="24">
        <f>SUM(S8:S32)</f>
        <v>8</v>
      </c>
      <c r="T35" s="19">
        <f t="shared" si="7"/>
        <v>0.08317737575379497</v>
      </c>
      <c r="U35" s="24">
        <f>SUM(U8:U32)</f>
        <v>0</v>
      </c>
      <c r="V35" s="19">
        <f t="shared" si="8"/>
        <v>0</v>
      </c>
      <c r="X35" s="18">
        <f>SUM(X8:X32)</f>
        <v>9618</v>
      </c>
      <c r="Y35" s="8"/>
      <c r="Z35" s="70"/>
      <c r="AC35" s="29"/>
    </row>
    <row r="36" spans="2:29" ht="16.5" thickBot="1">
      <c r="B36" s="60" t="s">
        <v>44</v>
      </c>
      <c r="C36" s="61"/>
      <c r="D36" s="24">
        <f>SUM(D8:D34)</f>
        <v>12990</v>
      </c>
      <c r="E36" s="27">
        <f>SUM(E8:E34)</f>
        <v>2937</v>
      </c>
      <c r="F36" s="26">
        <f t="shared" si="0"/>
        <v>22.60969976905312</v>
      </c>
      <c r="G36" s="27">
        <f>SUM(G8:G34)</f>
        <v>2325</v>
      </c>
      <c r="H36" s="17">
        <f t="shared" si="1"/>
        <v>23.1274246493584</v>
      </c>
      <c r="I36" s="28">
        <f>SUM(I8:I34)</f>
        <v>5000</v>
      </c>
      <c r="J36" s="19">
        <f t="shared" si="2"/>
        <v>49.73639709539441</v>
      </c>
      <c r="K36" s="27">
        <f>SUM(K8:K34)</f>
        <v>1260</v>
      </c>
      <c r="L36" s="26">
        <f t="shared" si="3"/>
        <v>12.533572068039392</v>
      </c>
      <c r="M36" s="27">
        <f>SUM(M8:M34)</f>
        <v>738</v>
      </c>
      <c r="N36" s="21">
        <f t="shared" si="4"/>
        <v>7.341092211280214</v>
      </c>
      <c r="O36" s="28">
        <f>SUM(O8:O34)</f>
        <v>86</v>
      </c>
      <c r="P36" s="26">
        <f t="shared" si="5"/>
        <v>0.8554660300407838</v>
      </c>
      <c r="Q36" s="27">
        <f>SUM(Q8:Q34)</f>
        <v>605</v>
      </c>
      <c r="R36" s="19">
        <f t="shared" si="6"/>
        <v>6.018104048542724</v>
      </c>
      <c r="S36" s="27">
        <f>SUM(S8:S34)</f>
        <v>39</v>
      </c>
      <c r="T36" s="19">
        <f t="shared" si="7"/>
        <v>0.3879438973440764</v>
      </c>
      <c r="U36" s="27">
        <f>SUM(U8:U34)</f>
        <v>0</v>
      </c>
      <c r="V36" s="19">
        <f t="shared" si="8"/>
        <v>0</v>
      </c>
      <c r="X36" s="18">
        <f>SUM(X8:X34)</f>
        <v>10053</v>
      </c>
      <c r="Y36" s="8"/>
      <c r="Z36" s="70"/>
      <c r="AC36" s="29"/>
    </row>
    <row r="37" spans="2:26" ht="12.75">
      <c r="B37" s="52" t="s">
        <v>50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Z37" s="1"/>
    </row>
    <row r="38" spans="2:22" ht="12.75">
      <c r="B38" s="53" t="s">
        <v>35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7"/>
      <c r="V38" s="7"/>
    </row>
  </sheetData>
  <sheetProtection/>
  <mergeCells count="22">
    <mergeCell ref="T1:V1"/>
    <mergeCell ref="B2:V2"/>
    <mergeCell ref="B3:B7"/>
    <mergeCell ref="C3:C7"/>
    <mergeCell ref="D3:F3"/>
    <mergeCell ref="G3:J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X3:X7"/>
    <mergeCell ref="D4:D7"/>
    <mergeCell ref="E4:F6"/>
    <mergeCell ref="G4:H6"/>
    <mergeCell ref="I4:J6"/>
    <mergeCell ref="K3:L6"/>
    <mergeCell ref="M3:P3"/>
  </mergeCells>
  <printOptions/>
  <pageMargins left="0.7" right="0.7" top="0.75" bottom="0.75" header="0.3" footer="0.3"/>
  <pageSetup horizontalDpi="600" verticalDpi="600" orientation="landscape" paperSize="9" scale="84" r:id="rId1"/>
  <colBreaks count="1" manualBreakCount="1">
    <brk id="2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AG38"/>
  <sheetViews>
    <sheetView zoomScale="69" zoomScaleNormal="69" zoomScalePageLayoutView="0" workbookViewId="0" topLeftCell="A1">
      <selection activeCell="K20" sqref="K20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</cols>
  <sheetData>
    <row r="1" spans="20:22" ht="15.75">
      <c r="T1" s="47"/>
      <c r="U1" s="47"/>
      <c r="V1" s="47"/>
    </row>
    <row r="2" spans="2:22" ht="21" customHeight="1" thickBot="1">
      <c r="B2" s="66" t="s">
        <v>60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4" ht="28.5" customHeight="1" thickBot="1">
      <c r="B3" s="50" t="s">
        <v>0</v>
      </c>
      <c r="C3" s="51" t="s">
        <v>26</v>
      </c>
      <c r="D3" s="67" t="s">
        <v>39</v>
      </c>
      <c r="E3" s="67"/>
      <c r="F3" s="67"/>
      <c r="G3" s="68" t="s">
        <v>28</v>
      </c>
      <c r="H3" s="68"/>
      <c r="I3" s="68"/>
      <c r="J3" s="69"/>
      <c r="K3" s="39" t="s">
        <v>29</v>
      </c>
      <c r="L3" s="43"/>
      <c r="M3" s="58" t="s">
        <v>30</v>
      </c>
      <c r="N3" s="59"/>
      <c r="O3" s="59"/>
      <c r="P3" s="65"/>
      <c r="Q3" s="39" t="s">
        <v>46</v>
      </c>
      <c r="R3" s="43"/>
      <c r="S3" s="39" t="s">
        <v>47</v>
      </c>
      <c r="T3" s="43"/>
      <c r="U3" s="45" t="s">
        <v>31</v>
      </c>
      <c r="V3" s="43"/>
      <c r="X3" s="36" t="s">
        <v>41</v>
      </c>
    </row>
    <row r="4" spans="2:24" ht="12.75">
      <c r="B4" s="54"/>
      <c r="C4" s="56"/>
      <c r="D4" s="62" t="s">
        <v>38</v>
      </c>
      <c r="E4" s="39" t="s">
        <v>40</v>
      </c>
      <c r="F4" s="43"/>
      <c r="G4" s="39" t="s">
        <v>32</v>
      </c>
      <c r="H4" s="40"/>
      <c r="I4" s="40" t="s">
        <v>33</v>
      </c>
      <c r="J4" s="43"/>
      <c r="K4" s="41"/>
      <c r="L4" s="44"/>
      <c r="M4" s="39" t="s">
        <v>36</v>
      </c>
      <c r="N4" s="40"/>
      <c r="O4" s="40" t="s">
        <v>37</v>
      </c>
      <c r="P4" s="43"/>
      <c r="Q4" s="41"/>
      <c r="R4" s="44"/>
      <c r="S4" s="41"/>
      <c r="T4" s="44"/>
      <c r="U4" s="46"/>
      <c r="V4" s="44"/>
      <c r="X4" s="37"/>
    </row>
    <row r="5" spans="2:24" ht="12.75">
      <c r="B5" s="54"/>
      <c r="C5" s="56"/>
      <c r="D5" s="63"/>
      <c r="E5" s="41"/>
      <c r="F5" s="44"/>
      <c r="G5" s="41"/>
      <c r="H5" s="42"/>
      <c r="I5" s="42"/>
      <c r="J5" s="44"/>
      <c r="K5" s="41"/>
      <c r="L5" s="44"/>
      <c r="M5" s="41"/>
      <c r="N5" s="42"/>
      <c r="O5" s="42"/>
      <c r="P5" s="44"/>
      <c r="Q5" s="41"/>
      <c r="R5" s="44"/>
      <c r="S5" s="41"/>
      <c r="T5" s="44"/>
      <c r="U5" s="46"/>
      <c r="V5" s="44"/>
      <c r="X5" s="37"/>
    </row>
    <row r="6" spans="2:24" ht="12.75">
      <c r="B6" s="54"/>
      <c r="C6" s="56"/>
      <c r="D6" s="63"/>
      <c r="E6" s="41"/>
      <c r="F6" s="44"/>
      <c r="G6" s="41"/>
      <c r="H6" s="42"/>
      <c r="I6" s="42"/>
      <c r="J6" s="44"/>
      <c r="K6" s="41"/>
      <c r="L6" s="44"/>
      <c r="M6" s="41"/>
      <c r="N6" s="42"/>
      <c r="O6" s="42"/>
      <c r="P6" s="44"/>
      <c r="Q6" s="41"/>
      <c r="R6" s="44"/>
      <c r="S6" s="41"/>
      <c r="T6" s="44"/>
      <c r="U6" s="46"/>
      <c r="V6" s="44"/>
      <c r="X6" s="37"/>
    </row>
    <row r="7" spans="2:25" ht="13.5" thickBot="1">
      <c r="B7" s="55"/>
      <c r="C7" s="57"/>
      <c r="D7" s="64"/>
      <c r="E7" s="14" t="s">
        <v>34</v>
      </c>
      <c r="F7" s="13" t="s">
        <v>27</v>
      </c>
      <c r="G7" s="14" t="s">
        <v>34</v>
      </c>
      <c r="H7" s="12" t="s">
        <v>27</v>
      </c>
      <c r="I7" s="12" t="s">
        <v>34</v>
      </c>
      <c r="J7" s="13" t="s">
        <v>27</v>
      </c>
      <c r="K7" s="14" t="s">
        <v>34</v>
      </c>
      <c r="L7" s="13" t="s">
        <v>27</v>
      </c>
      <c r="M7" s="14" t="s">
        <v>34</v>
      </c>
      <c r="N7" s="12" t="s">
        <v>27</v>
      </c>
      <c r="O7" s="12" t="s">
        <v>34</v>
      </c>
      <c r="P7" s="13" t="s">
        <v>27</v>
      </c>
      <c r="Q7" s="14" t="s">
        <v>34</v>
      </c>
      <c r="R7" s="13" t="s">
        <v>27</v>
      </c>
      <c r="S7" s="14" t="s">
        <v>34</v>
      </c>
      <c r="T7" s="13" t="s">
        <v>27</v>
      </c>
      <c r="U7" s="11" t="s">
        <v>34</v>
      </c>
      <c r="V7" s="13" t="s">
        <v>27</v>
      </c>
      <c r="X7" s="38"/>
      <c r="Y7" s="8"/>
    </row>
    <row r="8" spans="2:33" ht="15.75">
      <c r="B8" s="2">
        <v>1</v>
      </c>
      <c r="C8" s="9" t="s">
        <v>1</v>
      </c>
      <c r="D8" s="22">
        <f>SUM(E8+G8+I8+K8+M8+O8+Q8+S8+U8)</f>
        <v>118</v>
      </c>
      <c r="E8" s="15">
        <f>'ВДТБ+РТБ УСІ'!E8-'ВДТБ+РТБ чоловіки'!E8</f>
        <v>18</v>
      </c>
      <c r="F8" s="16">
        <f aca="true" t="shared" si="0" ref="F8:F36">E8/D8*100</f>
        <v>15.254237288135593</v>
      </c>
      <c r="G8" s="15">
        <f>'ВДТБ+РТБ УСІ'!G8-'ВДТБ+РТБ чоловіки'!G8</f>
        <v>9</v>
      </c>
      <c r="H8" s="4">
        <f aca="true" t="shared" si="1" ref="H8:H36">G8/X8*100</f>
        <v>9</v>
      </c>
      <c r="I8" s="15">
        <f>'ВДТБ+РТБ УСІ'!I8-'ВДТБ+РТБ чоловіки'!I8</f>
        <v>72</v>
      </c>
      <c r="J8" s="6">
        <f aca="true" t="shared" si="2" ref="J8:J36">I8/X8*100</f>
        <v>72</v>
      </c>
      <c r="K8" s="15">
        <f>'ВДТБ+РТБ УСІ'!K8-'ВДТБ+РТБ чоловіки'!K8</f>
        <v>9</v>
      </c>
      <c r="L8" s="16">
        <f aca="true" t="shared" si="3" ref="L8:L36">K8/X8*100</f>
        <v>9</v>
      </c>
      <c r="M8" s="15">
        <f>'ВДТБ+РТБ УСІ'!M8-'ВДТБ+РТБ чоловіки'!M8</f>
        <v>5</v>
      </c>
      <c r="N8" s="5">
        <f aca="true" t="shared" si="4" ref="N8:N36">M8/X8*100</f>
        <v>5</v>
      </c>
      <c r="O8" s="15">
        <f>'ВДТБ+РТБ УСІ'!O8-'ВДТБ+РТБ чоловіки'!O8</f>
        <v>1</v>
      </c>
      <c r="P8" s="16">
        <f aca="true" t="shared" si="5" ref="P8:P36">O8/X8*100</f>
        <v>1</v>
      </c>
      <c r="Q8" s="15">
        <f>'ВДТБ+РТБ УСІ'!Q8-'ВДТБ+РТБ чоловіки'!Q8</f>
        <v>4</v>
      </c>
      <c r="R8" s="6">
        <f aca="true" t="shared" si="6" ref="R8:R36">Q8/X8*100</f>
        <v>4</v>
      </c>
      <c r="S8" s="15">
        <f>'ВДТБ+РТБ УСІ'!S8-'ВДТБ+РТБ чоловіки'!S8</f>
        <v>0</v>
      </c>
      <c r="T8" s="6">
        <f aca="true" t="shared" si="7" ref="T8:T36">S8/X8*100</f>
        <v>0</v>
      </c>
      <c r="U8" s="15"/>
      <c r="V8" s="6">
        <f aca="true" t="shared" si="8" ref="V8:V36">U8/X8*100</f>
        <v>0</v>
      </c>
      <c r="X8" s="20">
        <f>D8-E8</f>
        <v>100</v>
      </c>
      <c r="Y8" s="8"/>
      <c r="AA8" s="8"/>
      <c r="AC8" s="29"/>
      <c r="AG8" s="8"/>
    </row>
    <row r="9" spans="2:33" ht="15.75">
      <c r="B9" s="3">
        <v>2</v>
      </c>
      <c r="C9" s="9" t="s">
        <v>2</v>
      </c>
      <c r="D9" s="23">
        <f aca="true" t="shared" si="9" ref="D9:D34">SUM(E9+G9+I9+K9+M9+O9+Q9+S9+U9)</f>
        <v>179</v>
      </c>
      <c r="E9" s="15">
        <f>'ВДТБ+РТБ УСІ'!E9-'ВДТБ+РТБ чоловіки'!E9</f>
        <v>29</v>
      </c>
      <c r="F9" s="16">
        <f t="shared" si="0"/>
        <v>16.201117318435752</v>
      </c>
      <c r="G9" s="15">
        <f>'ВДТБ+РТБ УСІ'!G9-'ВДТБ+РТБ чоловіки'!G9</f>
        <v>25</v>
      </c>
      <c r="H9" s="4">
        <f t="shared" si="1"/>
        <v>16.666666666666664</v>
      </c>
      <c r="I9" s="15">
        <f>'ВДТБ+РТБ УСІ'!I9-'ВДТБ+РТБ чоловіки'!I9</f>
        <v>100</v>
      </c>
      <c r="J9" s="6">
        <f t="shared" si="2"/>
        <v>66.66666666666666</v>
      </c>
      <c r="K9" s="15">
        <f>'ВДТБ+РТБ УСІ'!K9-'ВДТБ+РТБ чоловіки'!K9</f>
        <v>13</v>
      </c>
      <c r="L9" s="16">
        <f t="shared" si="3"/>
        <v>8.666666666666668</v>
      </c>
      <c r="M9" s="15">
        <f>'ВДТБ+РТБ УСІ'!M9-'ВДТБ+РТБ чоловіки'!M9</f>
        <v>8</v>
      </c>
      <c r="N9" s="5">
        <f t="shared" si="4"/>
        <v>5.333333333333334</v>
      </c>
      <c r="O9" s="15">
        <f>'ВДТБ+РТБ УСІ'!O9-'ВДТБ+РТБ чоловіки'!O9</f>
        <v>1</v>
      </c>
      <c r="P9" s="16">
        <f t="shared" si="5"/>
        <v>0.6666666666666667</v>
      </c>
      <c r="Q9" s="15">
        <f>'ВДТБ+РТБ УСІ'!Q9-'ВДТБ+РТБ чоловіки'!Q9</f>
        <v>3</v>
      </c>
      <c r="R9" s="6">
        <f t="shared" si="6"/>
        <v>2</v>
      </c>
      <c r="S9" s="15">
        <f>'ВДТБ+РТБ УСІ'!S9-'ВДТБ+РТБ чоловіки'!S9</f>
        <v>0</v>
      </c>
      <c r="T9" s="6">
        <f t="shared" si="7"/>
        <v>0</v>
      </c>
      <c r="U9" s="15"/>
      <c r="V9" s="6">
        <f t="shared" si="8"/>
        <v>0</v>
      </c>
      <c r="X9" s="20">
        <f aca="true" t="shared" si="10" ref="X9:X34">D9-E9</f>
        <v>150</v>
      </c>
      <c r="Y9" s="8"/>
      <c r="AA9" s="8"/>
      <c r="AC9" s="29"/>
      <c r="AG9" s="8"/>
    </row>
    <row r="10" spans="2:33" ht="15.75">
      <c r="B10" s="3">
        <v>3</v>
      </c>
      <c r="C10" s="9" t="s">
        <v>3</v>
      </c>
      <c r="D10" s="23">
        <f t="shared" si="9"/>
        <v>663</v>
      </c>
      <c r="E10" s="15">
        <f>'ВДТБ+РТБ УСІ'!E10-'ВДТБ+РТБ чоловіки'!E10</f>
        <v>153</v>
      </c>
      <c r="F10" s="16">
        <f t="shared" si="0"/>
        <v>23.076923076923077</v>
      </c>
      <c r="G10" s="15">
        <f>'ВДТБ+РТБ УСІ'!G10-'ВДТБ+РТБ чоловіки'!G10</f>
        <v>33</v>
      </c>
      <c r="H10" s="4">
        <f t="shared" si="1"/>
        <v>6.470588235294119</v>
      </c>
      <c r="I10" s="15">
        <f>'ВДТБ+РТБ УСІ'!I10-'ВДТБ+РТБ чоловіки'!I10</f>
        <v>394</v>
      </c>
      <c r="J10" s="6">
        <f t="shared" si="2"/>
        <v>77.25490196078432</v>
      </c>
      <c r="K10" s="15">
        <f>'ВДТБ+РТБ УСІ'!K10-'ВДТБ+РТБ чоловіки'!K10</f>
        <v>53</v>
      </c>
      <c r="L10" s="16">
        <f t="shared" si="3"/>
        <v>10.392156862745098</v>
      </c>
      <c r="M10" s="15">
        <f>'ВДТБ+РТБ УСІ'!M10-'ВДТБ+РТБ чоловіки'!M10</f>
        <v>20</v>
      </c>
      <c r="N10" s="5">
        <f t="shared" si="4"/>
        <v>3.9215686274509802</v>
      </c>
      <c r="O10" s="15">
        <f>'ВДТБ+РТБ УСІ'!O10-'ВДТБ+РТБ чоловіки'!O10</f>
        <v>5</v>
      </c>
      <c r="P10" s="16">
        <f t="shared" si="5"/>
        <v>0.9803921568627451</v>
      </c>
      <c r="Q10" s="15">
        <f>'ВДТБ+РТБ УСІ'!Q10-'ВДТБ+РТБ чоловіки'!Q10</f>
        <v>5</v>
      </c>
      <c r="R10" s="6">
        <f t="shared" si="6"/>
        <v>0.9803921568627451</v>
      </c>
      <c r="S10" s="15">
        <f>'ВДТБ+РТБ УСІ'!S10-'ВДТБ+РТБ чоловіки'!S10</f>
        <v>0</v>
      </c>
      <c r="T10" s="6">
        <f t="shared" si="7"/>
        <v>0</v>
      </c>
      <c r="U10" s="15"/>
      <c r="V10" s="6">
        <f t="shared" si="8"/>
        <v>0</v>
      </c>
      <c r="X10" s="20">
        <f t="shared" si="10"/>
        <v>510</v>
      </c>
      <c r="Y10" s="8"/>
      <c r="AA10" s="8"/>
      <c r="AC10" s="29"/>
      <c r="AG10" s="8"/>
    </row>
    <row r="11" spans="2:33" ht="15.75">
      <c r="B11" s="3">
        <v>4</v>
      </c>
      <c r="C11" s="9" t="s">
        <v>4</v>
      </c>
      <c r="D11" s="23">
        <f t="shared" si="9"/>
        <v>316</v>
      </c>
      <c r="E11" s="15">
        <f>'ВДТБ+РТБ УСІ'!E11-'ВДТБ+РТБ чоловіки'!E11</f>
        <v>72</v>
      </c>
      <c r="F11" s="16">
        <f t="shared" si="0"/>
        <v>22.78481012658228</v>
      </c>
      <c r="G11" s="15">
        <f>'ВДТБ+РТБ УСІ'!G11-'ВДТБ+РТБ чоловіки'!G11</f>
        <v>81</v>
      </c>
      <c r="H11" s="4">
        <f t="shared" si="1"/>
        <v>33.19672131147541</v>
      </c>
      <c r="I11" s="15">
        <f>'ВДТБ+РТБ УСІ'!I11-'ВДТБ+РТБ чоловіки'!I11</f>
        <v>103</v>
      </c>
      <c r="J11" s="6">
        <f t="shared" si="2"/>
        <v>42.21311475409836</v>
      </c>
      <c r="K11" s="15">
        <f>'ВДТБ+РТБ УСІ'!K11-'ВДТБ+РТБ чоловіки'!K11</f>
        <v>37</v>
      </c>
      <c r="L11" s="16">
        <f t="shared" si="3"/>
        <v>15.163934426229508</v>
      </c>
      <c r="M11" s="15">
        <f>'ВДТБ+РТБ УСІ'!M11-'ВДТБ+РТБ чоловіки'!M11</f>
        <v>8</v>
      </c>
      <c r="N11" s="5">
        <f t="shared" si="4"/>
        <v>3.278688524590164</v>
      </c>
      <c r="O11" s="15">
        <f>'ВДТБ+РТБ УСІ'!O11-'ВДТБ+РТБ чоловіки'!O11</f>
        <v>0</v>
      </c>
      <c r="P11" s="16">
        <f t="shared" si="5"/>
        <v>0</v>
      </c>
      <c r="Q11" s="15">
        <f>'ВДТБ+РТБ УСІ'!Q11-'ВДТБ+РТБ чоловіки'!Q11</f>
        <v>15</v>
      </c>
      <c r="R11" s="6">
        <f t="shared" si="6"/>
        <v>6.147540983606557</v>
      </c>
      <c r="S11" s="15">
        <f>'ВДТБ+РТБ УСІ'!S11-'ВДТБ+РТБ чоловіки'!S11</f>
        <v>0</v>
      </c>
      <c r="T11" s="6">
        <f t="shared" si="7"/>
        <v>0</v>
      </c>
      <c r="U11" s="15"/>
      <c r="V11" s="6">
        <f t="shared" si="8"/>
        <v>0</v>
      </c>
      <c r="X11" s="20">
        <f t="shared" si="10"/>
        <v>244</v>
      </c>
      <c r="Y11" s="8"/>
      <c r="AA11" s="8"/>
      <c r="AC11" s="29"/>
      <c r="AG11" s="8"/>
    </row>
    <row r="12" spans="2:33" ht="15.75">
      <c r="B12" s="3">
        <v>5</v>
      </c>
      <c r="C12" s="9" t="s">
        <v>5</v>
      </c>
      <c r="D12" s="23">
        <f t="shared" si="9"/>
        <v>140</v>
      </c>
      <c r="E12" s="15">
        <f>'ВДТБ+РТБ УСІ'!E12-'ВДТБ+РТБ чоловіки'!E12</f>
        <v>27</v>
      </c>
      <c r="F12" s="16">
        <f t="shared" si="0"/>
        <v>19.28571428571429</v>
      </c>
      <c r="G12" s="15">
        <f>'ВДТБ+РТБ УСІ'!G12-'ВДТБ+РТБ чоловіки'!G12</f>
        <v>46</v>
      </c>
      <c r="H12" s="4">
        <f t="shared" si="1"/>
        <v>40.707964601769916</v>
      </c>
      <c r="I12" s="15">
        <f>'ВДТБ+РТБ УСІ'!I12-'ВДТБ+РТБ чоловіки'!I12</f>
        <v>36</v>
      </c>
      <c r="J12" s="6">
        <f t="shared" si="2"/>
        <v>31.858407079646017</v>
      </c>
      <c r="K12" s="15">
        <f>'ВДТБ+РТБ УСІ'!K12-'ВДТБ+РТБ чоловіки'!K12</f>
        <v>19</v>
      </c>
      <c r="L12" s="16">
        <f t="shared" si="3"/>
        <v>16.8141592920354</v>
      </c>
      <c r="M12" s="15">
        <f>'ВДТБ+РТБ УСІ'!M12-'ВДТБ+РТБ чоловіки'!M12</f>
        <v>5</v>
      </c>
      <c r="N12" s="5">
        <f t="shared" si="4"/>
        <v>4.424778761061947</v>
      </c>
      <c r="O12" s="15">
        <f>'ВДТБ+РТБ УСІ'!O12-'ВДТБ+РТБ чоловіки'!O12</f>
        <v>0</v>
      </c>
      <c r="P12" s="16">
        <f t="shared" si="5"/>
        <v>0</v>
      </c>
      <c r="Q12" s="15">
        <f>'ВДТБ+РТБ УСІ'!Q12-'ВДТБ+РТБ чоловіки'!Q12</f>
        <v>7</v>
      </c>
      <c r="R12" s="6">
        <f t="shared" si="6"/>
        <v>6.1946902654867255</v>
      </c>
      <c r="S12" s="15">
        <f>'ВДТБ+РТБ УСІ'!S12-'ВДТБ+РТБ чоловіки'!S12</f>
        <v>0</v>
      </c>
      <c r="T12" s="6">
        <f t="shared" si="7"/>
        <v>0</v>
      </c>
      <c r="U12" s="15"/>
      <c r="V12" s="6">
        <f t="shared" si="8"/>
        <v>0</v>
      </c>
      <c r="X12" s="20">
        <f t="shared" si="10"/>
        <v>113</v>
      </c>
      <c r="Y12" s="8"/>
      <c r="AA12" s="8"/>
      <c r="AC12" s="29"/>
      <c r="AG12" s="8"/>
    </row>
    <row r="13" spans="2:33" ht="15.75">
      <c r="B13" s="3">
        <v>6</v>
      </c>
      <c r="C13" s="9" t="s">
        <v>6</v>
      </c>
      <c r="D13" s="23">
        <f t="shared" si="9"/>
        <v>262</v>
      </c>
      <c r="E13" s="15">
        <f>'ВДТБ+РТБ УСІ'!E13-'ВДТБ+РТБ чоловіки'!E13</f>
        <v>31</v>
      </c>
      <c r="F13" s="16">
        <f t="shared" si="0"/>
        <v>11.83206106870229</v>
      </c>
      <c r="G13" s="15">
        <f>'ВДТБ+РТБ УСІ'!G13-'ВДТБ+РТБ чоловіки'!G13</f>
        <v>119</v>
      </c>
      <c r="H13" s="4">
        <f t="shared" si="1"/>
        <v>51.515151515151516</v>
      </c>
      <c r="I13" s="15">
        <f>'ВДТБ+РТБ УСІ'!I13-'ВДТБ+РТБ чоловіки'!I13</f>
        <v>64</v>
      </c>
      <c r="J13" s="6">
        <f t="shared" si="2"/>
        <v>27.705627705627705</v>
      </c>
      <c r="K13" s="15">
        <f>'ВДТБ+РТБ УСІ'!K13-'ВДТБ+РТБ чоловіки'!K13</f>
        <v>16</v>
      </c>
      <c r="L13" s="16">
        <f t="shared" si="3"/>
        <v>6.926406926406926</v>
      </c>
      <c r="M13" s="15">
        <f>'ВДТБ+РТБ УСІ'!M13-'ВДТБ+РТБ чоловіки'!M13</f>
        <v>16</v>
      </c>
      <c r="N13" s="5">
        <f t="shared" si="4"/>
        <v>6.926406926406926</v>
      </c>
      <c r="O13" s="15">
        <f>'ВДТБ+РТБ УСІ'!O13-'ВДТБ+РТБ чоловіки'!O13</f>
        <v>0</v>
      </c>
      <c r="P13" s="16">
        <f t="shared" si="5"/>
        <v>0</v>
      </c>
      <c r="Q13" s="15">
        <f>'ВДТБ+РТБ УСІ'!Q13-'ВДТБ+РТБ чоловіки'!Q13</f>
        <v>16</v>
      </c>
      <c r="R13" s="6">
        <f t="shared" si="6"/>
        <v>6.926406926406926</v>
      </c>
      <c r="S13" s="15">
        <f>'ВДТБ+РТБ УСІ'!S13-'ВДТБ+РТБ чоловіки'!S13</f>
        <v>0</v>
      </c>
      <c r="T13" s="6">
        <f t="shared" si="7"/>
        <v>0</v>
      </c>
      <c r="U13" s="15"/>
      <c r="V13" s="6">
        <f t="shared" si="8"/>
        <v>0</v>
      </c>
      <c r="X13" s="20">
        <f t="shared" si="10"/>
        <v>231</v>
      </c>
      <c r="Y13" s="8"/>
      <c r="AA13" s="8"/>
      <c r="AC13" s="29"/>
      <c r="AG13" s="8"/>
    </row>
    <row r="14" spans="2:33" ht="15.75">
      <c r="B14" s="3">
        <v>7</v>
      </c>
      <c r="C14" s="9" t="s">
        <v>7</v>
      </c>
      <c r="D14" s="23">
        <f t="shared" si="9"/>
        <v>239</v>
      </c>
      <c r="E14" s="15">
        <f>'ВДТБ+РТБ УСІ'!E14-'ВДТБ+РТБ чоловіки'!E14</f>
        <v>71</v>
      </c>
      <c r="F14" s="16">
        <f t="shared" si="0"/>
        <v>29.707112970711297</v>
      </c>
      <c r="G14" s="15">
        <f>'ВДТБ+РТБ УСІ'!G14-'ВДТБ+РТБ чоловіки'!G14</f>
        <v>21</v>
      </c>
      <c r="H14" s="4">
        <f t="shared" si="1"/>
        <v>12.5</v>
      </c>
      <c r="I14" s="15">
        <f>'ВДТБ+РТБ УСІ'!I14-'ВДТБ+РТБ чоловіки'!I14</f>
        <v>123</v>
      </c>
      <c r="J14" s="6">
        <f t="shared" si="2"/>
        <v>73.21428571428571</v>
      </c>
      <c r="K14" s="15">
        <f>'ВДТБ+РТБ УСІ'!K14-'ВДТБ+РТБ чоловіки'!K14</f>
        <v>10</v>
      </c>
      <c r="L14" s="16">
        <f t="shared" si="3"/>
        <v>5.952380952380952</v>
      </c>
      <c r="M14" s="15">
        <f>'ВДТБ+РТБ УСІ'!M14-'ВДТБ+РТБ чоловіки'!M14</f>
        <v>3</v>
      </c>
      <c r="N14" s="5">
        <f t="shared" si="4"/>
        <v>1.7857142857142856</v>
      </c>
      <c r="O14" s="15">
        <f>'ВДТБ+РТБ УСІ'!O14-'ВДТБ+РТБ чоловіки'!O14</f>
        <v>1</v>
      </c>
      <c r="P14" s="16">
        <f t="shared" si="5"/>
        <v>0.5952380952380952</v>
      </c>
      <c r="Q14" s="15">
        <f>'ВДТБ+РТБ УСІ'!Q14-'ВДТБ+РТБ чоловіки'!Q14</f>
        <v>8</v>
      </c>
      <c r="R14" s="6">
        <f t="shared" si="6"/>
        <v>4.761904761904762</v>
      </c>
      <c r="S14" s="15">
        <f>'ВДТБ+РТБ УСІ'!S14-'ВДТБ+РТБ чоловіки'!S14</f>
        <v>2</v>
      </c>
      <c r="T14" s="6">
        <f t="shared" si="7"/>
        <v>1.1904761904761905</v>
      </c>
      <c r="U14" s="15"/>
      <c r="V14" s="6">
        <f t="shared" si="8"/>
        <v>0</v>
      </c>
      <c r="X14" s="20">
        <f t="shared" si="10"/>
        <v>168</v>
      </c>
      <c r="Y14" s="8"/>
      <c r="AA14" s="8"/>
      <c r="AC14" s="29"/>
      <c r="AG14" s="8"/>
    </row>
    <row r="15" spans="2:33" ht="15.75">
      <c r="B15" s="3">
        <v>8</v>
      </c>
      <c r="C15" s="9" t="s">
        <v>8</v>
      </c>
      <c r="D15" s="23">
        <f t="shared" si="9"/>
        <v>95</v>
      </c>
      <c r="E15" s="15">
        <f>'ВДТБ+РТБ УСІ'!E15-'ВДТБ+РТБ чоловіки'!E15</f>
        <v>15</v>
      </c>
      <c r="F15" s="16">
        <f t="shared" si="0"/>
        <v>15.789473684210526</v>
      </c>
      <c r="G15" s="15">
        <f>'ВДТБ+РТБ УСІ'!G15-'ВДТБ+РТБ чоловіки'!G15</f>
        <v>40</v>
      </c>
      <c r="H15" s="4">
        <f t="shared" si="1"/>
        <v>50</v>
      </c>
      <c r="I15" s="15">
        <f>'ВДТБ+РТБ УСІ'!I15-'ВДТБ+РТБ чоловіки'!I15</f>
        <v>27</v>
      </c>
      <c r="J15" s="6">
        <f t="shared" si="2"/>
        <v>33.75</v>
      </c>
      <c r="K15" s="15">
        <f>'ВДТБ+РТБ УСІ'!K15-'ВДТБ+РТБ чоловіки'!K15</f>
        <v>3</v>
      </c>
      <c r="L15" s="16">
        <f t="shared" si="3"/>
        <v>3.75</v>
      </c>
      <c r="M15" s="15">
        <f>'ВДТБ+РТБ УСІ'!M15-'ВДТБ+РТБ чоловіки'!M15</f>
        <v>4</v>
      </c>
      <c r="N15" s="5">
        <f t="shared" si="4"/>
        <v>5</v>
      </c>
      <c r="O15" s="15">
        <f>'ВДТБ+РТБ УСІ'!O15-'ВДТБ+РТБ чоловіки'!O15</f>
        <v>0</v>
      </c>
      <c r="P15" s="16">
        <f t="shared" si="5"/>
        <v>0</v>
      </c>
      <c r="Q15" s="15">
        <f>'ВДТБ+РТБ УСІ'!Q15-'ВДТБ+РТБ чоловіки'!Q15</f>
        <v>6</v>
      </c>
      <c r="R15" s="6">
        <f t="shared" si="6"/>
        <v>7.5</v>
      </c>
      <c r="S15" s="15">
        <f>'ВДТБ+РТБ УСІ'!S15-'ВДТБ+РТБ чоловіки'!S15</f>
        <v>0</v>
      </c>
      <c r="T15" s="6">
        <f t="shared" si="7"/>
        <v>0</v>
      </c>
      <c r="U15" s="15"/>
      <c r="V15" s="6">
        <f t="shared" si="8"/>
        <v>0</v>
      </c>
      <c r="X15" s="20">
        <f t="shared" si="10"/>
        <v>80</v>
      </c>
      <c r="Y15" s="8"/>
      <c r="AA15" s="8"/>
      <c r="AC15" s="29"/>
      <c r="AG15" s="8"/>
    </row>
    <row r="16" spans="2:33" ht="15.75">
      <c r="B16" s="3">
        <v>9</v>
      </c>
      <c r="C16" s="9" t="s">
        <v>9</v>
      </c>
      <c r="D16" s="23">
        <f t="shared" si="9"/>
        <v>247</v>
      </c>
      <c r="E16" s="15">
        <f>'ВДТБ+РТБ УСІ'!E16-'ВДТБ+РТБ чоловіки'!E16</f>
        <v>42</v>
      </c>
      <c r="F16" s="16">
        <f t="shared" si="0"/>
        <v>17.00404858299595</v>
      </c>
      <c r="G16" s="15">
        <f>'ВДТБ+РТБ УСІ'!G16-'ВДТБ+РТБ чоловіки'!G16</f>
        <v>18</v>
      </c>
      <c r="H16" s="4">
        <f t="shared" si="1"/>
        <v>8.780487804878048</v>
      </c>
      <c r="I16" s="15">
        <f>'ВДТБ+РТБ УСІ'!I16-'ВДТБ+РТБ чоловіки'!I16</f>
        <v>140</v>
      </c>
      <c r="J16" s="6">
        <f t="shared" si="2"/>
        <v>68.29268292682927</v>
      </c>
      <c r="K16" s="15">
        <f>'ВДТБ+РТБ УСІ'!K16-'ВДТБ+РТБ чоловіки'!K16</f>
        <v>22</v>
      </c>
      <c r="L16" s="16">
        <f t="shared" si="3"/>
        <v>10.731707317073171</v>
      </c>
      <c r="M16" s="15">
        <f>'ВДТБ+РТБ УСІ'!M16-'ВДТБ+РТБ чоловіки'!M16</f>
        <v>7</v>
      </c>
      <c r="N16" s="5">
        <f t="shared" si="4"/>
        <v>3.414634146341464</v>
      </c>
      <c r="O16" s="15">
        <f>'ВДТБ+РТБ УСІ'!O16-'ВДТБ+РТБ чоловіки'!O16</f>
        <v>10</v>
      </c>
      <c r="P16" s="16">
        <f t="shared" si="5"/>
        <v>4.878048780487805</v>
      </c>
      <c r="Q16" s="15">
        <f>'ВДТБ+РТБ УСІ'!Q16-'ВДТБ+РТБ чоловіки'!Q16</f>
        <v>8</v>
      </c>
      <c r="R16" s="6">
        <f t="shared" si="6"/>
        <v>3.902439024390244</v>
      </c>
      <c r="S16" s="15">
        <f>'ВДТБ+РТБ УСІ'!S16-'ВДТБ+РТБ чоловіки'!S16</f>
        <v>0</v>
      </c>
      <c r="T16" s="6">
        <f t="shared" si="7"/>
        <v>0</v>
      </c>
      <c r="U16" s="15"/>
      <c r="V16" s="6">
        <f t="shared" si="8"/>
        <v>0</v>
      </c>
      <c r="X16" s="20">
        <f t="shared" si="10"/>
        <v>205</v>
      </c>
      <c r="Y16" s="8"/>
      <c r="AA16" s="8"/>
      <c r="AC16" s="29"/>
      <c r="AG16" s="8"/>
    </row>
    <row r="17" spans="2:33" ht="15.75">
      <c r="B17" s="3">
        <v>10</v>
      </c>
      <c r="C17" s="9" t="s">
        <v>10</v>
      </c>
      <c r="D17" s="23">
        <f t="shared" si="9"/>
        <v>137</v>
      </c>
      <c r="E17" s="15">
        <f>'ВДТБ+РТБ УСІ'!E17-'ВДТБ+РТБ чоловіки'!E17</f>
        <v>38</v>
      </c>
      <c r="F17" s="16">
        <f t="shared" si="0"/>
        <v>27.73722627737226</v>
      </c>
      <c r="G17" s="15">
        <f>'ВДТБ+РТБ УСІ'!G17-'ВДТБ+РТБ чоловіки'!G17</f>
        <v>6</v>
      </c>
      <c r="H17" s="4">
        <f t="shared" si="1"/>
        <v>6.0606060606060606</v>
      </c>
      <c r="I17" s="15">
        <f>'ВДТБ+РТБ УСІ'!I17-'ВДТБ+РТБ чоловіки'!I17</f>
        <v>64</v>
      </c>
      <c r="J17" s="6">
        <f t="shared" si="2"/>
        <v>64.64646464646465</v>
      </c>
      <c r="K17" s="15">
        <f>'ВДТБ+РТБ УСІ'!K17-'ВДТБ+РТБ чоловіки'!K17</f>
        <v>15</v>
      </c>
      <c r="L17" s="16">
        <f t="shared" si="3"/>
        <v>15.151515151515152</v>
      </c>
      <c r="M17" s="15">
        <f>'ВДТБ+РТБ УСІ'!M17-'ВДТБ+РТБ чоловіки'!M17</f>
        <v>10</v>
      </c>
      <c r="N17" s="5">
        <f t="shared" si="4"/>
        <v>10.1010101010101</v>
      </c>
      <c r="O17" s="15">
        <f>'ВДТБ+РТБ УСІ'!O17-'ВДТБ+РТБ чоловіки'!O17</f>
        <v>0</v>
      </c>
      <c r="P17" s="16">
        <f t="shared" si="5"/>
        <v>0</v>
      </c>
      <c r="Q17" s="15">
        <f>'ВДТБ+РТБ УСІ'!Q17-'ВДТБ+РТБ чоловіки'!Q17</f>
        <v>4</v>
      </c>
      <c r="R17" s="6">
        <f t="shared" si="6"/>
        <v>4.040404040404041</v>
      </c>
      <c r="S17" s="15">
        <f>'ВДТБ+РТБ УСІ'!S17-'ВДТБ+РТБ чоловіки'!S17</f>
        <v>0</v>
      </c>
      <c r="T17" s="6">
        <f t="shared" si="7"/>
        <v>0</v>
      </c>
      <c r="U17" s="15"/>
      <c r="V17" s="6">
        <f t="shared" si="8"/>
        <v>0</v>
      </c>
      <c r="X17" s="20">
        <f t="shared" si="10"/>
        <v>99</v>
      </c>
      <c r="Y17" s="8"/>
      <c r="AA17" s="8"/>
      <c r="AC17" s="29"/>
      <c r="AG17" s="8"/>
    </row>
    <row r="18" spans="2:33" ht="15.75">
      <c r="B18" s="3">
        <v>11</v>
      </c>
      <c r="C18" s="9" t="s">
        <v>11</v>
      </c>
      <c r="D18" s="23">
        <f t="shared" si="9"/>
        <v>65</v>
      </c>
      <c r="E18" s="15">
        <f>'ВДТБ+РТБ УСІ'!E18-'ВДТБ+РТБ чоловіки'!E18</f>
        <v>16</v>
      </c>
      <c r="F18" s="16">
        <f t="shared" si="0"/>
        <v>24.615384615384617</v>
      </c>
      <c r="G18" s="15">
        <f>'ВДТБ+РТБ УСІ'!G18-'ВДТБ+РТБ чоловіки'!G18</f>
        <v>1</v>
      </c>
      <c r="H18" s="4">
        <f t="shared" si="1"/>
        <v>2.0408163265306123</v>
      </c>
      <c r="I18" s="15">
        <f>'ВДТБ+РТБ УСІ'!I18-'ВДТБ+РТБ чоловіки'!I18</f>
        <v>29</v>
      </c>
      <c r="J18" s="6">
        <f t="shared" si="2"/>
        <v>59.183673469387756</v>
      </c>
      <c r="K18" s="15">
        <f>'ВДТБ+РТБ УСІ'!K18-'ВДТБ+РТБ чоловіки'!K18</f>
        <v>13</v>
      </c>
      <c r="L18" s="16">
        <f t="shared" si="3"/>
        <v>26.53061224489796</v>
      </c>
      <c r="M18" s="15">
        <f>'ВДТБ+РТБ УСІ'!M18-'ВДТБ+РТБ чоловіки'!M18</f>
        <v>0</v>
      </c>
      <c r="N18" s="5">
        <f t="shared" si="4"/>
        <v>0</v>
      </c>
      <c r="O18" s="15">
        <f>'ВДТБ+РТБ УСІ'!O18-'ВДТБ+РТБ чоловіки'!O18</f>
        <v>2</v>
      </c>
      <c r="P18" s="16">
        <f t="shared" si="5"/>
        <v>4.081632653061225</v>
      </c>
      <c r="Q18" s="15">
        <f>'ВДТБ+РТБ УСІ'!Q18-'ВДТБ+РТБ чоловіки'!Q18</f>
        <v>4</v>
      </c>
      <c r="R18" s="6">
        <f t="shared" si="6"/>
        <v>8.16326530612245</v>
      </c>
      <c r="S18" s="15">
        <f>'ВДТБ+РТБ УСІ'!S18-'ВДТБ+РТБ чоловіки'!S18</f>
        <v>0</v>
      </c>
      <c r="T18" s="6">
        <f t="shared" si="7"/>
        <v>0</v>
      </c>
      <c r="U18" s="15"/>
      <c r="V18" s="6">
        <f t="shared" si="8"/>
        <v>0</v>
      </c>
      <c r="X18" s="20">
        <f t="shared" si="10"/>
        <v>49</v>
      </c>
      <c r="Y18" s="8"/>
      <c r="AA18" s="8"/>
      <c r="AC18" s="29"/>
      <c r="AG18" s="8"/>
    </row>
    <row r="19" spans="2:33" ht="15.75">
      <c r="B19" s="3">
        <v>12</v>
      </c>
      <c r="C19" s="9" t="s">
        <v>12</v>
      </c>
      <c r="D19" s="23">
        <f t="shared" si="9"/>
        <v>267</v>
      </c>
      <c r="E19" s="15">
        <f>'ВДТБ+РТБ УСІ'!E19-'ВДТБ+РТБ чоловіки'!E19</f>
        <v>34</v>
      </c>
      <c r="F19" s="16">
        <f t="shared" si="0"/>
        <v>12.734082397003746</v>
      </c>
      <c r="G19" s="15">
        <f>'ВДТБ+РТБ УСІ'!G19-'ВДТБ+РТБ чоловіки'!G19</f>
        <v>42</v>
      </c>
      <c r="H19" s="4">
        <f t="shared" si="1"/>
        <v>18.025751072961373</v>
      </c>
      <c r="I19" s="15">
        <f>'ВДТБ+РТБ УСІ'!I19-'ВДТБ+РТБ чоловіки'!I19</f>
        <v>143</v>
      </c>
      <c r="J19" s="6">
        <f t="shared" si="2"/>
        <v>61.37339055793991</v>
      </c>
      <c r="K19" s="15">
        <f>'ВДТБ+РТБ УСІ'!K19-'ВДТБ+РТБ чоловіки'!K19</f>
        <v>33</v>
      </c>
      <c r="L19" s="16">
        <f t="shared" si="3"/>
        <v>14.163090128755366</v>
      </c>
      <c r="M19" s="15">
        <f>'ВДТБ+РТБ УСІ'!M19-'ВДТБ+РТБ чоловіки'!M19</f>
        <v>8</v>
      </c>
      <c r="N19" s="5">
        <f t="shared" si="4"/>
        <v>3.4334763948497855</v>
      </c>
      <c r="O19" s="15">
        <f>'ВДТБ+РТБ УСІ'!O19-'ВДТБ+РТБ чоловіки'!O19</f>
        <v>1</v>
      </c>
      <c r="P19" s="16">
        <f t="shared" si="5"/>
        <v>0.4291845493562232</v>
      </c>
      <c r="Q19" s="15">
        <f>'ВДТБ+РТБ УСІ'!Q19-'ВДТБ+РТБ чоловіки'!Q19</f>
        <v>6</v>
      </c>
      <c r="R19" s="6">
        <f t="shared" si="6"/>
        <v>2.575107296137339</v>
      </c>
      <c r="S19" s="15">
        <f>'ВДТБ+РТБ УСІ'!S19-'ВДТБ+РТБ чоловіки'!S19</f>
        <v>0</v>
      </c>
      <c r="T19" s="6">
        <f t="shared" si="7"/>
        <v>0</v>
      </c>
      <c r="U19" s="15"/>
      <c r="V19" s="6">
        <f t="shared" si="8"/>
        <v>0</v>
      </c>
      <c r="X19" s="20">
        <f t="shared" si="10"/>
        <v>233</v>
      </c>
      <c r="Y19" s="8"/>
      <c r="AA19" s="8"/>
      <c r="AC19" s="29"/>
      <c r="AG19" s="8"/>
    </row>
    <row r="20" spans="2:33" ht="15.75">
      <c r="B20" s="3">
        <v>13</v>
      </c>
      <c r="C20" s="9" t="s">
        <v>13</v>
      </c>
      <c r="D20" s="23">
        <f t="shared" si="9"/>
        <v>173</v>
      </c>
      <c r="E20" s="15">
        <f>'ВДТБ+РТБ УСІ'!E20-'ВДТБ+РТБ чоловіки'!E20</f>
        <v>54</v>
      </c>
      <c r="F20" s="16">
        <f t="shared" si="0"/>
        <v>31.213872832369944</v>
      </c>
      <c r="G20" s="15">
        <f>'ВДТБ+РТБ УСІ'!G20-'ВДТБ+РТБ чоловіки'!G20</f>
        <v>5</v>
      </c>
      <c r="H20" s="4">
        <f t="shared" si="1"/>
        <v>4.201680672268908</v>
      </c>
      <c r="I20" s="15">
        <f>'ВДТБ+РТБ УСІ'!I20-'ВДТБ+РТБ чоловіки'!I20</f>
        <v>85</v>
      </c>
      <c r="J20" s="6">
        <f t="shared" si="2"/>
        <v>71.42857142857143</v>
      </c>
      <c r="K20" s="15">
        <f>'ВДТБ+РТБ УСІ'!K20-'ВДТБ+РТБ чоловіки'!K20</f>
        <v>14</v>
      </c>
      <c r="L20" s="16">
        <f t="shared" si="3"/>
        <v>11.76470588235294</v>
      </c>
      <c r="M20" s="15">
        <f>'ВДТБ+РТБ УСІ'!M20-'ВДТБ+РТБ чоловіки'!M20</f>
        <v>6</v>
      </c>
      <c r="N20" s="5">
        <f t="shared" si="4"/>
        <v>5.042016806722689</v>
      </c>
      <c r="O20" s="15">
        <f>'ВДТБ+РТБ УСІ'!O20-'ВДТБ+РТБ чоловіки'!O20</f>
        <v>1</v>
      </c>
      <c r="P20" s="16">
        <f t="shared" si="5"/>
        <v>0.8403361344537815</v>
      </c>
      <c r="Q20" s="15">
        <f>'ВДТБ+РТБ УСІ'!Q20-'ВДТБ+РТБ чоловіки'!Q20</f>
        <v>8</v>
      </c>
      <c r="R20" s="6">
        <f t="shared" si="6"/>
        <v>6.722689075630252</v>
      </c>
      <c r="S20" s="15">
        <f>'ВДТБ+РТБ УСІ'!S20-'ВДТБ+РТБ чоловіки'!S20</f>
        <v>0</v>
      </c>
      <c r="T20" s="6">
        <f t="shared" si="7"/>
        <v>0</v>
      </c>
      <c r="U20" s="15"/>
      <c r="V20" s="6">
        <f t="shared" si="8"/>
        <v>0</v>
      </c>
      <c r="X20" s="20">
        <f t="shared" si="10"/>
        <v>119</v>
      </c>
      <c r="Y20" s="8"/>
      <c r="AA20" s="8"/>
      <c r="AC20" s="29"/>
      <c r="AG20" s="8"/>
    </row>
    <row r="21" spans="2:33" ht="15.75">
      <c r="B21" s="3">
        <v>14</v>
      </c>
      <c r="C21" s="9" t="s">
        <v>14</v>
      </c>
      <c r="D21" s="23">
        <f t="shared" si="9"/>
        <v>853</v>
      </c>
      <c r="E21" s="15">
        <f>'ВДТБ+РТБ УСІ'!E21-'ВДТБ+РТБ чоловіки'!E21</f>
        <v>113</v>
      </c>
      <c r="F21" s="16">
        <f t="shared" si="0"/>
        <v>13.247362250879249</v>
      </c>
      <c r="G21" s="15">
        <f>'ВДТБ+РТБ УСІ'!G21-'ВДТБ+РТБ чоловіки'!G21</f>
        <v>160</v>
      </c>
      <c r="H21" s="4">
        <f t="shared" si="1"/>
        <v>21.62162162162162</v>
      </c>
      <c r="I21" s="15">
        <f>'ВДТБ+РТБ УСІ'!I21-'ВДТБ+РТБ чоловіки'!I21</f>
        <v>432</v>
      </c>
      <c r="J21" s="6">
        <f t="shared" si="2"/>
        <v>58.37837837837838</v>
      </c>
      <c r="K21" s="15">
        <f>'ВДТБ+РТБ УСІ'!K21-'ВДТБ+РТБ чоловіки'!K21</f>
        <v>65</v>
      </c>
      <c r="L21" s="16">
        <f t="shared" si="3"/>
        <v>8.783783783783784</v>
      </c>
      <c r="M21" s="15">
        <f>'ВДТБ+РТБ УСІ'!M21-'ВДТБ+РТБ чоловіки'!M21</f>
        <v>33</v>
      </c>
      <c r="N21" s="5">
        <f t="shared" si="4"/>
        <v>4.45945945945946</v>
      </c>
      <c r="O21" s="15">
        <f>'ВДТБ+РТБ УСІ'!O21-'ВДТБ+РТБ чоловіки'!O21</f>
        <v>8</v>
      </c>
      <c r="P21" s="16">
        <f t="shared" si="5"/>
        <v>1.0810810810810811</v>
      </c>
      <c r="Q21" s="15">
        <f>'ВДТБ+РТБ УСІ'!Q21-'ВДТБ+РТБ чоловіки'!Q21</f>
        <v>41</v>
      </c>
      <c r="R21" s="6">
        <f t="shared" si="6"/>
        <v>5.540540540540541</v>
      </c>
      <c r="S21" s="15">
        <f>'ВДТБ+РТБ УСІ'!S21-'ВДТБ+РТБ чоловіки'!S21</f>
        <v>1</v>
      </c>
      <c r="T21" s="6">
        <f t="shared" si="7"/>
        <v>0.13513513513513514</v>
      </c>
      <c r="U21" s="15"/>
      <c r="V21" s="6">
        <f t="shared" si="8"/>
        <v>0</v>
      </c>
      <c r="X21" s="20">
        <f t="shared" si="10"/>
        <v>740</v>
      </c>
      <c r="Y21" s="8"/>
      <c r="AA21" s="8"/>
      <c r="AC21" s="29"/>
      <c r="AG21" s="8"/>
    </row>
    <row r="22" spans="2:33" ht="15.75">
      <c r="B22" s="3">
        <v>15</v>
      </c>
      <c r="C22" s="9" t="s">
        <v>15</v>
      </c>
      <c r="D22" s="23">
        <f t="shared" si="9"/>
        <v>125</v>
      </c>
      <c r="E22" s="15">
        <f>'ВДТБ+РТБ УСІ'!E22-'ВДТБ+РТБ чоловіки'!E22</f>
        <v>36</v>
      </c>
      <c r="F22" s="16">
        <f t="shared" si="0"/>
        <v>28.799999999999997</v>
      </c>
      <c r="G22" s="15">
        <f>'ВДТБ+РТБ УСІ'!G22-'ВДТБ+РТБ чоловіки'!G22</f>
        <v>41</v>
      </c>
      <c r="H22" s="4">
        <f t="shared" si="1"/>
        <v>46.06741573033708</v>
      </c>
      <c r="I22" s="15">
        <f>'ВДТБ+РТБ УСІ'!I22-'ВДТБ+РТБ чоловіки'!I22</f>
        <v>31</v>
      </c>
      <c r="J22" s="6">
        <f t="shared" si="2"/>
        <v>34.831460674157306</v>
      </c>
      <c r="K22" s="15">
        <f>'ВДТБ+РТБ УСІ'!K22-'ВДТБ+РТБ чоловіки'!K22</f>
        <v>9</v>
      </c>
      <c r="L22" s="16">
        <f t="shared" si="3"/>
        <v>10.112359550561797</v>
      </c>
      <c r="M22" s="15">
        <f>'ВДТБ+РТБ УСІ'!M22-'ВДТБ+РТБ чоловіки'!M22</f>
        <v>5</v>
      </c>
      <c r="N22" s="5">
        <f t="shared" si="4"/>
        <v>5.617977528089887</v>
      </c>
      <c r="O22" s="15">
        <f>'ВДТБ+РТБ УСІ'!O22-'ВДТБ+РТБ чоловіки'!O22</f>
        <v>0</v>
      </c>
      <c r="P22" s="16">
        <f t="shared" si="5"/>
        <v>0</v>
      </c>
      <c r="Q22" s="15">
        <f>'ВДТБ+РТБ УСІ'!Q22-'ВДТБ+РТБ чоловіки'!Q22</f>
        <v>3</v>
      </c>
      <c r="R22" s="6">
        <f t="shared" si="6"/>
        <v>3.3707865168539324</v>
      </c>
      <c r="S22" s="15">
        <f>'ВДТБ+РТБ УСІ'!S22-'ВДТБ+РТБ чоловіки'!S22</f>
        <v>0</v>
      </c>
      <c r="T22" s="6">
        <f t="shared" si="7"/>
        <v>0</v>
      </c>
      <c r="U22" s="15"/>
      <c r="V22" s="6">
        <f t="shared" si="8"/>
        <v>0</v>
      </c>
      <c r="X22" s="20">
        <f t="shared" si="10"/>
        <v>89</v>
      </c>
      <c r="Y22" s="8"/>
      <c r="AA22" s="8"/>
      <c r="AC22" s="29"/>
      <c r="AG22" s="8"/>
    </row>
    <row r="23" spans="2:33" ht="15.75">
      <c r="B23" s="3">
        <v>16</v>
      </c>
      <c r="C23" s="9" t="s">
        <v>16</v>
      </c>
      <c r="D23" s="23">
        <f t="shared" si="9"/>
        <v>111</v>
      </c>
      <c r="E23" s="15">
        <f>'ВДТБ+РТБ УСІ'!E23-'ВДТБ+РТБ чоловіки'!E23</f>
        <v>18</v>
      </c>
      <c r="F23" s="16">
        <f t="shared" si="0"/>
        <v>16.216216216216218</v>
      </c>
      <c r="G23" s="15">
        <f>'ВДТБ+РТБ УСІ'!G23-'ВДТБ+РТБ чоловіки'!G23</f>
        <v>18</v>
      </c>
      <c r="H23" s="4">
        <f t="shared" si="1"/>
        <v>19.35483870967742</v>
      </c>
      <c r="I23" s="15">
        <f>'ВДТБ+РТБ УСІ'!I23-'ВДТБ+РТБ чоловіки'!I23</f>
        <v>56</v>
      </c>
      <c r="J23" s="6">
        <f t="shared" si="2"/>
        <v>60.215053763440864</v>
      </c>
      <c r="K23" s="15">
        <f>'ВДТБ+РТБ УСІ'!K23-'ВДТБ+РТБ чоловіки'!K23</f>
        <v>10</v>
      </c>
      <c r="L23" s="16">
        <f t="shared" si="3"/>
        <v>10.75268817204301</v>
      </c>
      <c r="M23" s="15">
        <f>'ВДТБ+РТБ УСІ'!M23-'ВДТБ+РТБ чоловіки'!M23</f>
        <v>2</v>
      </c>
      <c r="N23" s="5">
        <f t="shared" si="4"/>
        <v>2.1505376344086025</v>
      </c>
      <c r="O23" s="15">
        <f>'ВДТБ+РТБ УСІ'!O23-'ВДТБ+РТБ чоловіки'!O23</f>
        <v>1</v>
      </c>
      <c r="P23" s="16">
        <f t="shared" si="5"/>
        <v>1.0752688172043012</v>
      </c>
      <c r="Q23" s="15">
        <f>'ВДТБ+РТБ УСІ'!Q23-'ВДТБ+РТБ чоловіки'!Q23</f>
        <v>6</v>
      </c>
      <c r="R23" s="6">
        <f t="shared" si="6"/>
        <v>6.451612903225806</v>
      </c>
      <c r="S23" s="15">
        <f>'ВДТБ+РТБ УСІ'!S23-'ВДТБ+РТБ чоловіки'!S23</f>
        <v>0</v>
      </c>
      <c r="T23" s="6">
        <f t="shared" si="7"/>
        <v>0</v>
      </c>
      <c r="U23" s="15"/>
      <c r="V23" s="6">
        <f t="shared" si="8"/>
        <v>0</v>
      </c>
      <c r="X23" s="20">
        <f t="shared" si="10"/>
        <v>93</v>
      </c>
      <c r="Y23" s="8"/>
      <c r="AA23" s="8"/>
      <c r="AC23" s="29"/>
      <c r="AG23" s="8"/>
    </row>
    <row r="24" spans="2:33" ht="15.75">
      <c r="B24" s="3">
        <v>17</v>
      </c>
      <c r="C24" s="9" t="s">
        <v>17</v>
      </c>
      <c r="D24" s="23">
        <f t="shared" si="9"/>
        <v>112</v>
      </c>
      <c r="E24" s="15">
        <f>'ВДТБ+РТБ УСІ'!E24-'ВДТБ+РТБ чоловіки'!E24</f>
        <v>18</v>
      </c>
      <c r="F24" s="16">
        <f t="shared" si="0"/>
        <v>16.071428571428573</v>
      </c>
      <c r="G24" s="15">
        <f>'ВДТБ+РТБ УСІ'!G24-'ВДТБ+РТБ чоловіки'!G24</f>
        <v>8</v>
      </c>
      <c r="H24" s="4">
        <f t="shared" si="1"/>
        <v>8.51063829787234</v>
      </c>
      <c r="I24" s="15">
        <f>'ВДТБ+РТБ УСІ'!I24-'ВДТБ+РТБ чоловіки'!I24</f>
        <v>66</v>
      </c>
      <c r="J24" s="6">
        <f t="shared" si="2"/>
        <v>70.2127659574468</v>
      </c>
      <c r="K24" s="15">
        <f>'ВДТБ+РТБ УСІ'!K24-'ВДТБ+РТБ чоловіки'!K24</f>
        <v>11</v>
      </c>
      <c r="L24" s="16">
        <f t="shared" si="3"/>
        <v>11.702127659574469</v>
      </c>
      <c r="M24" s="15">
        <f>'ВДТБ+РТБ УСІ'!M24-'ВДТБ+РТБ чоловіки'!M24</f>
        <v>2</v>
      </c>
      <c r="N24" s="5">
        <f t="shared" si="4"/>
        <v>2.127659574468085</v>
      </c>
      <c r="O24" s="15">
        <f>'ВДТБ+РТБ УСІ'!O24-'ВДТБ+РТБ чоловіки'!O24</f>
        <v>1</v>
      </c>
      <c r="P24" s="16">
        <f t="shared" si="5"/>
        <v>1.0638297872340425</v>
      </c>
      <c r="Q24" s="15">
        <f>'ВДТБ+РТБ УСІ'!Q24-'ВДТБ+РТБ чоловіки'!Q24</f>
        <v>6</v>
      </c>
      <c r="R24" s="6">
        <f t="shared" si="6"/>
        <v>6.382978723404255</v>
      </c>
      <c r="S24" s="15">
        <f>'ВДТБ+РТБ УСІ'!S24-'ВДТБ+РТБ чоловіки'!S24</f>
        <v>0</v>
      </c>
      <c r="T24" s="6">
        <f t="shared" si="7"/>
        <v>0</v>
      </c>
      <c r="U24" s="15"/>
      <c r="V24" s="6">
        <f t="shared" si="8"/>
        <v>0</v>
      </c>
      <c r="X24" s="20">
        <f t="shared" si="10"/>
        <v>94</v>
      </c>
      <c r="Y24" s="8"/>
      <c r="AA24" s="8"/>
      <c r="AC24" s="29"/>
      <c r="AG24" s="8"/>
    </row>
    <row r="25" spans="2:33" ht="15.75">
      <c r="B25" s="3">
        <v>18</v>
      </c>
      <c r="C25" s="9" t="s">
        <v>18</v>
      </c>
      <c r="D25" s="23">
        <f t="shared" si="9"/>
        <v>66</v>
      </c>
      <c r="E25" s="15">
        <f>'ВДТБ+РТБ УСІ'!E25-'ВДТБ+РТБ чоловіки'!E25</f>
        <v>4</v>
      </c>
      <c r="F25" s="16">
        <f t="shared" si="0"/>
        <v>6.0606060606060606</v>
      </c>
      <c r="G25" s="15">
        <f>'ВДТБ+РТБ УСІ'!G25-'ВДТБ+РТБ чоловіки'!G25</f>
        <v>13</v>
      </c>
      <c r="H25" s="4">
        <f t="shared" si="1"/>
        <v>20.967741935483872</v>
      </c>
      <c r="I25" s="15">
        <f>'ВДТБ+РТБ УСІ'!I25-'ВДТБ+РТБ чоловіки'!I25</f>
        <v>38</v>
      </c>
      <c r="J25" s="6">
        <f t="shared" si="2"/>
        <v>61.29032258064516</v>
      </c>
      <c r="K25" s="15">
        <f>'ВДТБ+РТБ УСІ'!K25-'ВДТБ+РТБ чоловіки'!K25</f>
        <v>6</v>
      </c>
      <c r="L25" s="16">
        <f t="shared" si="3"/>
        <v>9.67741935483871</v>
      </c>
      <c r="M25" s="15">
        <f>'ВДТБ+РТБ УСІ'!M25-'ВДТБ+РТБ чоловіки'!M25</f>
        <v>3</v>
      </c>
      <c r="N25" s="5">
        <f t="shared" si="4"/>
        <v>4.838709677419355</v>
      </c>
      <c r="O25" s="15">
        <f>'ВДТБ+РТБ УСІ'!O25-'ВДТБ+РТБ чоловіки'!O25</f>
        <v>0</v>
      </c>
      <c r="P25" s="16">
        <f t="shared" si="5"/>
        <v>0</v>
      </c>
      <c r="Q25" s="15">
        <f>'ВДТБ+РТБ УСІ'!Q25-'ВДТБ+РТБ чоловіки'!Q25</f>
        <v>2</v>
      </c>
      <c r="R25" s="6">
        <f t="shared" si="6"/>
        <v>3.225806451612903</v>
      </c>
      <c r="S25" s="15">
        <f>'ВДТБ+РТБ УСІ'!S25-'ВДТБ+РТБ чоловіки'!S25</f>
        <v>0</v>
      </c>
      <c r="T25" s="6">
        <f t="shared" si="7"/>
        <v>0</v>
      </c>
      <c r="U25" s="15"/>
      <c r="V25" s="6">
        <f t="shared" si="8"/>
        <v>0</v>
      </c>
      <c r="X25" s="20">
        <f t="shared" si="10"/>
        <v>62</v>
      </c>
      <c r="Y25" s="8"/>
      <c r="AA25" s="8"/>
      <c r="AC25" s="29"/>
      <c r="AG25" s="8"/>
    </row>
    <row r="26" spans="2:33" ht="15.75">
      <c r="B26" s="3">
        <v>19</v>
      </c>
      <c r="C26" s="9" t="s">
        <v>19</v>
      </c>
      <c r="D26" s="23">
        <f t="shared" si="9"/>
        <v>243</v>
      </c>
      <c r="E26" s="15">
        <f>'ВДТБ+РТБ УСІ'!E26-'ВДТБ+РТБ чоловіки'!E26</f>
        <v>49</v>
      </c>
      <c r="F26" s="16">
        <f t="shared" si="0"/>
        <v>20.16460905349794</v>
      </c>
      <c r="G26" s="15">
        <f>'ВДТБ+РТБ УСІ'!G26-'ВДТБ+РТБ чоловіки'!G26</f>
        <v>22</v>
      </c>
      <c r="H26" s="4">
        <f t="shared" si="1"/>
        <v>11.34020618556701</v>
      </c>
      <c r="I26" s="15">
        <f>'ВДТБ+РТБ УСІ'!I26-'ВДТБ+РТБ чоловіки'!I26</f>
        <v>134</v>
      </c>
      <c r="J26" s="6">
        <f t="shared" si="2"/>
        <v>69.0721649484536</v>
      </c>
      <c r="K26" s="15">
        <f>'ВДТБ+РТБ УСІ'!K26-'ВДТБ+РТБ чоловіки'!K26</f>
        <v>15</v>
      </c>
      <c r="L26" s="16">
        <f t="shared" si="3"/>
        <v>7.731958762886598</v>
      </c>
      <c r="M26" s="15">
        <f>'ВДТБ+РТБ УСІ'!M26-'ВДТБ+РТБ чоловіки'!M26</f>
        <v>11</v>
      </c>
      <c r="N26" s="5">
        <f t="shared" si="4"/>
        <v>5.670103092783505</v>
      </c>
      <c r="O26" s="15">
        <f>'ВДТБ+РТБ УСІ'!O26-'ВДТБ+РТБ чоловіки'!O26</f>
        <v>0</v>
      </c>
      <c r="P26" s="16">
        <f t="shared" si="5"/>
        <v>0</v>
      </c>
      <c r="Q26" s="15">
        <f>'ВДТБ+РТБ УСІ'!Q26-'ВДТБ+РТБ чоловіки'!Q26</f>
        <v>10</v>
      </c>
      <c r="R26" s="6">
        <f t="shared" si="6"/>
        <v>5.154639175257731</v>
      </c>
      <c r="S26" s="15">
        <f>'ВДТБ+РТБ УСІ'!S26-'ВДТБ+РТБ чоловіки'!S26</f>
        <v>2</v>
      </c>
      <c r="T26" s="6">
        <f t="shared" si="7"/>
        <v>1.0309278350515463</v>
      </c>
      <c r="U26" s="15"/>
      <c r="V26" s="6">
        <f t="shared" si="8"/>
        <v>0</v>
      </c>
      <c r="X26" s="20">
        <f t="shared" si="10"/>
        <v>194</v>
      </c>
      <c r="Y26" s="8"/>
      <c r="AA26" s="8"/>
      <c r="AC26" s="29"/>
      <c r="AG26" s="8"/>
    </row>
    <row r="27" spans="2:33" ht="15.75">
      <c r="B27" s="3">
        <v>20</v>
      </c>
      <c r="C27" s="9" t="s">
        <v>20</v>
      </c>
      <c r="D27" s="23">
        <f t="shared" si="9"/>
        <v>132</v>
      </c>
      <c r="E27" s="15">
        <f>'ВДТБ+РТБ УСІ'!E27-'ВДТБ+РТБ чоловіки'!E27</f>
        <v>26</v>
      </c>
      <c r="F27" s="16">
        <f t="shared" si="0"/>
        <v>19.696969696969695</v>
      </c>
      <c r="G27" s="15">
        <f>'ВДТБ+РТБ УСІ'!G27-'ВДТБ+РТБ чоловіки'!G27</f>
        <v>9</v>
      </c>
      <c r="H27" s="4">
        <f t="shared" si="1"/>
        <v>8.49056603773585</v>
      </c>
      <c r="I27" s="15">
        <f>'ВДТБ+РТБ УСІ'!I27-'ВДТБ+РТБ чоловіки'!I27</f>
        <v>63</v>
      </c>
      <c r="J27" s="6">
        <f t="shared" si="2"/>
        <v>59.43396226415094</v>
      </c>
      <c r="K27" s="15">
        <f>'ВДТБ+РТБ УСІ'!K27-'ВДТБ+РТБ чоловіки'!K27</f>
        <v>24</v>
      </c>
      <c r="L27" s="16">
        <f t="shared" si="3"/>
        <v>22.641509433962266</v>
      </c>
      <c r="M27" s="15">
        <f>'ВДТБ+РТБ УСІ'!M27-'ВДТБ+РТБ чоловіки'!M27</f>
        <v>7</v>
      </c>
      <c r="N27" s="5">
        <f t="shared" si="4"/>
        <v>6.60377358490566</v>
      </c>
      <c r="O27" s="15">
        <f>'ВДТБ+РТБ УСІ'!O27-'ВДТБ+РТБ чоловіки'!O27</f>
        <v>0</v>
      </c>
      <c r="P27" s="16">
        <f t="shared" si="5"/>
        <v>0</v>
      </c>
      <c r="Q27" s="15">
        <f>'ВДТБ+РТБ УСІ'!Q27-'ВДТБ+РТБ чоловіки'!Q27</f>
        <v>3</v>
      </c>
      <c r="R27" s="6">
        <f t="shared" si="6"/>
        <v>2.8301886792452833</v>
      </c>
      <c r="S27" s="15">
        <f>'ВДТБ+РТБ УСІ'!S27-'ВДТБ+РТБ чоловіки'!S27</f>
        <v>0</v>
      </c>
      <c r="T27" s="6">
        <f t="shared" si="7"/>
        <v>0</v>
      </c>
      <c r="U27" s="15"/>
      <c r="V27" s="6">
        <f t="shared" si="8"/>
        <v>0</v>
      </c>
      <c r="X27" s="20">
        <f t="shared" si="10"/>
        <v>106</v>
      </c>
      <c r="Y27" s="8"/>
      <c r="AA27" s="8"/>
      <c r="AC27" s="29"/>
      <c r="AG27" s="8"/>
    </row>
    <row r="28" spans="2:33" ht="15.75">
      <c r="B28" s="3">
        <v>21</v>
      </c>
      <c r="C28" s="9" t="s">
        <v>21</v>
      </c>
      <c r="D28" s="23">
        <f t="shared" si="9"/>
        <v>117</v>
      </c>
      <c r="E28" s="15">
        <f>'ВДТБ+РТБ УСІ'!E28-'ВДТБ+РТБ чоловіки'!E28</f>
        <v>10</v>
      </c>
      <c r="F28" s="16">
        <f t="shared" si="0"/>
        <v>8.547008547008547</v>
      </c>
      <c r="G28" s="15">
        <f>'ВДТБ+РТБ УСІ'!G28-'ВДТБ+РТБ чоловіки'!G28</f>
        <v>45</v>
      </c>
      <c r="H28" s="4">
        <f t="shared" si="1"/>
        <v>42.05607476635514</v>
      </c>
      <c r="I28" s="15">
        <f>'ВДТБ+РТБ УСІ'!I28-'ВДТБ+РТБ чоловіки'!I28</f>
        <v>33</v>
      </c>
      <c r="J28" s="6">
        <f t="shared" si="2"/>
        <v>30.8411214953271</v>
      </c>
      <c r="K28" s="15">
        <f>'ВДТБ+РТБ УСІ'!K28-'ВДТБ+РТБ чоловіки'!K28</f>
        <v>14</v>
      </c>
      <c r="L28" s="16">
        <f t="shared" si="3"/>
        <v>13.084112149532709</v>
      </c>
      <c r="M28" s="15">
        <f>'ВДТБ+РТБ УСІ'!M28-'ВДТБ+РТБ чоловіки'!M28</f>
        <v>5</v>
      </c>
      <c r="N28" s="5">
        <f t="shared" si="4"/>
        <v>4.672897196261682</v>
      </c>
      <c r="O28" s="15">
        <f>'ВДТБ+РТБ УСІ'!O28-'ВДТБ+РТБ чоловіки'!O28</f>
        <v>3</v>
      </c>
      <c r="P28" s="16">
        <f t="shared" si="5"/>
        <v>2.803738317757009</v>
      </c>
      <c r="Q28" s="15">
        <f>'ВДТБ+РТБ УСІ'!Q28-'ВДТБ+РТБ чоловіки'!Q28</f>
        <v>7</v>
      </c>
      <c r="R28" s="6">
        <f t="shared" si="6"/>
        <v>6.5420560747663545</v>
      </c>
      <c r="S28" s="15">
        <f>'ВДТБ+РТБ УСІ'!S28-'ВДТБ+РТБ чоловіки'!S28</f>
        <v>0</v>
      </c>
      <c r="T28" s="6">
        <f t="shared" si="7"/>
        <v>0</v>
      </c>
      <c r="U28" s="15"/>
      <c r="V28" s="6">
        <f t="shared" si="8"/>
        <v>0</v>
      </c>
      <c r="X28" s="20">
        <f t="shared" si="10"/>
        <v>107</v>
      </c>
      <c r="Y28" s="8"/>
      <c r="AA28" s="8"/>
      <c r="AC28" s="29"/>
      <c r="AG28" s="8"/>
    </row>
    <row r="29" spans="2:33" ht="15.75">
      <c r="B29" s="3">
        <v>22</v>
      </c>
      <c r="C29" s="9" t="s">
        <v>22</v>
      </c>
      <c r="D29" s="23">
        <f t="shared" si="9"/>
        <v>132</v>
      </c>
      <c r="E29" s="15">
        <f>'ВДТБ+РТБ УСІ'!E29-'ВДТБ+РТБ чоловіки'!E29</f>
        <v>28</v>
      </c>
      <c r="F29" s="16">
        <f t="shared" si="0"/>
        <v>21.21212121212121</v>
      </c>
      <c r="G29" s="15">
        <f>'ВДТБ+РТБ УСІ'!G29-'ВДТБ+РТБ чоловіки'!G29</f>
        <v>24</v>
      </c>
      <c r="H29" s="4">
        <f t="shared" si="1"/>
        <v>23.076923076923077</v>
      </c>
      <c r="I29" s="15">
        <f>'ВДТБ+РТБ УСІ'!I29-'ВДТБ+РТБ чоловіки'!I29</f>
        <v>64</v>
      </c>
      <c r="J29" s="6">
        <f t="shared" si="2"/>
        <v>61.53846153846154</v>
      </c>
      <c r="K29" s="15">
        <f>'ВДТБ+РТБ УСІ'!K29-'ВДТБ+РТБ чоловіки'!K29</f>
        <v>7</v>
      </c>
      <c r="L29" s="16">
        <f t="shared" si="3"/>
        <v>6.730769230769231</v>
      </c>
      <c r="M29" s="15">
        <f>'ВДТБ+РТБ УСІ'!M29-'ВДТБ+РТБ чоловіки'!M29</f>
        <v>5</v>
      </c>
      <c r="N29" s="5">
        <f t="shared" si="4"/>
        <v>4.807692307692308</v>
      </c>
      <c r="O29" s="15">
        <f>'ВДТБ+РТБ УСІ'!O29-'ВДТБ+РТБ чоловіки'!O29</f>
        <v>1</v>
      </c>
      <c r="P29" s="16">
        <f t="shared" si="5"/>
        <v>0.9615384615384616</v>
      </c>
      <c r="Q29" s="15">
        <f>'ВДТБ+РТБ УСІ'!Q29-'ВДТБ+РТБ чоловіки'!Q29</f>
        <v>3</v>
      </c>
      <c r="R29" s="6">
        <f t="shared" si="6"/>
        <v>2.8846153846153846</v>
      </c>
      <c r="S29" s="15">
        <f>'ВДТБ+РТБ УСІ'!S29-'ВДТБ+РТБ чоловіки'!S29</f>
        <v>0</v>
      </c>
      <c r="T29" s="6">
        <f t="shared" si="7"/>
        <v>0</v>
      </c>
      <c r="U29" s="15"/>
      <c r="V29" s="6">
        <f t="shared" si="8"/>
        <v>0</v>
      </c>
      <c r="X29" s="20">
        <f t="shared" si="10"/>
        <v>104</v>
      </c>
      <c r="Y29" s="8"/>
      <c r="AA29" s="8"/>
      <c r="AC29" s="29"/>
      <c r="AG29" s="8"/>
    </row>
    <row r="30" spans="2:33" ht="15.75">
      <c r="B30" s="3">
        <v>23</v>
      </c>
      <c r="C30" s="31" t="s">
        <v>23</v>
      </c>
      <c r="D30" s="23">
        <f t="shared" si="9"/>
        <v>59</v>
      </c>
      <c r="E30" s="15">
        <f>'ВДТБ+РТБ УСІ'!E30-'ВДТБ+РТБ чоловіки'!E30</f>
        <v>7</v>
      </c>
      <c r="F30" s="16">
        <f t="shared" si="0"/>
        <v>11.864406779661017</v>
      </c>
      <c r="G30" s="15">
        <f>'ВДТБ+РТБ УСІ'!G30-'ВДТБ+РТБ чоловіки'!G30</f>
        <v>20</v>
      </c>
      <c r="H30" s="4">
        <f t="shared" si="1"/>
        <v>38.46153846153847</v>
      </c>
      <c r="I30" s="15">
        <f>'ВДТБ+РТБ УСІ'!I30-'ВДТБ+РТБ чоловіки'!I30</f>
        <v>22</v>
      </c>
      <c r="J30" s="6">
        <f t="shared" si="2"/>
        <v>42.30769230769231</v>
      </c>
      <c r="K30" s="15">
        <f>'ВДТБ+РТБ УСІ'!K30-'ВДТБ+РТБ чоловіки'!K30</f>
        <v>5</v>
      </c>
      <c r="L30" s="16">
        <f t="shared" si="3"/>
        <v>9.615384615384617</v>
      </c>
      <c r="M30" s="15">
        <f>'ВДТБ+РТБ УСІ'!M30-'ВДТБ+РТБ чоловіки'!M30</f>
        <v>1</v>
      </c>
      <c r="N30" s="5">
        <f t="shared" si="4"/>
        <v>1.9230769230769231</v>
      </c>
      <c r="O30" s="15">
        <f>'ВДТБ+РТБ УСІ'!O30-'ВДТБ+РТБ чоловіки'!O30</f>
        <v>1</v>
      </c>
      <c r="P30" s="16">
        <f t="shared" si="5"/>
        <v>1.9230769230769231</v>
      </c>
      <c r="Q30" s="15">
        <f>'ВДТБ+РТБ УСІ'!Q30-'ВДТБ+РТБ чоловіки'!Q30</f>
        <v>3</v>
      </c>
      <c r="R30" s="6">
        <f t="shared" si="6"/>
        <v>5.769230769230769</v>
      </c>
      <c r="S30" s="15">
        <f>'ВДТБ+РТБ УСІ'!S30-'ВДТБ+РТБ чоловіки'!S30</f>
        <v>0</v>
      </c>
      <c r="T30" s="6">
        <f t="shared" si="7"/>
        <v>0</v>
      </c>
      <c r="U30" s="15"/>
      <c r="V30" s="6">
        <f t="shared" si="8"/>
        <v>0</v>
      </c>
      <c r="X30" s="20">
        <f t="shared" si="10"/>
        <v>52</v>
      </c>
      <c r="Y30" s="8"/>
      <c r="AA30" s="8"/>
      <c r="AC30" s="29"/>
      <c r="AG30" s="8"/>
    </row>
    <row r="31" spans="2:33" ht="15.75">
      <c r="B31" s="3">
        <v>24</v>
      </c>
      <c r="C31" s="10" t="s">
        <v>24</v>
      </c>
      <c r="D31" s="23">
        <f t="shared" si="9"/>
        <v>153</v>
      </c>
      <c r="E31" s="15">
        <f>'ВДТБ+РТБ УСІ'!E31-'ВДТБ+РТБ чоловіки'!E31</f>
        <v>21</v>
      </c>
      <c r="F31" s="16">
        <f t="shared" si="0"/>
        <v>13.725490196078432</v>
      </c>
      <c r="G31" s="15">
        <f>'ВДТБ+РТБ УСІ'!G31-'ВДТБ+РТБ чоловіки'!G31</f>
        <v>12</v>
      </c>
      <c r="H31" s="4">
        <f t="shared" si="1"/>
        <v>9.090909090909092</v>
      </c>
      <c r="I31" s="15">
        <f>'ВДТБ+РТБ УСІ'!I31-'ВДТБ+РТБ чоловіки'!I31</f>
        <v>76</v>
      </c>
      <c r="J31" s="6">
        <f t="shared" si="2"/>
        <v>57.57575757575758</v>
      </c>
      <c r="K31" s="15">
        <f>'ВДТБ+РТБ УСІ'!K31-'ВДТБ+РТБ чоловіки'!K31</f>
        <v>20</v>
      </c>
      <c r="L31" s="16">
        <f t="shared" si="3"/>
        <v>15.151515151515152</v>
      </c>
      <c r="M31" s="15">
        <f>'ВДТБ+РТБ УСІ'!M31-'ВДТБ+РТБ чоловіки'!M31</f>
        <v>5</v>
      </c>
      <c r="N31" s="5">
        <f t="shared" si="4"/>
        <v>3.787878787878788</v>
      </c>
      <c r="O31" s="15">
        <f>'ВДТБ+РТБ УСІ'!O31-'ВДТБ+РТБ чоловіки'!O31</f>
        <v>4</v>
      </c>
      <c r="P31" s="16">
        <f t="shared" si="5"/>
        <v>3.0303030303030303</v>
      </c>
      <c r="Q31" s="15">
        <f>'ВДТБ+РТБ УСІ'!Q31-'ВДТБ+РТБ чоловіки'!Q31</f>
        <v>11</v>
      </c>
      <c r="R31" s="6">
        <f t="shared" si="6"/>
        <v>8.333333333333332</v>
      </c>
      <c r="S31" s="15">
        <f>'ВДТБ+РТБ УСІ'!S31-'ВДТБ+РТБ чоловіки'!S31</f>
        <v>4</v>
      </c>
      <c r="T31" s="6">
        <f t="shared" si="7"/>
        <v>3.0303030303030303</v>
      </c>
      <c r="U31" s="15"/>
      <c r="V31" s="6">
        <f t="shared" si="8"/>
        <v>0</v>
      </c>
      <c r="X31" s="20">
        <f t="shared" si="10"/>
        <v>132</v>
      </c>
      <c r="Y31" s="8"/>
      <c r="AA31" s="8"/>
      <c r="AC31" s="29"/>
      <c r="AG31" s="8"/>
    </row>
    <row r="32" spans="2:33" ht="15.75">
      <c r="B32" s="3">
        <v>25</v>
      </c>
      <c r="C32" s="10" t="s">
        <v>25</v>
      </c>
      <c r="D32" s="23">
        <f t="shared" si="9"/>
        <v>273</v>
      </c>
      <c r="E32" s="15">
        <f>'ВДТБ+РТБ УСІ'!E32-'ВДТБ+РТБ чоловіки'!E32</f>
        <v>40</v>
      </c>
      <c r="F32" s="16">
        <f t="shared" si="0"/>
        <v>14.652014652014653</v>
      </c>
      <c r="G32" s="15">
        <f>'ВДТБ+РТБ УСІ'!G32-'ВДТБ+РТБ чоловіки'!G32</f>
        <v>72</v>
      </c>
      <c r="H32" s="4">
        <f t="shared" si="1"/>
        <v>30.90128755364807</v>
      </c>
      <c r="I32" s="15">
        <f>'ВДТБ+РТБ УСІ'!I32-'ВДТБ+РТБ чоловіки'!I32</f>
        <v>117</v>
      </c>
      <c r="J32" s="6">
        <f t="shared" si="2"/>
        <v>50.21459227467812</v>
      </c>
      <c r="K32" s="15">
        <f>'ВДТБ+РТБ УСІ'!K32-'ВДТБ+РТБ чоловіки'!K32</f>
        <v>27</v>
      </c>
      <c r="L32" s="16">
        <f t="shared" si="3"/>
        <v>11.587982832618025</v>
      </c>
      <c r="M32" s="15">
        <f>'ВДТБ+РТБ УСІ'!M32-'ВДТБ+РТБ чоловіки'!M32</f>
        <v>12</v>
      </c>
      <c r="N32" s="5">
        <f t="shared" si="4"/>
        <v>5.150214592274678</v>
      </c>
      <c r="O32" s="15">
        <f>'ВДТБ+РТБ УСІ'!O32-'ВДТБ+РТБ чоловіки'!O32</f>
        <v>0</v>
      </c>
      <c r="P32" s="16">
        <f t="shared" si="5"/>
        <v>0</v>
      </c>
      <c r="Q32" s="15">
        <f>'ВДТБ+РТБ УСІ'!Q32-'ВДТБ+РТБ чоловіки'!Q32</f>
        <v>4</v>
      </c>
      <c r="R32" s="6">
        <f t="shared" si="6"/>
        <v>1.7167381974248928</v>
      </c>
      <c r="S32" s="15">
        <f>'ВДТБ+РТБ УСІ'!S32-'ВДТБ+РТБ чоловіки'!S32</f>
        <v>1</v>
      </c>
      <c r="T32" s="6">
        <f t="shared" si="7"/>
        <v>0.4291845493562232</v>
      </c>
      <c r="U32" s="15"/>
      <c r="V32" s="6">
        <f t="shared" si="8"/>
        <v>0</v>
      </c>
      <c r="X32" s="20">
        <f t="shared" si="10"/>
        <v>233</v>
      </c>
      <c r="Y32" s="8"/>
      <c r="AA32" s="8"/>
      <c r="AC32" s="29"/>
      <c r="AG32" s="8"/>
    </row>
    <row r="33" spans="2:33" ht="15.75">
      <c r="B33" s="3">
        <v>26</v>
      </c>
      <c r="C33" s="25" t="s">
        <v>42</v>
      </c>
      <c r="D33" s="23">
        <f t="shared" si="9"/>
        <v>35</v>
      </c>
      <c r="E33" s="15">
        <f>'ВДТБ+РТБ УСІ'!E33-'ВДТБ+РТБ чоловіки'!E33</f>
        <v>4</v>
      </c>
      <c r="F33" s="16">
        <f t="shared" si="0"/>
        <v>11.428571428571429</v>
      </c>
      <c r="G33" s="15">
        <f>'ВДТБ+РТБ УСІ'!G33-'ВДТБ+РТБ чоловіки'!G33</f>
        <v>1</v>
      </c>
      <c r="H33" s="4">
        <f t="shared" si="1"/>
        <v>3.225806451612903</v>
      </c>
      <c r="I33" s="15">
        <f>'ВДТБ+РТБ УСІ'!I33-'ВДТБ+РТБ чоловіки'!I33</f>
        <v>23</v>
      </c>
      <c r="J33" s="6">
        <f t="shared" si="2"/>
        <v>74.19354838709677</v>
      </c>
      <c r="K33" s="15">
        <f>'ВДТБ+РТБ УСІ'!K33-'ВДТБ+РТБ чоловіки'!K33</f>
        <v>2</v>
      </c>
      <c r="L33" s="16">
        <f t="shared" si="3"/>
        <v>6.451612903225806</v>
      </c>
      <c r="M33" s="15">
        <f>'ВДТБ+РТБ УСІ'!M33-'ВДТБ+РТБ чоловіки'!M33</f>
        <v>3</v>
      </c>
      <c r="N33" s="5">
        <f t="shared" si="4"/>
        <v>9.67741935483871</v>
      </c>
      <c r="O33" s="15">
        <f>'ВДТБ+РТБ УСІ'!O33-'ВДТБ+РТБ чоловіки'!O33</f>
        <v>0</v>
      </c>
      <c r="P33" s="16">
        <f t="shared" si="5"/>
        <v>0</v>
      </c>
      <c r="Q33" s="15">
        <f>'ВДТБ+РТБ УСІ'!Q33-'ВДТБ+РТБ чоловіки'!Q33</f>
        <v>2</v>
      </c>
      <c r="R33" s="6">
        <f t="shared" si="6"/>
        <v>6.451612903225806</v>
      </c>
      <c r="S33" s="15">
        <f>'ВДТБ+РТБ УСІ'!S33-'ВДТБ+РТБ чоловіки'!S33</f>
        <v>0</v>
      </c>
      <c r="T33" s="6">
        <f t="shared" si="7"/>
        <v>0</v>
      </c>
      <c r="U33" s="15"/>
      <c r="V33" s="6">
        <f t="shared" si="8"/>
        <v>0</v>
      </c>
      <c r="X33" s="20">
        <f t="shared" si="10"/>
        <v>31</v>
      </c>
      <c r="Y33" s="8"/>
      <c r="AA33" s="8"/>
      <c r="AC33" s="29"/>
      <c r="AG33" s="8"/>
    </row>
    <row r="34" spans="2:33" ht="16.5" thickBot="1">
      <c r="B34" s="3">
        <v>27</v>
      </c>
      <c r="C34" s="25" t="s">
        <v>49</v>
      </c>
      <c r="D34" s="23">
        <f t="shared" si="9"/>
        <v>6</v>
      </c>
      <c r="E34" s="15">
        <f>'ВДТБ+РТБ УСІ'!E34-'ВДТБ+РТБ чоловіки'!E34</f>
        <v>1</v>
      </c>
      <c r="F34" s="16">
        <f t="shared" si="0"/>
        <v>16.666666666666664</v>
      </c>
      <c r="G34" s="15">
        <f>'ВДТБ+РТБ УСІ'!G34-'ВДТБ+РТБ чоловіки'!G34</f>
        <v>0</v>
      </c>
      <c r="H34" s="4">
        <f t="shared" si="1"/>
        <v>0</v>
      </c>
      <c r="I34" s="15">
        <f>'ВДТБ+РТБ УСІ'!I34-'ВДТБ+РТБ чоловіки'!I34</f>
        <v>4</v>
      </c>
      <c r="J34" s="6">
        <f t="shared" si="2"/>
        <v>80</v>
      </c>
      <c r="K34" s="15">
        <f>'ВДТБ+РТБ УСІ'!K34-'ВДТБ+РТБ чоловіки'!K34</f>
        <v>0</v>
      </c>
      <c r="L34" s="16">
        <f t="shared" si="3"/>
        <v>0</v>
      </c>
      <c r="M34" s="15">
        <f>'ВДТБ+РТБ УСІ'!M34-'ВДТБ+РТБ чоловіки'!M34</f>
        <v>1</v>
      </c>
      <c r="N34" s="5">
        <f t="shared" si="4"/>
        <v>20</v>
      </c>
      <c r="O34" s="15">
        <f>'ВДТБ+РТБ УСІ'!O34-'ВДТБ+РТБ чоловіки'!O34</f>
        <v>0</v>
      </c>
      <c r="P34" s="16">
        <f t="shared" si="5"/>
        <v>0</v>
      </c>
      <c r="Q34" s="15">
        <f>'ВДТБ+РТБ УСІ'!Q34-'ВДТБ+РТБ чоловіки'!Q34</f>
        <v>0</v>
      </c>
      <c r="R34" s="6">
        <f t="shared" si="6"/>
        <v>0</v>
      </c>
      <c r="S34" s="15">
        <f>'ВДТБ+РТБ УСІ'!S34-'ВДТБ+РТБ чоловіки'!S34</f>
        <v>0</v>
      </c>
      <c r="T34" s="6">
        <f t="shared" si="7"/>
        <v>0</v>
      </c>
      <c r="U34" s="15"/>
      <c r="V34" s="6">
        <f t="shared" si="8"/>
        <v>0</v>
      </c>
      <c r="X34" s="20">
        <f t="shared" si="10"/>
        <v>5</v>
      </c>
      <c r="Y34" s="8"/>
      <c r="AA34" s="8"/>
      <c r="AC34" s="29"/>
      <c r="AG34" s="8"/>
    </row>
    <row r="35" spans="2:29" ht="16.5" thickBot="1">
      <c r="B35" s="48" t="s">
        <v>43</v>
      </c>
      <c r="C35" s="49"/>
      <c r="D35" s="24">
        <f>SUM(D8:D32)</f>
        <v>5277</v>
      </c>
      <c r="E35" s="27">
        <f>SUM(E8:E34)</f>
        <v>975</v>
      </c>
      <c r="F35" s="26">
        <f t="shared" si="0"/>
        <v>18.47640704945992</v>
      </c>
      <c r="G35" s="27">
        <f>SUM(G8:G34)</f>
        <v>891</v>
      </c>
      <c r="H35" s="17">
        <f t="shared" si="1"/>
        <v>20.68725330856745</v>
      </c>
      <c r="I35" s="28">
        <f>SUM(I8:I34)</f>
        <v>2539</v>
      </c>
      <c r="J35" s="19">
        <f t="shared" si="2"/>
        <v>58.95054562340376</v>
      </c>
      <c r="K35" s="27">
        <f>SUM(K8:K34)</f>
        <v>472</v>
      </c>
      <c r="L35" s="26">
        <f t="shared" si="3"/>
        <v>10.95890410958904</v>
      </c>
      <c r="M35" s="27">
        <f>SUM(M8:M34)</f>
        <v>195</v>
      </c>
      <c r="N35" s="21">
        <f t="shared" si="4"/>
        <v>4.527513350359879</v>
      </c>
      <c r="O35" s="28">
        <f>SUM(O8:O34)</f>
        <v>41</v>
      </c>
      <c r="P35" s="26">
        <f t="shared" si="5"/>
        <v>0.9519387044346412</v>
      </c>
      <c r="Q35" s="27">
        <f>SUM(Q8:Q34)</f>
        <v>195</v>
      </c>
      <c r="R35" s="19">
        <f t="shared" si="6"/>
        <v>4.527513350359879</v>
      </c>
      <c r="S35" s="27">
        <f>SUM(S8:S34)</f>
        <v>10</v>
      </c>
      <c r="T35" s="19">
        <f t="shared" si="7"/>
        <v>0.23218017181332712</v>
      </c>
      <c r="U35" s="27">
        <f>SUM(U8:U32)</f>
        <v>0</v>
      </c>
      <c r="V35" s="19">
        <f t="shared" si="8"/>
        <v>0</v>
      </c>
      <c r="X35" s="18">
        <f>SUM(X8:X32)</f>
        <v>4307</v>
      </c>
      <c r="Y35" s="8"/>
      <c r="Z35" s="8"/>
      <c r="AC35" s="29"/>
    </row>
    <row r="36" spans="2:29" ht="16.5" thickBot="1">
      <c r="B36" s="60" t="s">
        <v>44</v>
      </c>
      <c r="C36" s="61"/>
      <c r="D36" s="24">
        <f>SUM(D8:D34)</f>
        <v>5318</v>
      </c>
      <c r="E36" s="27">
        <f>SUM(E8:E34)</f>
        <v>975</v>
      </c>
      <c r="F36" s="26">
        <f t="shared" si="0"/>
        <v>18.333960135389244</v>
      </c>
      <c r="G36" s="27">
        <f>SUM(G8:G34)</f>
        <v>891</v>
      </c>
      <c r="H36" s="17">
        <f t="shared" si="1"/>
        <v>20.515772507483305</v>
      </c>
      <c r="I36" s="28">
        <f>SUM(I8:I34)</f>
        <v>2539</v>
      </c>
      <c r="J36" s="19">
        <f t="shared" si="2"/>
        <v>58.461892700898</v>
      </c>
      <c r="K36" s="27">
        <f>SUM(K8:K34)</f>
        <v>472</v>
      </c>
      <c r="L36" s="26">
        <f t="shared" si="3"/>
        <v>10.8680635505411</v>
      </c>
      <c r="M36" s="27">
        <f>SUM(M8:M34)</f>
        <v>195</v>
      </c>
      <c r="N36" s="21">
        <f t="shared" si="4"/>
        <v>4.489983882109142</v>
      </c>
      <c r="O36" s="28">
        <f>SUM(O8:O34)</f>
        <v>41</v>
      </c>
      <c r="P36" s="26">
        <f t="shared" si="5"/>
        <v>0.9440478931614091</v>
      </c>
      <c r="Q36" s="27">
        <f>SUM(Q8:Q34)</f>
        <v>195</v>
      </c>
      <c r="R36" s="19">
        <f t="shared" si="6"/>
        <v>4.489983882109142</v>
      </c>
      <c r="S36" s="27">
        <f>SUM(S8:S34)</f>
        <v>10</v>
      </c>
      <c r="T36" s="19">
        <f t="shared" si="7"/>
        <v>0.2302555836979047</v>
      </c>
      <c r="U36" s="27">
        <f>SUM(U8:U34)</f>
        <v>0</v>
      </c>
      <c r="V36" s="19">
        <f t="shared" si="8"/>
        <v>0</v>
      </c>
      <c r="X36" s="18">
        <f>SUM(X8:X34)</f>
        <v>4343</v>
      </c>
      <c r="Z36" s="8"/>
      <c r="AC36" s="29"/>
    </row>
    <row r="37" spans="2:22" ht="12.75">
      <c r="B37" s="52" t="s">
        <v>50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2:22" ht="12.75">
      <c r="B38" s="53" t="s">
        <v>35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7"/>
      <c r="V38" s="7"/>
    </row>
  </sheetData>
  <sheetProtection/>
  <mergeCells count="22">
    <mergeCell ref="T1:V1"/>
    <mergeCell ref="B2:V2"/>
    <mergeCell ref="B3:B7"/>
    <mergeCell ref="C3:C7"/>
    <mergeCell ref="D3:F3"/>
    <mergeCell ref="G3:J3"/>
    <mergeCell ref="B35:C35"/>
    <mergeCell ref="B36:C36"/>
    <mergeCell ref="B37:V37"/>
    <mergeCell ref="B38:T38"/>
    <mergeCell ref="U3:V6"/>
    <mergeCell ref="Q3:R6"/>
    <mergeCell ref="S3:T6"/>
    <mergeCell ref="M4:N6"/>
    <mergeCell ref="O4:P6"/>
    <mergeCell ref="X3:X7"/>
    <mergeCell ref="D4:D7"/>
    <mergeCell ref="E4:F6"/>
    <mergeCell ref="G4:H6"/>
    <mergeCell ref="I4:J6"/>
    <mergeCell ref="K3:L6"/>
    <mergeCell ref="M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i.prylepina</cp:lastModifiedBy>
  <cp:lastPrinted>2022-02-14T09:33:34Z</cp:lastPrinted>
  <dcterms:created xsi:type="dcterms:W3CDTF">2012-10-04T13:57:19Z</dcterms:created>
  <dcterms:modified xsi:type="dcterms:W3CDTF">2023-05-22T14:34:04Z</dcterms:modified>
  <cp:category/>
  <cp:version/>
  <cp:contentType/>
  <cp:contentStatus/>
</cp:coreProperties>
</file>