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15" tabRatio="811" activeTab="5"/>
  </bookViews>
  <sheets>
    <sheet name="ВДТБ+РТБ ВІЛ" sheetId="1" r:id="rId1"/>
    <sheet name="ВДТБ+РТБ УСІ" sheetId="2" r:id="rId2"/>
    <sheet name="ВДТБ всього" sheetId="3" r:id="rId3"/>
    <sheet name="РТБ всього" sheetId="4" r:id="rId4"/>
    <sheet name="ІТБ всього" sheetId="5" r:id="rId5"/>
    <sheet name="ЧТБ Всього" sheetId="6" r:id="rId6"/>
    <sheet name="ВДТБ+РТБ ДІТИ" sheetId="7" r:id="rId7"/>
    <sheet name="ВДТБ+РТБ чоловіки" sheetId="8" r:id="rId8"/>
    <sheet name="ВДТБ+РТБ жінки" sheetId="9" r:id="rId9"/>
  </sheets>
  <definedNames/>
  <calcPr fullCalcOnLoad="1"/>
</workbook>
</file>

<file path=xl/sharedStrings.xml><?xml version="1.0" encoding="utf-8"?>
<sst xmlns="http://schemas.openxmlformats.org/spreadsheetml/2006/main" count="595" uniqueCount="66">
  <si>
    <t>№ п/п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</si>
  <si>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</si>
  <si>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</si>
  <si>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</si>
  <si>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</si>
  <si>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</si>
  <si>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</si>
  <si>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</si>
  <si>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</si>
  <si>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</si>
  <si>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</si>
  <si>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</si>
  <si>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</si>
  <si>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</si>
  <si>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</si>
  <si>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</si>
  <si>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</si>
  <si>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</si>
  <si>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</si>
  <si>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</si>
  <si>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</si>
  <si>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</si>
  <si>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</si>
  <si>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</si>
  <si>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</si>
  <si>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</si>
  <si>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Адміністративні території</t>
  </si>
  <si>
    <t>%</t>
  </si>
  <si>
    <t>Ефективне лікування**</t>
  </si>
  <si>
    <t>Померло хворих</t>
  </si>
  <si>
    <t>Невдале лікування</t>
  </si>
  <si>
    <t>Діагноз "туберкульоз" знятий</t>
  </si>
  <si>
    <t>Вилікувано</t>
  </si>
  <si>
    <t>Лікування завершено</t>
  </si>
  <si>
    <t xml:space="preserve">абс. </t>
  </si>
  <si>
    <t>** Це - відсоток пацієнтів з туберкульозом легень, які закінчили лікування з результатом "вилікуваний"+"лікування завершено"</t>
  </si>
  <si>
    <t>М+</t>
  </si>
  <si>
    <t>Кл-Кö</t>
  </si>
  <si>
    <t>всього</t>
  </si>
  <si>
    <t>Загальна кіл-ть випадків</t>
  </si>
  <si>
    <t xml:space="preserve">із них переведено до кат 4 </t>
  </si>
  <si>
    <t>Заг кіл-ть без 4 катег.</t>
  </si>
  <si>
    <t>ДКВС України</t>
  </si>
  <si>
    <t>МОЗ</t>
  </si>
  <si>
    <t>Україна</t>
  </si>
  <si>
    <t>Втрачений для подальшого спостереження</t>
  </si>
  <si>
    <t>Результат не оцінений</t>
  </si>
  <si>
    <t>* Дані використані з реєстру хворих на туберкульоз E-TB manager</t>
  </si>
  <si>
    <t>МО УКРАЇНИ</t>
  </si>
  <si>
    <t>* Дані використані з реєстру хворих на туберкульоз</t>
  </si>
  <si>
    <t>* Дані використані з реєстру хворих на ТБ</t>
  </si>
  <si>
    <t>МО України</t>
  </si>
  <si>
    <t>Результати лікування нових випадків туберкульозу, 2021 року реєстрації*</t>
  </si>
  <si>
    <t>Результати лікування рецидивів туберкульозу, 2021 року реєстрації*</t>
  </si>
  <si>
    <t>Таблиця 52</t>
  </si>
  <si>
    <t>Таблиця 51</t>
  </si>
  <si>
    <t>Результати лікування нових випадків та рецидивів туберкульозу, 2022 року реєстрації*</t>
  </si>
  <si>
    <t>МОУ</t>
  </si>
  <si>
    <t>Результати лікування інших випадків туберкульозу, 2022 року реєстрації*</t>
  </si>
  <si>
    <t>* Дані використані з форми ТБ-08 та паспортних анкет</t>
  </si>
  <si>
    <t>Результати лікування усіх випадків чутливого туберкульозу туберкульозу, 2022 року реєстрації*</t>
  </si>
  <si>
    <t>Результати лікування нових випадків та рецидивів туберкульозу (+ВІЛ-інфекція), 2022 року реєстрації*</t>
  </si>
  <si>
    <t>Результати лікування нових випадків та рецидивів туберкульозу серед жінок, 2022 року реєстрації*</t>
  </si>
  <si>
    <t>Результати лікування нових випадків та рецидивів туберкульозу серед чоловіків, 2022 року реєстрації*</t>
  </si>
  <si>
    <t>Результати лікування нових випадків та рецидивів туберкульозу серед дітей 0-14 років, 2022 року.</t>
  </si>
  <si>
    <t>Еф.лік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</si>
</sst>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0.0"/>
    <numFmt numFmtId="194" formatCode="#,##0.0"/>
    <numFmt numFmtId="195" formatCode="0.000"/>
    <numFmt numFmtId="196" formatCode="0.0000"/>
    <numFmt numFmtId="197" formatCode="[$-422]d\ mmmm\ yyyy&quot; р.&quot;"/>
    <numFmt numFmtId="198" formatCode="0.0%"/>
    <numFmt numFmtId="199" formatCode="_-* #,##0.0_р_._-;\-* #,##0.0_р_._-;_-* &quot;-&quot;??_р_._-;_-@_-"/>
    <numFmt numFmtId="200" formatCode="_-* #,##0_р_._-;\-* #,##0_р_._-;_-* &quot;-&quot;??_р_._-;_-@_-"/>
    <numFmt numFmtId="201" formatCode="#,##0.0_ ;\-#,##0.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&quot;True&quot;;&quot;True&quot;;&quot;False&quot;"/>
    <numFmt numFmtId="207" formatCode="[$¥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2"/>
      <name val="Times New Roman CYR"/>
      <family val="1"/>
    </font>
    <font>
      <sz val="11"/>
      <name val="Times New Roman CYR"/>
      <family val="0"/>
    </font>
    <font>
      <b/>
      <i/>
      <sz val="8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93" fontId="10" fillId="0" borderId="12" xfId="43" applyNumberFormat="1" applyFont="1" applyBorder="1" applyAlignment="1">
      <alignment horizontal="center" vertical="center"/>
      <protection/>
    </xf>
    <xf numFmtId="193" fontId="1" fillId="0" borderId="12" xfId="45" applyNumberFormat="1" applyFont="1" applyBorder="1" applyAlignment="1">
      <alignment horizontal="center" vertical="center"/>
      <protection/>
    </xf>
    <xf numFmtId="193" fontId="10" fillId="0" borderId="13" xfId="43" applyNumberFormat="1" applyFont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" fontId="1" fillId="0" borderId="10" xfId="45" applyNumberFormat="1" applyFont="1" applyBorder="1" applyAlignment="1">
      <alignment horizontal="center" vertical="center"/>
      <protection/>
    </xf>
    <xf numFmtId="193" fontId="1" fillId="0" borderId="13" xfId="45" applyNumberFormat="1" applyFont="1" applyBorder="1" applyAlignment="1">
      <alignment horizontal="center" vertical="center"/>
      <protection/>
    </xf>
    <xf numFmtId="193" fontId="11" fillId="0" borderId="20" xfId="43" applyNumberFormat="1" applyFont="1" applyBorder="1" applyAlignment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193" fontId="11" fillId="0" borderId="22" xfId="43" applyNumberFormat="1" applyFont="1" applyBorder="1" applyAlignment="1">
      <alignment horizontal="center" vertical="center"/>
      <protection/>
    </xf>
    <xf numFmtId="1" fontId="1" fillId="0" borderId="23" xfId="0" applyNumberFormat="1" applyFont="1" applyFill="1" applyBorder="1" applyAlignment="1">
      <alignment horizontal="center" vertical="center"/>
    </xf>
    <xf numFmtId="193" fontId="2" fillId="0" borderId="20" xfId="45" applyNumberFormat="1" applyFont="1" applyBorder="1" applyAlignment="1">
      <alignment horizontal="center" vertical="center"/>
      <protection/>
    </xf>
    <xf numFmtId="1" fontId="2" fillId="0" borderId="24" xfId="45" applyNumberFormat="1" applyFont="1" applyBorder="1" applyAlignment="1">
      <alignment horizontal="center" vertical="center"/>
      <protection/>
    </xf>
    <xf numFmtId="1" fontId="2" fillId="0" borderId="23" xfId="45" applyNumberFormat="1" applyFont="1" applyBorder="1" applyAlignment="1">
      <alignment horizontal="center" vertical="center"/>
      <protection/>
    </xf>
    <xf numFmtId="1" fontId="2" fillId="0" borderId="21" xfId="45" applyNumberFormat="1" applyFont="1" applyBorder="1" applyAlignment="1">
      <alignment horizontal="center" vertical="center"/>
      <protection/>
    </xf>
    <xf numFmtId="0" fontId="9" fillId="0" borderId="14" xfId="58" applyFont="1" applyFill="1" applyBorder="1" applyAlignment="1">
      <alignment vertical="center"/>
      <protection/>
    </xf>
    <xf numFmtId="193" fontId="2" fillId="0" borderId="22" xfId="45" applyNumberFormat="1" applyFont="1" applyBorder="1" applyAlignment="1">
      <alignment horizontal="center" vertical="center"/>
      <protection/>
    </xf>
    <xf numFmtId="1" fontId="2" fillId="0" borderId="25" xfId="45" applyNumberFormat="1" applyFont="1" applyBorder="1" applyAlignment="1">
      <alignment horizontal="center" vertical="center"/>
      <protection/>
    </xf>
    <xf numFmtId="1" fontId="2" fillId="0" borderId="20" xfId="45" applyNumberFormat="1" applyFont="1" applyBorder="1" applyAlignment="1">
      <alignment horizontal="center" vertical="center"/>
      <protection/>
    </xf>
    <xf numFmtId="193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14" xfId="0" applyFont="1" applyFill="1" applyBorder="1" applyAlignment="1">
      <alignment/>
    </xf>
    <xf numFmtId="193" fontId="10" fillId="0" borderId="12" xfId="44" applyNumberFormat="1" applyFont="1" applyBorder="1" applyAlignment="1">
      <alignment horizontal="center" vertical="center"/>
      <protection/>
    </xf>
    <xf numFmtId="193" fontId="10" fillId="0" borderId="13" xfId="44" applyNumberFormat="1" applyFont="1" applyBorder="1" applyAlignment="1">
      <alignment horizontal="center" vertical="center"/>
      <protection/>
    </xf>
    <xf numFmtId="193" fontId="11" fillId="0" borderId="20" xfId="44" applyNumberFormat="1" applyFont="1" applyBorder="1" applyAlignment="1">
      <alignment horizontal="center" vertical="center"/>
      <protection/>
    </xf>
    <xf numFmtId="193" fontId="11" fillId="0" borderId="22" xfId="44" applyNumberFormat="1" applyFont="1" applyBorder="1" applyAlignment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0" fontId="6" fillId="0" borderId="38" xfId="58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center" vertical="center"/>
      <protection/>
    </xf>
    <xf numFmtId="0" fontId="6" fillId="35" borderId="38" xfId="59" applyFont="1" applyFill="1" applyBorder="1" applyAlignment="1">
      <alignment horizontal="center" vertical="center"/>
      <protection/>
    </xf>
    <xf numFmtId="0" fontId="9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58" applyFont="1" applyFill="1" applyBorder="1" applyAlignment="1">
      <alignment horizontal="left" vertical="justify"/>
      <protection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0" borderId="41" xfId="0" applyFont="1" applyBorder="1" applyAlignment="1">
      <alignment horizontal="center" vertical="center" wrapText="1"/>
    </xf>
    <xf numFmtId="49" fontId="13" fillId="0" borderId="42" xfId="0" applyNumberFormat="1" applyFont="1" applyFill="1" applyBorder="1" applyAlignment="1">
      <alignment horizontal="center" vertical="center" wrapText="1"/>
    </xf>
    <xf numFmtId="49" fontId="13" fillId="0" borderId="43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13" fillId="0" borderId="49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2009 ВДТБ (8 МБТ+)" xfId="43"/>
    <cellStyle name="Звичайний_2009 ВДТБ (8 МБТ+) 2" xfId="44"/>
    <cellStyle name="Звичайний_Аркуш1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_tab_tub" xfId="58"/>
    <cellStyle name="Обычный_tabl_tyber_1" xfId="59"/>
    <cellStyle name="Followed Hyperlink" xfId="60"/>
    <cellStyle name="Підсумок" xfId="61"/>
    <cellStyle name="Поганий" xfId="62"/>
    <cellStyle name="Примітка" xfId="63"/>
    <cellStyle name="Процентный 2" xfId="64"/>
    <cellStyle name="Результат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AC38"/>
  <sheetViews>
    <sheetView zoomScale="79" zoomScaleNormal="79" zoomScalePageLayoutView="0" workbookViewId="0" topLeftCell="B1">
      <selection activeCell="G36" sqref="G36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  <col min="24" max="24" width="9.28125" style="0" bestFit="1" customWidth="1"/>
  </cols>
  <sheetData>
    <row r="1" spans="20:22" ht="15.75">
      <c r="T1" s="62" t="s">
        <v>55</v>
      </c>
      <c r="U1" s="62"/>
      <c r="V1" s="62"/>
    </row>
    <row r="2" spans="2:22" ht="21" customHeight="1" thickBot="1">
      <c r="B2" s="63" t="s">
        <v>61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2:24" ht="28.5" customHeight="1" thickBot="1">
      <c r="B3" s="64" t="s">
        <v>0</v>
      </c>
      <c r="C3" s="67" t="s">
        <v>26</v>
      </c>
      <c r="D3" s="70" t="s">
        <v>39</v>
      </c>
      <c r="E3" s="70"/>
      <c r="F3" s="70"/>
      <c r="G3" s="71" t="s">
        <v>28</v>
      </c>
      <c r="H3" s="71"/>
      <c r="I3" s="71"/>
      <c r="J3" s="72"/>
      <c r="K3" s="45" t="s">
        <v>29</v>
      </c>
      <c r="L3" s="46"/>
      <c r="M3" s="51" t="s">
        <v>30</v>
      </c>
      <c r="N3" s="52"/>
      <c r="O3" s="52"/>
      <c r="P3" s="53"/>
      <c r="Q3" s="45" t="s">
        <v>45</v>
      </c>
      <c r="R3" s="46"/>
      <c r="S3" s="45" t="s">
        <v>46</v>
      </c>
      <c r="T3" s="46"/>
      <c r="U3" s="60" t="s">
        <v>31</v>
      </c>
      <c r="V3" s="46"/>
      <c r="X3" s="39" t="s">
        <v>41</v>
      </c>
    </row>
    <row r="4" spans="2:24" ht="12.75">
      <c r="B4" s="65"/>
      <c r="C4" s="68"/>
      <c r="D4" s="42" t="s">
        <v>38</v>
      </c>
      <c r="E4" s="45" t="s">
        <v>40</v>
      </c>
      <c r="F4" s="46"/>
      <c r="G4" s="45" t="s">
        <v>32</v>
      </c>
      <c r="H4" s="49"/>
      <c r="I4" s="49" t="s">
        <v>33</v>
      </c>
      <c r="J4" s="46"/>
      <c r="K4" s="47"/>
      <c r="L4" s="48"/>
      <c r="M4" s="45" t="s">
        <v>36</v>
      </c>
      <c r="N4" s="49"/>
      <c r="O4" s="49" t="s">
        <v>37</v>
      </c>
      <c r="P4" s="46"/>
      <c r="Q4" s="47"/>
      <c r="R4" s="48"/>
      <c r="S4" s="47"/>
      <c r="T4" s="48"/>
      <c r="U4" s="61"/>
      <c r="V4" s="48"/>
      <c r="X4" s="40"/>
    </row>
    <row r="5" spans="2:24" ht="12.75">
      <c r="B5" s="65"/>
      <c r="C5" s="68"/>
      <c r="D5" s="43"/>
      <c r="E5" s="47"/>
      <c r="F5" s="48"/>
      <c r="G5" s="47"/>
      <c r="H5" s="50"/>
      <c r="I5" s="50"/>
      <c r="J5" s="48"/>
      <c r="K5" s="47"/>
      <c r="L5" s="48"/>
      <c r="M5" s="47"/>
      <c r="N5" s="50"/>
      <c r="O5" s="50"/>
      <c r="P5" s="48"/>
      <c r="Q5" s="47"/>
      <c r="R5" s="48"/>
      <c r="S5" s="47"/>
      <c r="T5" s="48"/>
      <c r="U5" s="61"/>
      <c r="V5" s="48"/>
      <c r="X5" s="40"/>
    </row>
    <row r="6" spans="2:24" ht="12.75">
      <c r="B6" s="65"/>
      <c r="C6" s="68"/>
      <c r="D6" s="43"/>
      <c r="E6" s="47"/>
      <c r="F6" s="48"/>
      <c r="G6" s="47"/>
      <c r="H6" s="50"/>
      <c r="I6" s="50"/>
      <c r="J6" s="48"/>
      <c r="K6" s="47"/>
      <c r="L6" s="48"/>
      <c r="M6" s="47"/>
      <c r="N6" s="50"/>
      <c r="O6" s="50"/>
      <c r="P6" s="48"/>
      <c r="Q6" s="47"/>
      <c r="R6" s="48"/>
      <c r="S6" s="47"/>
      <c r="T6" s="48"/>
      <c r="U6" s="61"/>
      <c r="V6" s="48"/>
      <c r="X6" s="40"/>
    </row>
    <row r="7" spans="2:25" ht="13.5" thickBot="1">
      <c r="B7" s="66"/>
      <c r="C7" s="69"/>
      <c r="D7" s="4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41"/>
      <c r="Y7" s="8"/>
    </row>
    <row r="8" spans="2:29" ht="15.75">
      <c r="B8" s="2">
        <v>1</v>
      </c>
      <c r="C8" s="9" t="s">
        <v>1</v>
      </c>
      <c r="D8" s="22">
        <f>SUM(E8+G8+I8+K8+M8+O8+Q8+S8+U8)</f>
        <v>161</v>
      </c>
      <c r="E8" s="15">
        <v>21</v>
      </c>
      <c r="F8" s="16">
        <f aca="true" t="shared" si="0" ref="F8:F36">E8/D8*100</f>
        <v>13.043478260869565</v>
      </c>
      <c r="G8" s="15">
        <v>5</v>
      </c>
      <c r="H8" s="32">
        <f aca="true" t="shared" si="1" ref="H8:H36">G8/X8*100</f>
        <v>3.571428571428571</v>
      </c>
      <c r="I8" s="15">
        <v>91</v>
      </c>
      <c r="J8" s="33">
        <f aca="true" t="shared" si="2" ref="J8:J36">I8/X8*100</f>
        <v>65</v>
      </c>
      <c r="K8" s="15">
        <v>30</v>
      </c>
      <c r="L8" s="16">
        <f aca="true" t="shared" si="3" ref="L8:L36">K8/X8*100</f>
        <v>21.428571428571427</v>
      </c>
      <c r="M8" s="15">
        <v>2</v>
      </c>
      <c r="N8" s="5">
        <f aca="true" t="shared" si="4" ref="N8:N36">M8/X8*100</f>
        <v>1.4285714285714286</v>
      </c>
      <c r="O8" s="15">
        <v>0</v>
      </c>
      <c r="P8" s="16">
        <f aca="true" t="shared" si="5" ref="P8:P36">O8/X8*100</f>
        <v>0</v>
      </c>
      <c r="Q8" s="15">
        <v>12</v>
      </c>
      <c r="R8" s="33">
        <f aca="true" t="shared" si="6" ref="R8:R36">Q8/X8*100</f>
        <v>8.571428571428571</v>
      </c>
      <c r="S8" s="15">
        <v>0</v>
      </c>
      <c r="T8" s="33">
        <f aca="true" t="shared" si="7" ref="T8:T36">S8/X8*100</f>
        <v>0</v>
      </c>
      <c r="U8" s="15">
        <v>0</v>
      </c>
      <c r="V8" s="33">
        <f aca="true" t="shared" si="8" ref="V8:V36">U8/X8*100</f>
        <v>0</v>
      </c>
      <c r="X8" s="20">
        <f>D8-E8</f>
        <v>140</v>
      </c>
      <c r="Y8" s="8"/>
      <c r="Z8">
        <v>161</v>
      </c>
      <c r="AA8" s="8"/>
      <c r="AC8" s="8"/>
    </row>
    <row r="9" spans="2:29" ht="15.75">
      <c r="B9" s="3">
        <v>2</v>
      </c>
      <c r="C9" s="9" t="s">
        <v>2</v>
      </c>
      <c r="D9" s="23">
        <f aca="true" t="shared" si="9" ref="D9:D34">SUM(E9+G9+I9+K9+M9+O9+Q9+S9+U9)</f>
        <v>72</v>
      </c>
      <c r="E9" s="15">
        <v>20</v>
      </c>
      <c r="F9" s="16">
        <f t="shared" si="0"/>
        <v>27.77777777777778</v>
      </c>
      <c r="G9" s="15">
        <v>4</v>
      </c>
      <c r="H9" s="32">
        <f t="shared" si="1"/>
        <v>7.6923076923076925</v>
      </c>
      <c r="I9" s="15">
        <v>34</v>
      </c>
      <c r="J9" s="33">
        <f t="shared" si="2"/>
        <v>65.38461538461539</v>
      </c>
      <c r="K9" s="15">
        <v>6</v>
      </c>
      <c r="L9" s="16">
        <f t="shared" si="3"/>
        <v>11.538461538461538</v>
      </c>
      <c r="M9" s="15">
        <v>1</v>
      </c>
      <c r="N9" s="5">
        <f t="shared" si="4"/>
        <v>1.9230769230769231</v>
      </c>
      <c r="O9" s="15">
        <v>1</v>
      </c>
      <c r="P9" s="16">
        <f t="shared" si="5"/>
        <v>1.9230769230769231</v>
      </c>
      <c r="Q9" s="15">
        <v>6</v>
      </c>
      <c r="R9" s="33">
        <f t="shared" si="6"/>
        <v>11.538461538461538</v>
      </c>
      <c r="S9" s="15">
        <v>0</v>
      </c>
      <c r="T9" s="33">
        <f t="shared" si="7"/>
        <v>0</v>
      </c>
      <c r="U9" s="15">
        <v>0</v>
      </c>
      <c r="V9" s="33">
        <f t="shared" si="8"/>
        <v>0</v>
      </c>
      <c r="X9" s="20">
        <f aca="true" t="shared" si="10" ref="X9:X34">D9-E9</f>
        <v>52</v>
      </c>
      <c r="Y9" s="8"/>
      <c r="Z9">
        <v>72</v>
      </c>
      <c r="AA9" s="8"/>
      <c r="AC9" s="8"/>
    </row>
    <row r="10" spans="2:29" ht="15.75">
      <c r="B10" s="3">
        <v>3</v>
      </c>
      <c r="C10" s="9" t="s">
        <v>3</v>
      </c>
      <c r="D10" s="23">
        <f t="shared" si="9"/>
        <v>484</v>
      </c>
      <c r="E10" s="15">
        <v>145</v>
      </c>
      <c r="F10" s="16">
        <f t="shared" si="0"/>
        <v>29.958677685950413</v>
      </c>
      <c r="G10" s="15">
        <v>16</v>
      </c>
      <c r="H10" s="32">
        <f t="shared" si="1"/>
        <v>4.71976401179941</v>
      </c>
      <c r="I10" s="15">
        <v>211</v>
      </c>
      <c r="J10" s="33">
        <f t="shared" si="2"/>
        <v>62.24188790560472</v>
      </c>
      <c r="K10" s="15">
        <v>73</v>
      </c>
      <c r="L10" s="16">
        <f t="shared" si="3"/>
        <v>21.533923303834808</v>
      </c>
      <c r="M10" s="15">
        <v>21</v>
      </c>
      <c r="N10" s="5">
        <f t="shared" si="4"/>
        <v>6.1946902654867255</v>
      </c>
      <c r="O10" s="15">
        <v>6</v>
      </c>
      <c r="P10" s="16">
        <f t="shared" si="5"/>
        <v>1.7699115044247788</v>
      </c>
      <c r="Q10" s="15">
        <v>12</v>
      </c>
      <c r="R10" s="33">
        <f t="shared" si="6"/>
        <v>3.5398230088495577</v>
      </c>
      <c r="S10" s="15"/>
      <c r="T10" s="33">
        <f t="shared" si="7"/>
        <v>0</v>
      </c>
      <c r="U10" s="15">
        <v>0</v>
      </c>
      <c r="V10" s="33">
        <f t="shared" si="8"/>
        <v>0</v>
      </c>
      <c r="X10" s="20">
        <f t="shared" si="10"/>
        <v>339</v>
      </c>
      <c r="Y10" s="8"/>
      <c r="Z10">
        <v>483</v>
      </c>
      <c r="AA10" s="38"/>
      <c r="AC10" s="8"/>
    </row>
    <row r="11" spans="2:29" ht="15.75">
      <c r="B11" s="3">
        <v>4</v>
      </c>
      <c r="C11" s="9" t="s">
        <v>4</v>
      </c>
      <c r="D11" s="23">
        <f t="shared" si="9"/>
        <v>89</v>
      </c>
      <c r="E11" s="15">
        <v>26</v>
      </c>
      <c r="F11" s="16">
        <f t="shared" si="0"/>
        <v>29.213483146067414</v>
      </c>
      <c r="G11" s="15">
        <v>4</v>
      </c>
      <c r="H11" s="32">
        <f t="shared" si="1"/>
        <v>6.349206349206349</v>
      </c>
      <c r="I11" s="15">
        <v>26</v>
      </c>
      <c r="J11" s="33">
        <f t="shared" si="2"/>
        <v>41.269841269841265</v>
      </c>
      <c r="K11" s="15">
        <v>19</v>
      </c>
      <c r="L11" s="16">
        <f t="shared" si="3"/>
        <v>30.158730158730158</v>
      </c>
      <c r="M11" s="15">
        <v>1</v>
      </c>
      <c r="N11" s="5">
        <f t="shared" si="4"/>
        <v>1.5873015873015872</v>
      </c>
      <c r="O11" s="15">
        <v>0</v>
      </c>
      <c r="P11" s="16">
        <f t="shared" si="5"/>
        <v>0</v>
      </c>
      <c r="Q11" s="15">
        <v>13</v>
      </c>
      <c r="R11" s="33">
        <f t="shared" si="6"/>
        <v>20.634920634920633</v>
      </c>
      <c r="S11" s="15">
        <v>0</v>
      </c>
      <c r="T11" s="33">
        <f t="shared" si="7"/>
        <v>0</v>
      </c>
      <c r="U11" s="15">
        <v>0</v>
      </c>
      <c r="V11" s="33">
        <f t="shared" si="8"/>
        <v>0</v>
      </c>
      <c r="X11" s="20">
        <f t="shared" si="10"/>
        <v>63</v>
      </c>
      <c r="Y11" s="8"/>
      <c r="Z11">
        <v>89</v>
      </c>
      <c r="AA11" s="8"/>
      <c r="AC11" s="8"/>
    </row>
    <row r="12" spans="2:29" ht="15.75">
      <c r="B12" s="3">
        <v>5</v>
      </c>
      <c r="C12" s="9" t="s">
        <v>5</v>
      </c>
      <c r="D12" s="23">
        <f t="shared" si="9"/>
        <v>112</v>
      </c>
      <c r="E12" s="15">
        <v>20</v>
      </c>
      <c r="F12" s="16">
        <f t="shared" si="0"/>
        <v>17.857142857142858</v>
      </c>
      <c r="G12" s="15">
        <v>24</v>
      </c>
      <c r="H12" s="32">
        <f t="shared" si="1"/>
        <v>26.08695652173913</v>
      </c>
      <c r="I12" s="15">
        <v>36</v>
      </c>
      <c r="J12" s="33">
        <f t="shared" si="2"/>
        <v>39.130434782608695</v>
      </c>
      <c r="K12" s="15">
        <v>24</v>
      </c>
      <c r="L12" s="16">
        <f t="shared" si="3"/>
        <v>26.08695652173913</v>
      </c>
      <c r="M12" s="15">
        <v>3</v>
      </c>
      <c r="N12" s="5">
        <f t="shared" si="4"/>
        <v>3.260869565217391</v>
      </c>
      <c r="O12" s="15"/>
      <c r="P12" s="16">
        <f t="shared" si="5"/>
        <v>0</v>
      </c>
      <c r="Q12" s="15">
        <v>5</v>
      </c>
      <c r="R12" s="33">
        <f t="shared" si="6"/>
        <v>5.434782608695652</v>
      </c>
      <c r="S12" s="15"/>
      <c r="T12" s="33">
        <f t="shared" si="7"/>
        <v>0</v>
      </c>
      <c r="U12" s="15">
        <v>0</v>
      </c>
      <c r="V12" s="33">
        <f t="shared" si="8"/>
        <v>0</v>
      </c>
      <c r="X12" s="20">
        <f t="shared" si="10"/>
        <v>92</v>
      </c>
      <c r="Y12" s="8"/>
      <c r="Z12">
        <v>112</v>
      </c>
      <c r="AA12" s="8"/>
      <c r="AC12" s="8"/>
    </row>
    <row r="13" spans="2:29" ht="15.75">
      <c r="B13" s="3">
        <v>6</v>
      </c>
      <c r="C13" s="9" t="s">
        <v>6</v>
      </c>
      <c r="D13" s="23">
        <f t="shared" si="9"/>
        <v>33</v>
      </c>
      <c r="E13" s="15">
        <v>4</v>
      </c>
      <c r="F13" s="16">
        <f t="shared" si="0"/>
        <v>12.121212121212121</v>
      </c>
      <c r="G13" s="15">
        <v>9</v>
      </c>
      <c r="H13" s="32">
        <f t="shared" si="1"/>
        <v>31.03448275862069</v>
      </c>
      <c r="I13" s="15">
        <v>9</v>
      </c>
      <c r="J13" s="33">
        <f t="shared" si="2"/>
        <v>31.03448275862069</v>
      </c>
      <c r="K13" s="15">
        <v>4</v>
      </c>
      <c r="L13" s="16">
        <f t="shared" si="3"/>
        <v>13.793103448275861</v>
      </c>
      <c r="M13" s="15">
        <v>1</v>
      </c>
      <c r="N13" s="5">
        <f t="shared" si="4"/>
        <v>3.4482758620689653</v>
      </c>
      <c r="O13" s="15"/>
      <c r="P13" s="16">
        <f t="shared" si="5"/>
        <v>0</v>
      </c>
      <c r="Q13" s="15">
        <v>6</v>
      </c>
      <c r="R13" s="33">
        <f t="shared" si="6"/>
        <v>20.689655172413794</v>
      </c>
      <c r="S13" s="15"/>
      <c r="T13" s="33">
        <f t="shared" si="7"/>
        <v>0</v>
      </c>
      <c r="U13" s="15">
        <v>0</v>
      </c>
      <c r="V13" s="33">
        <f t="shared" si="8"/>
        <v>0</v>
      </c>
      <c r="X13" s="20">
        <f t="shared" si="10"/>
        <v>29</v>
      </c>
      <c r="Y13" s="8"/>
      <c r="Z13">
        <v>33</v>
      </c>
      <c r="AA13" s="8"/>
      <c r="AC13" s="8"/>
    </row>
    <row r="14" spans="2:29" ht="15.75">
      <c r="B14" s="3">
        <v>7</v>
      </c>
      <c r="C14" s="9" t="s">
        <v>7</v>
      </c>
      <c r="D14" s="23">
        <f t="shared" si="9"/>
        <v>70</v>
      </c>
      <c r="E14" s="15">
        <v>21</v>
      </c>
      <c r="F14" s="16">
        <f t="shared" si="0"/>
        <v>30</v>
      </c>
      <c r="G14" s="15">
        <v>6</v>
      </c>
      <c r="H14" s="32">
        <f t="shared" si="1"/>
        <v>12.244897959183673</v>
      </c>
      <c r="I14" s="15">
        <v>18</v>
      </c>
      <c r="J14" s="33">
        <f t="shared" si="2"/>
        <v>36.734693877551024</v>
      </c>
      <c r="K14" s="15">
        <v>7</v>
      </c>
      <c r="L14" s="16">
        <f t="shared" si="3"/>
        <v>14.285714285714285</v>
      </c>
      <c r="M14" s="15">
        <v>2</v>
      </c>
      <c r="N14" s="5">
        <f t="shared" si="4"/>
        <v>4.081632653061225</v>
      </c>
      <c r="O14" s="15"/>
      <c r="P14" s="16">
        <f t="shared" si="5"/>
        <v>0</v>
      </c>
      <c r="Q14" s="15">
        <v>6</v>
      </c>
      <c r="R14" s="33">
        <f t="shared" si="6"/>
        <v>12.244897959183673</v>
      </c>
      <c r="S14" s="15">
        <v>10</v>
      </c>
      <c r="T14" s="33">
        <f t="shared" si="7"/>
        <v>20.408163265306122</v>
      </c>
      <c r="U14" s="15">
        <v>0</v>
      </c>
      <c r="V14" s="33">
        <f t="shared" si="8"/>
        <v>0</v>
      </c>
      <c r="X14" s="20">
        <f t="shared" si="10"/>
        <v>49</v>
      </c>
      <c r="Y14" s="8"/>
      <c r="Z14" s="37">
        <v>69</v>
      </c>
      <c r="AA14" s="8"/>
      <c r="AC14" s="8"/>
    </row>
    <row r="15" spans="2:29" ht="15.75">
      <c r="B15" s="3">
        <v>8</v>
      </c>
      <c r="C15" s="9" t="s">
        <v>8</v>
      </c>
      <c r="D15" s="23">
        <f t="shared" si="9"/>
        <v>33</v>
      </c>
      <c r="E15" s="15">
        <v>2</v>
      </c>
      <c r="F15" s="16">
        <f t="shared" si="0"/>
        <v>6.0606060606060606</v>
      </c>
      <c r="G15" s="15">
        <v>8</v>
      </c>
      <c r="H15" s="32">
        <f t="shared" si="1"/>
        <v>25.806451612903224</v>
      </c>
      <c r="I15" s="15">
        <v>15</v>
      </c>
      <c r="J15" s="33">
        <f t="shared" si="2"/>
        <v>48.38709677419355</v>
      </c>
      <c r="K15" s="15">
        <v>8</v>
      </c>
      <c r="L15" s="16">
        <f t="shared" si="3"/>
        <v>25.806451612903224</v>
      </c>
      <c r="M15" s="15"/>
      <c r="N15" s="5">
        <f t="shared" si="4"/>
        <v>0</v>
      </c>
      <c r="O15" s="15"/>
      <c r="P15" s="16">
        <f t="shared" si="5"/>
        <v>0</v>
      </c>
      <c r="Q15" s="15"/>
      <c r="R15" s="33">
        <f t="shared" si="6"/>
        <v>0</v>
      </c>
      <c r="S15" s="15"/>
      <c r="T15" s="33">
        <f t="shared" si="7"/>
        <v>0</v>
      </c>
      <c r="U15" s="15">
        <v>0</v>
      </c>
      <c r="V15" s="33">
        <f t="shared" si="8"/>
        <v>0</v>
      </c>
      <c r="X15" s="20">
        <f t="shared" si="10"/>
        <v>31</v>
      </c>
      <c r="Y15" s="8"/>
      <c r="Z15" s="37">
        <v>32</v>
      </c>
      <c r="AA15" s="8"/>
      <c r="AC15" s="8"/>
    </row>
    <row r="16" spans="2:29" ht="15.75">
      <c r="B16" s="3">
        <v>9</v>
      </c>
      <c r="C16" s="9" t="s">
        <v>9</v>
      </c>
      <c r="D16" s="23">
        <f t="shared" si="9"/>
        <v>187</v>
      </c>
      <c r="E16" s="15">
        <v>25</v>
      </c>
      <c r="F16" s="16">
        <f t="shared" si="0"/>
        <v>13.368983957219251</v>
      </c>
      <c r="G16" s="15">
        <v>10</v>
      </c>
      <c r="H16" s="32">
        <f t="shared" si="1"/>
        <v>6.172839506172839</v>
      </c>
      <c r="I16" s="15">
        <v>98</v>
      </c>
      <c r="J16" s="33">
        <f t="shared" si="2"/>
        <v>60.49382716049383</v>
      </c>
      <c r="K16" s="15">
        <v>26</v>
      </c>
      <c r="L16" s="16">
        <f t="shared" si="3"/>
        <v>16.049382716049383</v>
      </c>
      <c r="M16" s="15">
        <v>7</v>
      </c>
      <c r="N16" s="5">
        <f t="shared" si="4"/>
        <v>4.320987654320987</v>
      </c>
      <c r="O16" s="15">
        <v>5</v>
      </c>
      <c r="P16" s="16">
        <f t="shared" si="5"/>
        <v>3.0864197530864197</v>
      </c>
      <c r="Q16" s="15">
        <v>16</v>
      </c>
      <c r="R16" s="33">
        <f t="shared" si="6"/>
        <v>9.876543209876543</v>
      </c>
      <c r="S16" s="15"/>
      <c r="T16" s="33">
        <f t="shared" si="7"/>
        <v>0</v>
      </c>
      <c r="U16" s="15">
        <v>0</v>
      </c>
      <c r="V16" s="33">
        <f t="shared" si="8"/>
        <v>0</v>
      </c>
      <c r="X16" s="20">
        <f t="shared" si="10"/>
        <v>162</v>
      </c>
      <c r="Y16" s="8"/>
      <c r="Z16">
        <v>187</v>
      </c>
      <c r="AA16" s="8"/>
      <c r="AC16" s="8"/>
    </row>
    <row r="17" spans="2:29" ht="15.75">
      <c r="B17" s="3">
        <v>10</v>
      </c>
      <c r="C17" s="9" t="s">
        <v>10</v>
      </c>
      <c r="D17" s="23">
        <f t="shared" si="9"/>
        <v>101</v>
      </c>
      <c r="E17" s="15">
        <v>21</v>
      </c>
      <c r="F17" s="16">
        <f t="shared" si="0"/>
        <v>20.792079207920793</v>
      </c>
      <c r="G17" s="15">
        <v>8</v>
      </c>
      <c r="H17" s="32">
        <f t="shared" si="1"/>
        <v>10</v>
      </c>
      <c r="I17" s="15">
        <v>47</v>
      </c>
      <c r="J17" s="33">
        <f t="shared" si="2"/>
        <v>58.75</v>
      </c>
      <c r="K17" s="15">
        <v>18</v>
      </c>
      <c r="L17" s="16">
        <f t="shared" si="3"/>
        <v>22.5</v>
      </c>
      <c r="M17" s="15">
        <v>2</v>
      </c>
      <c r="N17" s="5">
        <f t="shared" si="4"/>
        <v>2.5</v>
      </c>
      <c r="O17" s="15"/>
      <c r="P17" s="16">
        <f t="shared" si="5"/>
        <v>0</v>
      </c>
      <c r="Q17" s="15">
        <v>5</v>
      </c>
      <c r="R17" s="33">
        <f t="shared" si="6"/>
        <v>6.25</v>
      </c>
      <c r="S17" s="15"/>
      <c r="T17" s="33">
        <f t="shared" si="7"/>
        <v>0</v>
      </c>
      <c r="U17" s="15">
        <v>0</v>
      </c>
      <c r="V17" s="33">
        <f t="shared" si="8"/>
        <v>0</v>
      </c>
      <c r="X17" s="20">
        <f t="shared" si="10"/>
        <v>80</v>
      </c>
      <c r="Y17" s="8"/>
      <c r="Z17">
        <v>101</v>
      </c>
      <c r="AA17" s="8"/>
      <c r="AC17" s="8"/>
    </row>
    <row r="18" spans="2:29" ht="15.75">
      <c r="B18" s="3">
        <v>11</v>
      </c>
      <c r="C18" s="9" t="s">
        <v>11</v>
      </c>
      <c r="D18" s="23">
        <f t="shared" si="9"/>
        <v>11</v>
      </c>
      <c r="E18" s="15">
        <v>1</v>
      </c>
      <c r="F18" s="16">
        <f t="shared" si="0"/>
        <v>9.090909090909092</v>
      </c>
      <c r="G18" s="15">
        <v>2</v>
      </c>
      <c r="H18" s="32">
        <f t="shared" si="1"/>
        <v>20</v>
      </c>
      <c r="I18" s="15"/>
      <c r="J18" s="33">
        <f t="shared" si="2"/>
        <v>0</v>
      </c>
      <c r="K18" s="15"/>
      <c r="L18" s="16">
        <f t="shared" si="3"/>
        <v>0</v>
      </c>
      <c r="M18" s="15"/>
      <c r="N18" s="5">
        <f t="shared" si="4"/>
        <v>0</v>
      </c>
      <c r="O18" s="15"/>
      <c r="P18" s="16">
        <f t="shared" si="5"/>
        <v>0</v>
      </c>
      <c r="Q18" s="15">
        <v>7</v>
      </c>
      <c r="R18" s="33">
        <f t="shared" si="6"/>
        <v>70</v>
      </c>
      <c r="S18" s="15">
        <v>1</v>
      </c>
      <c r="T18" s="33">
        <f t="shared" si="7"/>
        <v>10</v>
      </c>
      <c r="U18" s="15">
        <v>0</v>
      </c>
      <c r="V18" s="33">
        <f t="shared" si="8"/>
        <v>0</v>
      </c>
      <c r="X18" s="20">
        <f t="shared" si="10"/>
        <v>10</v>
      </c>
      <c r="Y18" s="8"/>
      <c r="Z18">
        <v>11</v>
      </c>
      <c r="AA18" s="8"/>
      <c r="AC18" s="8"/>
    </row>
    <row r="19" spans="2:29" ht="15.75">
      <c r="B19" s="3">
        <v>12</v>
      </c>
      <c r="C19" s="9" t="s">
        <v>12</v>
      </c>
      <c r="D19" s="23">
        <f t="shared" si="9"/>
        <v>217</v>
      </c>
      <c r="E19" s="15">
        <v>23</v>
      </c>
      <c r="F19" s="16">
        <f t="shared" si="0"/>
        <v>10.599078341013826</v>
      </c>
      <c r="G19" s="15">
        <v>17</v>
      </c>
      <c r="H19" s="32">
        <f t="shared" si="1"/>
        <v>8.762886597938143</v>
      </c>
      <c r="I19" s="15">
        <v>110</v>
      </c>
      <c r="J19" s="33">
        <f t="shared" si="2"/>
        <v>56.70103092783505</v>
      </c>
      <c r="K19" s="15">
        <v>46</v>
      </c>
      <c r="L19" s="16">
        <f t="shared" si="3"/>
        <v>23.711340206185564</v>
      </c>
      <c r="M19" s="15">
        <v>6</v>
      </c>
      <c r="N19" s="5">
        <f t="shared" si="4"/>
        <v>3.0927835051546393</v>
      </c>
      <c r="O19" s="15">
        <v>2</v>
      </c>
      <c r="P19" s="16">
        <f t="shared" si="5"/>
        <v>1.0309278350515463</v>
      </c>
      <c r="Q19" s="15">
        <v>13</v>
      </c>
      <c r="R19" s="33">
        <f t="shared" si="6"/>
        <v>6.701030927835052</v>
      </c>
      <c r="S19" s="15"/>
      <c r="T19" s="33">
        <f t="shared" si="7"/>
        <v>0</v>
      </c>
      <c r="U19" s="15">
        <v>0</v>
      </c>
      <c r="V19" s="33">
        <f t="shared" si="8"/>
        <v>0</v>
      </c>
      <c r="X19" s="20">
        <f t="shared" si="10"/>
        <v>194</v>
      </c>
      <c r="Y19" s="8"/>
      <c r="Z19">
        <v>217</v>
      </c>
      <c r="AA19" s="8"/>
      <c r="AC19" s="8"/>
    </row>
    <row r="20" spans="2:29" ht="15.75">
      <c r="B20" s="3">
        <v>13</v>
      </c>
      <c r="C20" s="9" t="s">
        <v>13</v>
      </c>
      <c r="D20" s="23">
        <f t="shared" si="9"/>
        <v>115</v>
      </c>
      <c r="E20" s="15">
        <v>39</v>
      </c>
      <c r="F20" s="16">
        <f t="shared" si="0"/>
        <v>33.91304347826087</v>
      </c>
      <c r="G20" s="15">
        <v>2</v>
      </c>
      <c r="H20" s="32">
        <f t="shared" si="1"/>
        <v>2.631578947368421</v>
      </c>
      <c r="I20" s="15">
        <v>46</v>
      </c>
      <c r="J20" s="33">
        <f t="shared" si="2"/>
        <v>60.526315789473685</v>
      </c>
      <c r="K20" s="15">
        <v>15</v>
      </c>
      <c r="L20" s="16">
        <f t="shared" si="3"/>
        <v>19.736842105263158</v>
      </c>
      <c r="M20" s="15">
        <v>4</v>
      </c>
      <c r="N20" s="5">
        <f t="shared" si="4"/>
        <v>5.263157894736842</v>
      </c>
      <c r="O20" s="15">
        <v>2</v>
      </c>
      <c r="P20" s="16">
        <f t="shared" si="5"/>
        <v>2.631578947368421</v>
      </c>
      <c r="Q20" s="15">
        <v>7</v>
      </c>
      <c r="R20" s="33">
        <f t="shared" si="6"/>
        <v>9.210526315789473</v>
      </c>
      <c r="S20" s="15"/>
      <c r="T20" s="33">
        <f t="shared" si="7"/>
        <v>0</v>
      </c>
      <c r="U20" s="15">
        <v>0</v>
      </c>
      <c r="V20" s="33">
        <f t="shared" si="8"/>
        <v>0</v>
      </c>
      <c r="X20" s="20">
        <f t="shared" si="10"/>
        <v>76</v>
      </c>
      <c r="Y20" s="8"/>
      <c r="Z20">
        <v>115</v>
      </c>
      <c r="AA20" s="8"/>
      <c r="AC20" s="8"/>
    </row>
    <row r="21" spans="2:29" ht="15.75">
      <c r="B21" s="3">
        <v>14</v>
      </c>
      <c r="C21" s="9" t="s">
        <v>14</v>
      </c>
      <c r="D21" s="23">
        <f t="shared" si="9"/>
        <v>807</v>
      </c>
      <c r="E21" s="15">
        <v>156</v>
      </c>
      <c r="F21" s="16">
        <f t="shared" si="0"/>
        <v>19.33085501858736</v>
      </c>
      <c r="G21" s="15">
        <v>74</v>
      </c>
      <c r="H21" s="32">
        <f t="shared" si="1"/>
        <v>11.367127496159753</v>
      </c>
      <c r="I21" s="15">
        <v>356</v>
      </c>
      <c r="J21" s="33">
        <f t="shared" si="2"/>
        <v>54.68509984639017</v>
      </c>
      <c r="K21" s="15">
        <v>105</v>
      </c>
      <c r="L21" s="16">
        <f t="shared" si="3"/>
        <v>16.129032258064516</v>
      </c>
      <c r="M21" s="15">
        <v>42</v>
      </c>
      <c r="N21" s="5">
        <f t="shared" si="4"/>
        <v>6.451612903225806</v>
      </c>
      <c r="O21" s="15">
        <v>8</v>
      </c>
      <c r="P21" s="16">
        <f t="shared" si="5"/>
        <v>1.228878648233487</v>
      </c>
      <c r="Q21" s="15">
        <v>66</v>
      </c>
      <c r="R21" s="33">
        <f t="shared" si="6"/>
        <v>10.138248847926267</v>
      </c>
      <c r="S21" s="15"/>
      <c r="T21" s="33">
        <f t="shared" si="7"/>
        <v>0</v>
      </c>
      <c r="U21" s="15">
        <v>0</v>
      </c>
      <c r="V21" s="33">
        <f t="shared" si="8"/>
        <v>0</v>
      </c>
      <c r="X21" s="20">
        <f t="shared" si="10"/>
        <v>651</v>
      </c>
      <c r="Y21" s="8"/>
      <c r="Z21">
        <v>807</v>
      </c>
      <c r="AA21" s="8"/>
      <c r="AC21" s="8"/>
    </row>
    <row r="22" spans="2:29" ht="15.75">
      <c r="B22" s="3">
        <v>15</v>
      </c>
      <c r="C22" s="9" t="s">
        <v>15</v>
      </c>
      <c r="D22" s="23">
        <f t="shared" si="9"/>
        <v>87</v>
      </c>
      <c r="E22" s="15">
        <v>21</v>
      </c>
      <c r="F22" s="16">
        <f t="shared" si="0"/>
        <v>24.137931034482758</v>
      </c>
      <c r="G22" s="15">
        <v>25</v>
      </c>
      <c r="H22" s="32">
        <f t="shared" si="1"/>
        <v>37.878787878787875</v>
      </c>
      <c r="I22" s="15">
        <v>14</v>
      </c>
      <c r="J22" s="33">
        <f t="shared" si="2"/>
        <v>21.21212121212121</v>
      </c>
      <c r="K22" s="15">
        <v>16</v>
      </c>
      <c r="L22" s="16">
        <f t="shared" si="3"/>
        <v>24.242424242424242</v>
      </c>
      <c r="M22" s="15">
        <v>3</v>
      </c>
      <c r="N22" s="5">
        <f t="shared" si="4"/>
        <v>4.545454545454546</v>
      </c>
      <c r="O22" s="15">
        <v>2</v>
      </c>
      <c r="P22" s="16">
        <f t="shared" si="5"/>
        <v>3.0303030303030303</v>
      </c>
      <c r="Q22" s="15">
        <v>6</v>
      </c>
      <c r="R22" s="33">
        <f t="shared" si="6"/>
        <v>9.090909090909092</v>
      </c>
      <c r="S22" s="15"/>
      <c r="T22" s="33">
        <f t="shared" si="7"/>
        <v>0</v>
      </c>
      <c r="U22" s="15">
        <v>0</v>
      </c>
      <c r="V22" s="33">
        <f t="shared" si="8"/>
        <v>0</v>
      </c>
      <c r="X22" s="20">
        <f t="shared" si="10"/>
        <v>66</v>
      </c>
      <c r="Y22" s="8"/>
      <c r="Z22">
        <v>87</v>
      </c>
      <c r="AA22" s="8"/>
      <c r="AC22" s="8"/>
    </row>
    <row r="23" spans="2:29" ht="15.75">
      <c r="B23" s="3">
        <v>16</v>
      </c>
      <c r="C23" s="9" t="s">
        <v>16</v>
      </c>
      <c r="D23" s="23">
        <f t="shared" si="9"/>
        <v>58</v>
      </c>
      <c r="E23" s="15">
        <v>9</v>
      </c>
      <c r="F23" s="16">
        <f t="shared" si="0"/>
        <v>15.517241379310345</v>
      </c>
      <c r="G23" s="15">
        <v>4</v>
      </c>
      <c r="H23" s="32">
        <f t="shared" si="1"/>
        <v>8.16326530612245</v>
      </c>
      <c r="I23" s="15">
        <v>35</v>
      </c>
      <c r="J23" s="33">
        <f t="shared" si="2"/>
        <v>71.42857142857143</v>
      </c>
      <c r="K23" s="15">
        <v>9</v>
      </c>
      <c r="L23" s="16">
        <f t="shared" si="3"/>
        <v>18.367346938775512</v>
      </c>
      <c r="M23" s="15">
        <v>1</v>
      </c>
      <c r="N23" s="5">
        <f t="shared" si="4"/>
        <v>2.0408163265306123</v>
      </c>
      <c r="O23" s="15"/>
      <c r="P23" s="16">
        <f t="shared" si="5"/>
        <v>0</v>
      </c>
      <c r="Q23" s="15"/>
      <c r="R23" s="33">
        <f t="shared" si="6"/>
        <v>0</v>
      </c>
      <c r="S23" s="15"/>
      <c r="T23" s="33">
        <f t="shared" si="7"/>
        <v>0</v>
      </c>
      <c r="U23" s="15">
        <v>0</v>
      </c>
      <c r="V23" s="33">
        <f t="shared" si="8"/>
        <v>0</v>
      </c>
      <c r="X23" s="20">
        <f t="shared" si="10"/>
        <v>49</v>
      </c>
      <c r="Y23" s="8"/>
      <c r="Z23">
        <v>59</v>
      </c>
      <c r="AA23" s="38"/>
      <c r="AC23" s="8"/>
    </row>
    <row r="24" spans="2:29" ht="15.75">
      <c r="B24" s="3">
        <v>17</v>
      </c>
      <c r="C24" s="9" t="s">
        <v>17</v>
      </c>
      <c r="D24" s="23">
        <f t="shared" si="9"/>
        <v>34</v>
      </c>
      <c r="E24" s="15">
        <v>6</v>
      </c>
      <c r="F24" s="16">
        <f t="shared" si="0"/>
        <v>17.647058823529413</v>
      </c>
      <c r="G24" s="15">
        <v>3</v>
      </c>
      <c r="H24" s="32">
        <f t="shared" si="1"/>
        <v>10.714285714285714</v>
      </c>
      <c r="I24" s="15">
        <v>16</v>
      </c>
      <c r="J24" s="33">
        <f t="shared" si="2"/>
        <v>57.14285714285714</v>
      </c>
      <c r="K24" s="15">
        <v>7</v>
      </c>
      <c r="L24" s="16">
        <f t="shared" si="3"/>
        <v>25</v>
      </c>
      <c r="M24" s="15"/>
      <c r="N24" s="5">
        <f t="shared" si="4"/>
        <v>0</v>
      </c>
      <c r="O24" s="15"/>
      <c r="P24" s="16">
        <f t="shared" si="5"/>
        <v>0</v>
      </c>
      <c r="Q24" s="15">
        <v>2</v>
      </c>
      <c r="R24" s="33">
        <f t="shared" si="6"/>
        <v>7.142857142857142</v>
      </c>
      <c r="S24" s="15"/>
      <c r="T24" s="33">
        <f t="shared" si="7"/>
        <v>0</v>
      </c>
      <c r="U24" s="15">
        <v>0</v>
      </c>
      <c r="V24" s="33">
        <f t="shared" si="8"/>
        <v>0</v>
      </c>
      <c r="X24" s="20">
        <f t="shared" si="10"/>
        <v>28</v>
      </c>
      <c r="Y24" s="8"/>
      <c r="Z24" s="37">
        <v>33</v>
      </c>
      <c r="AA24" s="8"/>
      <c r="AC24" s="8"/>
    </row>
    <row r="25" spans="2:29" ht="15.75">
      <c r="B25" s="3">
        <v>18</v>
      </c>
      <c r="C25" s="9" t="s">
        <v>18</v>
      </c>
      <c r="D25" s="23">
        <f t="shared" si="9"/>
        <v>27</v>
      </c>
      <c r="E25" s="15">
        <v>5</v>
      </c>
      <c r="F25" s="16">
        <f t="shared" si="0"/>
        <v>18.51851851851852</v>
      </c>
      <c r="G25" s="15">
        <v>1</v>
      </c>
      <c r="H25" s="32">
        <f t="shared" si="1"/>
        <v>4.545454545454546</v>
      </c>
      <c r="I25" s="15">
        <v>10</v>
      </c>
      <c r="J25" s="33">
        <f t="shared" si="2"/>
        <v>45.45454545454545</v>
      </c>
      <c r="K25" s="15">
        <v>7</v>
      </c>
      <c r="L25" s="16">
        <f t="shared" si="3"/>
        <v>31.818181818181817</v>
      </c>
      <c r="M25" s="15">
        <v>3</v>
      </c>
      <c r="N25" s="5">
        <f t="shared" si="4"/>
        <v>13.636363636363635</v>
      </c>
      <c r="O25" s="15"/>
      <c r="P25" s="16">
        <f t="shared" si="5"/>
        <v>0</v>
      </c>
      <c r="Q25" s="15">
        <v>1</v>
      </c>
      <c r="R25" s="33">
        <f t="shared" si="6"/>
        <v>4.545454545454546</v>
      </c>
      <c r="S25" s="15"/>
      <c r="T25" s="33">
        <f t="shared" si="7"/>
        <v>0</v>
      </c>
      <c r="U25" s="15">
        <v>0</v>
      </c>
      <c r="V25" s="33">
        <f t="shared" si="8"/>
        <v>0</v>
      </c>
      <c r="X25" s="20">
        <f t="shared" si="10"/>
        <v>22</v>
      </c>
      <c r="Y25" s="8"/>
      <c r="Z25">
        <v>27</v>
      </c>
      <c r="AA25" s="8"/>
      <c r="AC25" s="8"/>
    </row>
    <row r="26" spans="2:29" ht="15.75">
      <c r="B26" s="3">
        <v>19</v>
      </c>
      <c r="C26" s="9" t="s">
        <v>19</v>
      </c>
      <c r="D26" s="23">
        <f t="shared" si="9"/>
        <v>74</v>
      </c>
      <c r="E26" s="15">
        <v>21</v>
      </c>
      <c r="F26" s="16">
        <f t="shared" si="0"/>
        <v>28.37837837837838</v>
      </c>
      <c r="G26" s="15">
        <v>4</v>
      </c>
      <c r="H26" s="32">
        <f t="shared" si="1"/>
        <v>7.547169811320755</v>
      </c>
      <c r="I26" s="15">
        <v>18</v>
      </c>
      <c r="J26" s="33">
        <f t="shared" si="2"/>
        <v>33.9622641509434</v>
      </c>
      <c r="K26" s="15">
        <v>18</v>
      </c>
      <c r="L26" s="16">
        <f t="shared" si="3"/>
        <v>33.9622641509434</v>
      </c>
      <c r="M26" s="15">
        <v>2</v>
      </c>
      <c r="N26" s="5">
        <f t="shared" si="4"/>
        <v>3.7735849056603774</v>
      </c>
      <c r="O26" s="15"/>
      <c r="P26" s="16">
        <f t="shared" si="5"/>
        <v>0</v>
      </c>
      <c r="Q26" s="15">
        <v>11</v>
      </c>
      <c r="R26" s="33">
        <f t="shared" si="6"/>
        <v>20.754716981132077</v>
      </c>
      <c r="S26" s="15"/>
      <c r="T26" s="33">
        <f t="shared" si="7"/>
        <v>0</v>
      </c>
      <c r="U26" s="15">
        <v>0</v>
      </c>
      <c r="V26" s="33">
        <f t="shared" si="8"/>
        <v>0</v>
      </c>
      <c r="X26" s="20">
        <f t="shared" si="10"/>
        <v>53</v>
      </c>
      <c r="Y26" s="8"/>
      <c r="Z26">
        <v>74</v>
      </c>
      <c r="AA26" s="8"/>
      <c r="AC26" s="8"/>
    </row>
    <row r="27" spans="2:29" ht="15.75">
      <c r="B27" s="3">
        <v>20</v>
      </c>
      <c r="C27" s="9" t="s">
        <v>20</v>
      </c>
      <c r="D27" s="23">
        <f t="shared" si="9"/>
        <v>56</v>
      </c>
      <c r="E27" s="15">
        <v>20</v>
      </c>
      <c r="F27" s="16">
        <f t="shared" si="0"/>
        <v>35.714285714285715</v>
      </c>
      <c r="G27" s="15">
        <v>1</v>
      </c>
      <c r="H27" s="32">
        <f t="shared" si="1"/>
        <v>2.7777777777777777</v>
      </c>
      <c r="I27" s="15">
        <v>12</v>
      </c>
      <c r="J27" s="33">
        <f t="shared" si="2"/>
        <v>33.33333333333333</v>
      </c>
      <c r="K27" s="15">
        <v>6</v>
      </c>
      <c r="L27" s="16">
        <f t="shared" si="3"/>
        <v>16.666666666666664</v>
      </c>
      <c r="M27" s="15">
        <v>11</v>
      </c>
      <c r="N27" s="5">
        <f t="shared" si="4"/>
        <v>30.555555555555557</v>
      </c>
      <c r="O27" s="15"/>
      <c r="P27" s="16">
        <f t="shared" si="5"/>
        <v>0</v>
      </c>
      <c r="Q27" s="15">
        <v>6</v>
      </c>
      <c r="R27" s="33">
        <f t="shared" si="6"/>
        <v>16.666666666666664</v>
      </c>
      <c r="S27" s="15"/>
      <c r="T27" s="33">
        <f t="shared" si="7"/>
        <v>0</v>
      </c>
      <c r="U27" s="15">
        <v>0</v>
      </c>
      <c r="V27" s="33">
        <f t="shared" si="8"/>
        <v>0</v>
      </c>
      <c r="X27" s="20">
        <f t="shared" si="10"/>
        <v>36</v>
      </c>
      <c r="Y27" s="8"/>
      <c r="Z27">
        <v>56</v>
      </c>
      <c r="AA27" s="8"/>
      <c r="AC27" s="8"/>
    </row>
    <row r="28" spans="2:29" ht="15.75">
      <c r="B28" s="3">
        <v>21</v>
      </c>
      <c r="C28" s="9" t="s">
        <v>21</v>
      </c>
      <c r="D28" s="23">
        <f t="shared" si="9"/>
        <v>62</v>
      </c>
      <c r="E28" s="15">
        <v>7</v>
      </c>
      <c r="F28" s="16">
        <f t="shared" si="0"/>
        <v>11.29032258064516</v>
      </c>
      <c r="G28" s="15">
        <v>13</v>
      </c>
      <c r="H28" s="32">
        <f t="shared" si="1"/>
        <v>23.636363636363637</v>
      </c>
      <c r="I28" s="15">
        <v>21</v>
      </c>
      <c r="J28" s="33">
        <f t="shared" si="2"/>
        <v>38.18181818181819</v>
      </c>
      <c r="K28" s="15">
        <v>14</v>
      </c>
      <c r="L28" s="16">
        <f t="shared" si="3"/>
        <v>25.454545454545453</v>
      </c>
      <c r="M28" s="15">
        <v>2</v>
      </c>
      <c r="N28" s="5">
        <f t="shared" si="4"/>
        <v>3.6363636363636362</v>
      </c>
      <c r="O28" s="15">
        <v>1</v>
      </c>
      <c r="P28" s="16">
        <f t="shared" si="5"/>
        <v>1.8181818181818181</v>
      </c>
      <c r="Q28" s="15">
        <v>4</v>
      </c>
      <c r="R28" s="33">
        <f t="shared" si="6"/>
        <v>7.2727272727272725</v>
      </c>
      <c r="S28" s="15"/>
      <c r="T28" s="33">
        <f t="shared" si="7"/>
        <v>0</v>
      </c>
      <c r="U28" s="15">
        <v>0</v>
      </c>
      <c r="V28" s="33">
        <f t="shared" si="8"/>
        <v>0</v>
      </c>
      <c r="X28" s="20">
        <f t="shared" si="10"/>
        <v>55</v>
      </c>
      <c r="Y28" s="8"/>
      <c r="Z28">
        <v>62</v>
      </c>
      <c r="AA28" s="8"/>
      <c r="AC28" s="8"/>
    </row>
    <row r="29" spans="2:29" ht="15.75">
      <c r="B29" s="3">
        <v>22</v>
      </c>
      <c r="C29" s="9" t="s">
        <v>22</v>
      </c>
      <c r="D29" s="23">
        <f t="shared" si="9"/>
        <v>93</v>
      </c>
      <c r="E29" s="15">
        <v>18</v>
      </c>
      <c r="F29" s="16">
        <f t="shared" si="0"/>
        <v>19.35483870967742</v>
      </c>
      <c r="G29" s="15">
        <v>11</v>
      </c>
      <c r="H29" s="32">
        <f t="shared" si="1"/>
        <v>14.666666666666666</v>
      </c>
      <c r="I29" s="15">
        <v>43</v>
      </c>
      <c r="J29" s="33">
        <f t="shared" si="2"/>
        <v>57.333333333333336</v>
      </c>
      <c r="K29" s="15">
        <v>11</v>
      </c>
      <c r="L29" s="16">
        <f t="shared" si="3"/>
        <v>14.666666666666666</v>
      </c>
      <c r="M29" s="15">
        <v>3</v>
      </c>
      <c r="N29" s="5">
        <f t="shared" si="4"/>
        <v>4</v>
      </c>
      <c r="O29" s="15"/>
      <c r="P29" s="16">
        <f t="shared" si="5"/>
        <v>0</v>
      </c>
      <c r="Q29" s="15">
        <v>7</v>
      </c>
      <c r="R29" s="33">
        <f t="shared" si="6"/>
        <v>9.333333333333334</v>
      </c>
      <c r="S29" s="15"/>
      <c r="T29" s="33">
        <f t="shared" si="7"/>
        <v>0</v>
      </c>
      <c r="U29" s="15">
        <v>0</v>
      </c>
      <c r="V29" s="33">
        <f t="shared" si="8"/>
        <v>0</v>
      </c>
      <c r="X29" s="20">
        <f t="shared" si="10"/>
        <v>75</v>
      </c>
      <c r="Y29" s="8"/>
      <c r="Z29">
        <v>93</v>
      </c>
      <c r="AA29" s="8"/>
      <c r="AC29" s="8"/>
    </row>
    <row r="30" spans="2:29" ht="15.75">
      <c r="B30" s="3">
        <v>23</v>
      </c>
      <c r="C30" s="31" t="s">
        <v>23</v>
      </c>
      <c r="D30" s="23">
        <f t="shared" si="9"/>
        <v>15</v>
      </c>
      <c r="E30" s="15">
        <v>3</v>
      </c>
      <c r="F30" s="16">
        <f t="shared" si="0"/>
        <v>20</v>
      </c>
      <c r="G30" s="15">
        <v>2</v>
      </c>
      <c r="H30" s="32">
        <f t="shared" si="1"/>
        <v>16.666666666666664</v>
      </c>
      <c r="I30" s="15">
        <v>4</v>
      </c>
      <c r="J30" s="33">
        <f t="shared" si="2"/>
        <v>33.33333333333333</v>
      </c>
      <c r="K30" s="15">
        <v>4</v>
      </c>
      <c r="L30" s="16">
        <f t="shared" si="3"/>
        <v>33.33333333333333</v>
      </c>
      <c r="M30" s="15"/>
      <c r="N30" s="5">
        <f t="shared" si="4"/>
        <v>0</v>
      </c>
      <c r="O30" s="15">
        <v>1</v>
      </c>
      <c r="P30" s="16">
        <f t="shared" si="5"/>
        <v>8.333333333333332</v>
      </c>
      <c r="Q30" s="15">
        <v>1</v>
      </c>
      <c r="R30" s="33">
        <f t="shared" si="6"/>
        <v>8.333333333333332</v>
      </c>
      <c r="S30" s="15"/>
      <c r="T30" s="33">
        <f t="shared" si="7"/>
        <v>0</v>
      </c>
      <c r="U30" s="15">
        <v>0</v>
      </c>
      <c r="V30" s="33">
        <f t="shared" si="8"/>
        <v>0</v>
      </c>
      <c r="X30" s="20">
        <f t="shared" si="10"/>
        <v>12</v>
      </c>
      <c r="Y30" s="8"/>
      <c r="Z30">
        <v>15</v>
      </c>
      <c r="AA30" s="8"/>
      <c r="AC30" s="8"/>
    </row>
    <row r="31" spans="2:29" ht="15.75">
      <c r="B31" s="3">
        <v>24</v>
      </c>
      <c r="C31" s="10" t="s">
        <v>24</v>
      </c>
      <c r="D31" s="23">
        <f t="shared" si="9"/>
        <v>64</v>
      </c>
      <c r="E31" s="15">
        <v>11</v>
      </c>
      <c r="F31" s="16">
        <f t="shared" si="0"/>
        <v>17.1875</v>
      </c>
      <c r="G31" s="15">
        <v>4</v>
      </c>
      <c r="H31" s="32">
        <f t="shared" si="1"/>
        <v>7.547169811320755</v>
      </c>
      <c r="I31" s="15">
        <v>28</v>
      </c>
      <c r="J31" s="33">
        <f t="shared" si="2"/>
        <v>52.83018867924528</v>
      </c>
      <c r="K31" s="15">
        <v>12</v>
      </c>
      <c r="L31" s="16">
        <f t="shared" si="3"/>
        <v>22.641509433962266</v>
      </c>
      <c r="M31" s="15">
        <v>1</v>
      </c>
      <c r="N31" s="5">
        <f t="shared" si="4"/>
        <v>1.8867924528301887</v>
      </c>
      <c r="O31" s="15">
        <v>1</v>
      </c>
      <c r="P31" s="16">
        <f t="shared" si="5"/>
        <v>1.8867924528301887</v>
      </c>
      <c r="Q31" s="15">
        <v>7</v>
      </c>
      <c r="R31" s="33">
        <f t="shared" si="6"/>
        <v>13.20754716981132</v>
      </c>
      <c r="S31" s="15"/>
      <c r="T31" s="33">
        <f t="shared" si="7"/>
        <v>0</v>
      </c>
      <c r="U31" s="15">
        <v>0</v>
      </c>
      <c r="V31" s="33">
        <f t="shared" si="8"/>
        <v>0</v>
      </c>
      <c r="X31" s="20">
        <f t="shared" si="10"/>
        <v>53</v>
      </c>
      <c r="Y31" s="8"/>
      <c r="Z31">
        <v>65</v>
      </c>
      <c r="AA31" s="38"/>
      <c r="AC31" s="8"/>
    </row>
    <row r="32" spans="2:29" ht="15.75">
      <c r="B32" s="3">
        <v>25</v>
      </c>
      <c r="C32" s="10" t="s">
        <v>25</v>
      </c>
      <c r="D32" s="23">
        <f t="shared" si="9"/>
        <v>148</v>
      </c>
      <c r="E32" s="15">
        <v>31</v>
      </c>
      <c r="F32" s="16">
        <f t="shared" si="0"/>
        <v>20.945945945945947</v>
      </c>
      <c r="G32" s="15">
        <v>23</v>
      </c>
      <c r="H32" s="32">
        <f t="shared" si="1"/>
        <v>19.65811965811966</v>
      </c>
      <c r="I32" s="15">
        <v>67</v>
      </c>
      <c r="J32" s="33">
        <f t="shared" si="2"/>
        <v>57.26495726495726</v>
      </c>
      <c r="K32" s="15">
        <v>15</v>
      </c>
      <c r="L32" s="16">
        <f t="shared" si="3"/>
        <v>12.82051282051282</v>
      </c>
      <c r="M32" s="15">
        <v>9</v>
      </c>
      <c r="N32" s="5">
        <f t="shared" si="4"/>
        <v>7.6923076923076925</v>
      </c>
      <c r="O32" s="15"/>
      <c r="P32" s="16">
        <f t="shared" si="5"/>
        <v>0</v>
      </c>
      <c r="Q32" s="15">
        <v>3</v>
      </c>
      <c r="R32" s="33">
        <f t="shared" si="6"/>
        <v>2.564102564102564</v>
      </c>
      <c r="S32" s="15"/>
      <c r="T32" s="33">
        <f t="shared" si="7"/>
        <v>0</v>
      </c>
      <c r="U32" s="15">
        <v>0</v>
      </c>
      <c r="V32" s="33">
        <f t="shared" si="8"/>
        <v>0</v>
      </c>
      <c r="X32" s="20">
        <f t="shared" si="10"/>
        <v>117</v>
      </c>
      <c r="Y32" s="8"/>
      <c r="Z32">
        <v>148</v>
      </c>
      <c r="AA32" s="8"/>
      <c r="AC32" s="8"/>
    </row>
    <row r="33" spans="2:29" ht="15.75">
      <c r="B33" s="3">
        <v>26</v>
      </c>
      <c r="C33" s="25" t="s">
        <v>42</v>
      </c>
      <c r="D33" s="23">
        <f t="shared" si="9"/>
        <v>104</v>
      </c>
      <c r="E33" s="15">
        <v>34</v>
      </c>
      <c r="F33" s="16">
        <f t="shared" si="0"/>
        <v>32.69230769230769</v>
      </c>
      <c r="G33" s="15">
        <v>15</v>
      </c>
      <c r="H33" s="32">
        <f t="shared" si="1"/>
        <v>21.428571428571427</v>
      </c>
      <c r="I33" s="15">
        <v>23</v>
      </c>
      <c r="J33" s="33">
        <f t="shared" si="2"/>
        <v>32.857142857142854</v>
      </c>
      <c r="K33" s="15">
        <v>5</v>
      </c>
      <c r="L33" s="16">
        <f t="shared" si="3"/>
        <v>7.142857142857142</v>
      </c>
      <c r="M33" s="15">
        <v>6</v>
      </c>
      <c r="N33" s="5">
        <f t="shared" si="4"/>
        <v>8.571428571428571</v>
      </c>
      <c r="O33" s="15"/>
      <c r="P33" s="16">
        <f t="shared" si="5"/>
        <v>0</v>
      </c>
      <c r="Q33" s="15">
        <v>14</v>
      </c>
      <c r="R33" s="33">
        <f t="shared" si="6"/>
        <v>20</v>
      </c>
      <c r="S33" s="15">
        <v>7</v>
      </c>
      <c r="T33" s="33">
        <f t="shared" si="7"/>
        <v>10</v>
      </c>
      <c r="U33" s="15">
        <v>0</v>
      </c>
      <c r="V33" s="33">
        <f t="shared" si="8"/>
        <v>0</v>
      </c>
      <c r="X33" s="20">
        <f t="shared" si="10"/>
        <v>70</v>
      </c>
      <c r="Y33" s="8"/>
      <c r="Z33">
        <v>104</v>
      </c>
      <c r="AA33" s="8"/>
      <c r="AC33" s="8"/>
    </row>
    <row r="34" spans="2:29" ht="16.5" thickBot="1">
      <c r="B34" s="3">
        <v>27</v>
      </c>
      <c r="C34" s="25" t="s">
        <v>48</v>
      </c>
      <c r="D34" s="23">
        <f t="shared" si="9"/>
        <v>11</v>
      </c>
      <c r="E34" s="15">
        <v>3</v>
      </c>
      <c r="F34" s="16">
        <f t="shared" si="0"/>
        <v>27.27272727272727</v>
      </c>
      <c r="G34" s="15">
        <v>1</v>
      </c>
      <c r="H34" s="32">
        <f t="shared" si="1"/>
        <v>12.5</v>
      </c>
      <c r="I34" s="15">
        <v>2</v>
      </c>
      <c r="J34" s="33">
        <f t="shared" si="2"/>
        <v>25</v>
      </c>
      <c r="K34" s="15">
        <v>1</v>
      </c>
      <c r="L34" s="16">
        <f t="shared" si="3"/>
        <v>12.5</v>
      </c>
      <c r="M34" s="15">
        <v>1</v>
      </c>
      <c r="N34" s="5">
        <f t="shared" si="4"/>
        <v>12.5</v>
      </c>
      <c r="O34" s="15"/>
      <c r="P34" s="16">
        <f t="shared" si="5"/>
        <v>0</v>
      </c>
      <c r="Q34" s="15">
        <v>3</v>
      </c>
      <c r="R34" s="33">
        <f t="shared" si="6"/>
        <v>37.5</v>
      </c>
      <c r="S34" s="15"/>
      <c r="T34" s="33">
        <f t="shared" si="7"/>
        <v>0</v>
      </c>
      <c r="U34" s="15">
        <v>0</v>
      </c>
      <c r="V34" s="33">
        <f t="shared" si="8"/>
        <v>0</v>
      </c>
      <c r="X34" s="20">
        <f t="shared" si="10"/>
        <v>8</v>
      </c>
      <c r="Y34" s="8"/>
      <c r="Z34">
        <v>11</v>
      </c>
      <c r="AA34" s="8"/>
      <c r="AC34" s="8"/>
    </row>
    <row r="35" spans="2:27" ht="16.5" thickBot="1">
      <c r="B35" s="54" t="s">
        <v>43</v>
      </c>
      <c r="C35" s="55"/>
      <c r="D35" s="24">
        <f>SUM(D8:D32)</f>
        <v>3210</v>
      </c>
      <c r="E35" s="24">
        <f>SUM(E8:E34)</f>
        <v>713</v>
      </c>
      <c r="F35" s="26">
        <f t="shared" si="0"/>
        <v>22.21183800623053</v>
      </c>
      <c r="G35" s="24">
        <f>SUM(G8:G32)</f>
        <v>280</v>
      </c>
      <c r="H35" s="34">
        <f t="shared" si="1"/>
        <v>11.049723756906078</v>
      </c>
      <c r="I35" s="24">
        <f>SUM(I8:I32)</f>
        <v>1365</v>
      </c>
      <c r="J35" s="35">
        <f t="shared" si="2"/>
        <v>53.86740331491713</v>
      </c>
      <c r="K35" s="24">
        <f>SUM(K8:K32)</f>
        <v>500</v>
      </c>
      <c r="L35" s="26">
        <f t="shared" si="3"/>
        <v>19.73164956590371</v>
      </c>
      <c r="M35" s="24">
        <f>SUM(M8:M32)</f>
        <v>127</v>
      </c>
      <c r="N35" s="21">
        <f t="shared" si="4"/>
        <v>5.011838989739542</v>
      </c>
      <c r="O35" s="24">
        <f>SUM(O8:O32)</f>
        <v>29</v>
      </c>
      <c r="P35" s="26">
        <f t="shared" si="5"/>
        <v>1.1444356748224151</v>
      </c>
      <c r="Q35" s="24">
        <f>SUM(Q8:Q32)</f>
        <v>222</v>
      </c>
      <c r="R35" s="35">
        <f t="shared" si="6"/>
        <v>8.760852407261247</v>
      </c>
      <c r="S35" s="24">
        <f>SUM(S8:S32)</f>
        <v>11</v>
      </c>
      <c r="T35" s="35">
        <f t="shared" si="7"/>
        <v>0.4340962904498816</v>
      </c>
      <c r="U35" s="24">
        <f>SUM(U8:U32)</f>
        <v>0</v>
      </c>
      <c r="V35" s="35">
        <f t="shared" si="8"/>
        <v>0</v>
      </c>
      <c r="X35" s="18">
        <f>SUM(X8:X32)</f>
        <v>2534</v>
      </c>
      <c r="AA35" s="8"/>
    </row>
    <row r="36" spans="2:27" ht="16.5" thickBot="1">
      <c r="B36" s="56" t="s">
        <v>44</v>
      </c>
      <c r="C36" s="57"/>
      <c r="D36" s="24">
        <f>SUM(D8:D34)</f>
        <v>3325</v>
      </c>
      <c r="E36" s="27">
        <f>SUM(E8:E34)</f>
        <v>713</v>
      </c>
      <c r="F36" s="26">
        <f t="shared" si="0"/>
        <v>21.44360902255639</v>
      </c>
      <c r="G36" s="27">
        <f>SUM(G8:G34)</f>
        <v>296</v>
      </c>
      <c r="H36" s="34">
        <f t="shared" si="1"/>
        <v>11.3323124042879</v>
      </c>
      <c r="I36" s="28">
        <f>SUM(I8:I34)</f>
        <v>1390</v>
      </c>
      <c r="J36" s="35">
        <f t="shared" si="2"/>
        <v>53.21592649310873</v>
      </c>
      <c r="K36" s="27">
        <f>SUM(K8:K34)</f>
        <v>506</v>
      </c>
      <c r="L36" s="26">
        <f t="shared" si="3"/>
        <v>19.372128637059724</v>
      </c>
      <c r="M36" s="27">
        <f>SUM(M8:M34)</f>
        <v>134</v>
      </c>
      <c r="N36" s="21">
        <f t="shared" si="4"/>
        <v>5.130168453292496</v>
      </c>
      <c r="O36" s="28">
        <f>SUM(O8:O34)</f>
        <v>29</v>
      </c>
      <c r="P36" s="26">
        <f t="shared" si="5"/>
        <v>1.110260336906585</v>
      </c>
      <c r="Q36" s="27">
        <f>SUM(Q8:Q34)</f>
        <v>239</v>
      </c>
      <c r="R36" s="35">
        <f t="shared" si="6"/>
        <v>9.150076569678408</v>
      </c>
      <c r="S36" s="27">
        <f>SUM(S8:S34)</f>
        <v>18</v>
      </c>
      <c r="T36" s="35">
        <f t="shared" si="7"/>
        <v>0.6891271056661562</v>
      </c>
      <c r="U36" s="27">
        <f>SUM(U8:U34)</f>
        <v>0</v>
      </c>
      <c r="V36" s="35">
        <f t="shared" si="8"/>
        <v>0</v>
      </c>
      <c r="X36" s="18">
        <f>SUM(X8:X34)</f>
        <v>2612</v>
      </c>
      <c r="AA36" s="8"/>
    </row>
    <row r="37" spans="2:22" ht="12.75">
      <c r="B37" s="58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2:22" ht="12.75">
      <c r="B38" s="59" t="s">
        <v>35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7"/>
      <c r="V38" s="7"/>
    </row>
  </sheetData>
  <sheetProtection/>
  <mergeCells count="22">
    <mergeCell ref="T1:V1"/>
    <mergeCell ref="B2:V2"/>
    <mergeCell ref="B3:B7"/>
    <mergeCell ref="C3:C7"/>
    <mergeCell ref="D3:F3"/>
    <mergeCell ref="G3:J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7" right="0.7" top="0.75" bottom="0.75" header="0.3" footer="0.3"/>
  <pageSetup horizontalDpi="600" verticalDpi="600" orientation="landscape" paperSize="9" scale="83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AG38"/>
  <sheetViews>
    <sheetView zoomScale="73" zoomScaleNormal="73" zoomScalePageLayoutView="0" workbookViewId="0" topLeftCell="A1">
      <selection activeCell="X36" sqref="X36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8" width="6.8515625" style="0" customWidth="1"/>
    <col min="9" max="9" width="7.421875" style="0" customWidth="1"/>
    <col min="10" max="21" width="6.8515625" style="0" customWidth="1"/>
    <col min="22" max="22" width="8.7109375" style="0" customWidth="1"/>
  </cols>
  <sheetData>
    <row r="1" spans="20:22" ht="15.75">
      <c r="T1" s="62"/>
      <c r="U1" s="62"/>
      <c r="V1" s="62"/>
    </row>
    <row r="2" spans="2:22" ht="21" customHeight="1" thickBot="1">
      <c r="B2" s="63" t="s">
        <v>56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2:24" ht="28.5" customHeight="1" thickBot="1">
      <c r="B3" s="64" t="s">
        <v>0</v>
      </c>
      <c r="C3" s="67" t="s">
        <v>26</v>
      </c>
      <c r="D3" s="70" t="s">
        <v>39</v>
      </c>
      <c r="E3" s="70"/>
      <c r="F3" s="70"/>
      <c r="G3" s="71" t="s">
        <v>28</v>
      </c>
      <c r="H3" s="71"/>
      <c r="I3" s="71"/>
      <c r="J3" s="72"/>
      <c r="K3" s="45" t="s">
        <v>29</v>
      </c>
      <c r="L3" s="46"/>
      <c r="M3" s="51" t="s">
        <v>30</v>
      </c>
      <c r="N3" s="52"/>
      <c r="O3" s="52"/>
      <c r="P3" s="53"/>
      <c r="Q3" s="45" t="s">
        <v>45</v>
      </c>
      <c r="R3" s="46"/>
      <c r="S3" s="45" t="s">
        <v>46</v>
      </c>
      <c r="T3" s="46"/>
      <c r="U3" s="60" t="s">
        <v>31</v>
      </c>
      <c r="V3" s="46"/>
      <c r="X3" s="39" t="s">
        <v>41</v>
      </c>
    </row>
    <row r="4" spans="2:24" ht="12.75">
      <c r="B4" s="65"/>
      <c r="C4" s="68"/>
      <c r="D4" s="42" t="s">
        <v>38</v>
      </c>
      <c r="E4" s="45" t="s">
        <v>40</v>
      </c>
      <c r="F4" s="46"/>
      <c r="G4" s="45" t="s">
        <v>32</v>
      </c>
      <c r="H4" s="49"/>
      <c r="I4" s="49" t="s">
        <v>33</v>
      </c>
      <c r="J4" s="46"/>
      <c r="K4" s="47"/>
      <c r="L4" s="48"/>
      <c r="M4" s="45" t="s">
        <v>36</v>
      </c>
      <c r="N4" s="49"/>
      <c r="O4" s="49" t="s">
        <v>37</v>
      </c>
      <c r="P4" s="46"/>
      <c r="Q4" s="47"/>
      <c r="R4" s="48"/>
      <c r="S4" s="47"/>
      <c r="T4" s="48"/>
      <c r="U4" s="61"/>
      <c r="V4" s="48"/>
      <c r="X4" s="40"/>
    </row>
    <row r="5" spans="2:24" ht="12.75">
      <c r="B5" s="65"/>
      <c r="C5" s="68"/>
      <c r="D5" s="43"/>
      <c r="E5" s="47"/>
      <c r="F5" s="48"/>
      <c r="G5" s="47"/>
      <c r="H5" s="50"/>
      <c r="I5" s="50"/>
      <c r="J5" s="48"/>
      <c r="K5" s="47"/>
      <c r="L5" s="48"/>
      <c r="M5" s="47"/>
      <c r="N5" s="50"/>
      <c r="O5" s="50"/>
      <c r="P5" s="48"/>
      <c r="Q5" s="47"/>
      <c r="R5" s="48"/>
      <c r="S5" s="47"/>
      <c r="T5" s="48"/>
      <c r="U5" s="61"/>
      <c r="V5" s="48"/>
      <c r="X5" s="40"/>
    </row>
    <row r="6" spans="2:24" ht="12.75">
      <c r="B6" s="65"/>
      <c r="C6" s="68"/>
      <c r="D6" s="43"/>
      <c r="E6" s="47"/>
      <c r="F6" s="48"/>
      <c r="G6" s="47"/>
      <c r="H6" s="50"/>
      <c r="I6" s="50"/>
      <c r="J6" s="48"/>
      <c r="K6" s="47"/>
      <c r="L6" s="48"/>
      <c r="M6" s="47"/>
      <c r="N6" s="50"/>
      <c r="O6" s="50"/>
      <c r="P6" s="48"/>
      <c r="Q6" s="47"/>
      <c r="R6" s="48"/>
      <c r="S6" s="47"/>
      <c r="T6" s="48"/>
      <c r="U6" s="61"/>
      <c r="V6" s="48"/>
      <c r="X6" s="40"/>
    </row>
    <row r="7" spans="2:25" ht="13.5" thickBot="1">
      <c r="B7" s="66"/>
      <c r="C7" s="69"/>
      <c r="D7" s="4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41"/>
      <c r="Y7" s="8"/>
    </row>
    <row r="8" spans="2:33" ht="15.75">
      <c r="B8" s="2">
        <v>1</v>
      </c>
      <c r="C8" s="9" t="s">
        <v>1</v>
      </c>
      <c r="D8" s="22">
        <f>SUM(E8+G8+I8+K8+M8+O8+Q8+S8+U8)</f>
        <v>666</v>
      </c>
      <c r="E8" s="15">
        <v>104</v>
      </c>
      <c r="F8" s="16">
        <f aca="true" t="shared" si="0" ref="F8:F36">E8/D8*100</f>
        <v>15.615615615615615</v>
      </c>
      <c r="G8" s="15">
        <v>43</v>
      </c>
      <c r="H8" s="4">
        <f aca="true" t="shared" si="1" ref="H8:H36">G8/X8*100</f>
        <v>7.6512455516014235</v>
      </c>
      <c r="I8" s="15">
        <v>402</v>
      </c>
      <c r="J8" s="6">
        <f aca="true" t="shared" si="2" ref="J8:J36">I8/X8*100</f>
        <v>71.53024911032028</v>
      </c>
      <c r="K8" s="15">
        <v>71</v>
      </c>
      <c r="L8" s="16">
        <f aca="true" t="shared" si="3" ref="L8:L36">K8/X8*100</f>
        <v>12.633451957295375</v>
      </c>
      <c r="M8" s="15">
        <v>15</v>
      </c>
      <c r="N8" s="5">
        <f aca="true" t="shared" si="4" ref="N8:N36">M8/X8*100</f>
        <v>2.6690391459074734</v>
      </c>
      <c r="O8" s="15">
        <v>1</v>
      </c>
      <c r="P8" s="16">
        <f aca="true" t="shared" si="5" ref="P8:P36">O8/X8*100</f>
        <v>0.1779359430604982</v>
      </c>
      <c r="Q8" s="15">
        <v>27</v>
      </c>
      <c r="R8" s="6">
        <f aca="true" t="shared" si="6" ref="R8:R36">Q8/X8*100</f>
        <v>4.804270462633451</v>
      </c>
      <c r="S8" s="15">
        <v>3</v>
      </c>
      <c r="T8" s="6">
        <f aca="true" t="shared" si="7" ref="T8:T36">S8/X8*100</f>
        <v>0.5338078291814947</v>
      </c>
      <c r="U8" s="15">
        <f>SUM('ВДТБ всього'!U8+'РТБ всього'!U8)</f>
        <v>0</v>
      </c>
      <c r="V8" s="6">
        <f aca="true" t="shared" si="8" ref="V8:V36">U8/X8*100</f>
        <v>0</v>
      </c>
      <c r="W8" s="30"/>
      <c r="X8" s="20">
        <f>D8-E8</f>
        <v>562</v>
      </c>
      <c r="Y8" s="8"/>
      <c r="AA8" s="8"/>
      <c r="AC8" s="8"/>
      <c r="AG8" s="8"/>
    </row>
    <row r="9" spans="2:33" ht="15.75">
      <c r="B9" s="3">
        <v>2</v>
      </c>
      <c r="C9" s="9" t="s">
        <v>2</v>
      </c>
      <c r="D9" s="23">
        <f aca="true" t="shared" si="9" ref="D9:D34">SUM(E9+G9+I9+K9+M9+O9+Q9+S9+U9)</f>
        <v>609</v>
      </c>
      <c r="E9" s="15">
        <v>105</v>
      </c>
      <c r="F9" s="16">
        <f t="shared" si="0"/>
        <v>17.24137931034483</v>
      </c>
      <c r="G9" s="15">
        <v>28</v>
      </c>
      <c r="H9" s="4">
        <f t="shared" si="1"/>
        <v>5.555555555555555</v>
      </c>
      <c r="I9" s="15">
        <v>391</v>
      </c>
      <c r="J9" s="6">
        <f t="shared" si="2"/>
        <v>77.57936507936508</v>
      </c>
      <c r="K9" s="15">
        <v>45</v>
      </c>
      <c r="L9" s="16">
        <f t="shared" si="3"/>
        <v>8.928571428571429</v>
      </c>
      <c r="M9" s="15">
        <v>13</v>
      </c>
      <c r="N9" s="5">
        <f t="shared" si="4"/>
        <v>2.579365079365079</v>
      </c>
      <c r="O9" s="15">
        <v>1</v>
      </c>
      <c r="P9" s="16">
        <f t="shared" si="5"/>
        <v>0.1984126984126984</v>
      </c>
      <c r="Q9" s="15">
        <v>24</v>
      </c>
      <c r="R9" s="6">
        <f t="shared" si="6"/>
        <v>4.761904761904762</v>
      </c>
      <c r="S9" s="15">
        <v>2</v>
      </c>
      <c r="T9" s="6">
        <f t="shared" si="7"/>
        <v>0.3968253968253968</v>
      </c>
      <c r="U9" s="15">
        <f>SUM('ВДТБ всього'!U9+'РТБ всього'!U9)</f>
        <v>0</v>
      </c>
      <c r="V9" s="6">
        <f t="shared" si="8"/>
        <v>0</v>
      </c>
      <c r="X9" s="20">
        <f aca="true" t="shared" si="10" ref="X9:X34">D9-E9</f>
        <v>504</v>
      </c>
      <c r="Y9" s="8"/>
      <c r="AA9" s="8"/>
      <c r="AC9" s="8"/>
      <c r="AG9" s="8"/>
    </row>
    <row r="10" spans="2:33" ht="15.75">
      <c r="B10" s="3">
        <v>3</v>
      </c>
      <c r="C10" s="9" t="s">
        <v>3</v>
      </c>
      <c r="D10" s="23">
        <f t="shared" si="9"/>
        <v>3327</v>
      </c>
      <c r="E10" s="15">
        <v>753</v>
      </c>
      <c r="F10" s="16">
        <f t="shared" si="0"/>
        <v>22.633002705139766</v>
      </c>
      <c r="G10" s="15">
        <v>129</v>
      </c>
      <c r="H10" s="4">
        <f t="shared" si="1"/>
        <v>5.011655011655012</v>
      </c>
      <c r="I10" s="15">
        <v>2032</v>
      </c>
      <c r="J10" s="6">
        <f t="shared" si="2"/>
        <v>78.94327894327894</v>
      </c>
      <c r="K10" s="15">
        <v>203</v>
      </c>
      <c r="L10" s="16">
        <f t="shared" si="3"/>
        <v>7.8865578865578865</v>
      </c>
      <c r="M10" s="15">
        <v>104</v>
      </c>
      <c r="N10" s="5">
        <f t="shared" si="4"/>
        <v>4.040404040404041</v>
      </c>
      <c r="O10" s="15">
        <v>12</v>
      </c>
      <c r="P10" s="16">
        <f t="shared" si="5"/>
        <v>0.4662004662004662</v>
      </c>
      <c r="Q10" s="15">
        <v>94</v>
      </c>
      <c r="R10" s="6">
        <f t="shared" si="6"/>
        <v>3.651903651903652</v>
      </c>
      <c r="S10" s="15">
        <v>0</v>
      </c>
      <c r="T10" s="6">
        <f t="shared" si="7"/>
        <v>0</v>
      </c>
      <c r="U10" s="15">
        <f>SUM('ВДТБ всього'!U10+'РТБ всього'!U10)</f>
        <v>0</v>
      </c>
      <c r="V10" s="6">
        <f t="shared" si="8"/>
        <v>0</v>
      </c>
      <c r="W10" s="30"/>
      <c r="X10" s="20">
        <f t="shared" si="10"/>
        <v>2574</v>
      </c>
      <c r="Y10" s="8"/>
      <c r="AA10" s="8"/>
      <c r="AC10" s="8"/>
      <c r="AG10" s="8"/>
    </row>
    <row r="11" spans="2:33" ht="15.75">
      <c r="B11" s="3">
        <v>4</v>
      </c>
      <c r="C11" s="9" t="s">
        <v>4</v>
      </c>
      <c r="D11" s="23">
        <f t="shared" si="9"/>
        <v>279</v>
      </c>
      <c r="E11" s="15">
        <v>80</v>
      </c>
      <c r="F11" s="16">
        <f t="shared" si="0"/>
        <v>28.673835125448026</v>
      </c>
      <c r="G11" s="15">
        <v>8</v>
      </c>
      <c r="H11" s="4">
        <f t="shared" si="1"/>
        <v>4.0201005025125625</v>
      </c>
      <c r="I11" s="15">
        <v>92</v>
      </c>
      <c r="J11" s="6">
        <f t="shared" si="2"/>
        <v>46.231155778894475</v>
      </c>
      <c r="K11" s="15">
        <v>43</v>
      </c>
      <c r="L11" s="16">
        <f t="shared" si="3"/>
        <v>21.608040201005025</v>
      </c>
      <c r="M11" s="15">
        <v>5</v>
      </c>
      <c r="N11" s="5">
        <f t="shared" si="4"/>
        <v>2.512562814070352</v>
      </c>
      <c r="O11" s="15">
        <v>1</v>
      </c>
      <c r="P11" s="16">
        <f t="shared" si="5"/>
        <v>0.5025125628140703</v>
      </c>
      <c r="Q11" s="15">
        <v>50</v>
      </c>
      <c r="R11" s="6">
        <f t="shared" si="6"/>
        <v>25.125628140703515</v>
      </c>
      <c r="S11" s="15">
        <v>0</v>
      </c>
      <c r="T11" s="6">
        <f t="shared" si="7"/>
        <v>0</v>
      </c>
      <c r="U11" s="15">
        <f>SUM('ВДТБ всього'!U11+'РТБ всього'!U11)</f>
        <v>0</v>
      </c>
      <c r="V11" s="6">
        <f t="shared" si="8"/>
        <v>0</v>
      </c>
      <c r="X11" s="20">
        <f t="shared" si="10"/>
        <v>199</v>
      </c>
      <c r="Y11" s="8"/>
      <c r="AA11" s="8"/>
      <c r="AC11" s="8"/>
      <c r="AG11" s="8"/>
    </row>
    <row r="12" spans="2:33" ht="15.75">
      <c r="B12" s="3">
        <v>5</v>
      </c>
      <c r="C12" s="9" t="s">
        <v>5</v>
      </c>
      <c r="D12" s="23">
        <f t="shared" si="9"/>
        <v>593</v>
      </c>
      <c r="E12" s="15">
        <v>97</v>
      </c>
      <c r="F12" s="16">
        <f t="shared" si="0"/>
        <v>16.357504215851602</v>
      </c>
      <c r="G12" s="15">
        <v>97</v>
      </c>
      <c r="H12" s="4">
        <f t="shared" si="1"/>
        <v>19.556451612903224</v>
      </c>
      <c r="I12" s="15">
        <v>280</v>
      </c>
      <c r="J12" s="6">
        <f t="shared" si="2"/>
        <v>56.451612903225815</v>
      </c>
      <c r="K12" s="15">
        <v>72</v>
      </c>
      <c r="L12" s="16">
        <f t="shared" si="3"/>
        <v>14.516129032258066</v>
      </c>
      <c r="M12" s="15">
        <v>26</v>
      </c>
      <c r="N12" s="5">
        <f t="shared" si="4"/>
        <v>5.241935483870968</v>
      </c>
      <c r="O12" s="15">
        <v>0</v>
      </c>
      <c r="P12" s="16">
        <f t="shared" si="5"/>
        <v>0</v>
      </c>
      <c r="Q12" s="15">
        <v>21</v>
      </c>
      <c r="R12" s="6">
        <f t="shared" si="6"/>
        <v>4.233870967741935</v>
      </c>
      <c r="S12" s="15">
        <v>0</v>
      </c>
      <c r="T12" s="6">
        <f t="shared" si="7"/>
        <v>0</v>
      </c>
      <c r="U12" s="15">
        <f>SUM('ВДТБ всього'!U12+'РТБ всього'!U12)</f>
        <v>0</v>
      </c>
      <c r="V12" s="6">
        <f t="shared" si="8"/>
        <v>0</v>
      </c>
      <c r="X12" s="20">
        <f t="shared" si="10"/>
        <v>496</v>
      </c>
      <c r="Y12" s="8"/>
      <c r="AA12" s="8"/>
      <c r="AC12" s="8"/>
      <c r="AG12" s="8"/>
    </row>
    <row r="13" spans="2:33" ht="15.75">
      <c r="B13" s="3">
        <v>6</v>
      </c>
      <c r="C13" s="9" t="s">
        <v>6</v>
      </c>
      <c r="D13" s="23">
        <f t="shared" si="9"/>
        <v>916</v>
      </c>
      <c r="E13" s="15">
        <v>132</v>
      </c>
      <c r="F13" s="16">
        <f t="shared" si="0"/>
        <v>14.41048034934498</v>
      </c>
      <c r="G13" s="15">
        <v>193</v>
      </c>
      <c r="H13" s="4">
        <f t="shared" si="1"/>
        <v>24.617346938775512</v>
      </c>
      <c r="I13" s="15">
        <v>407</v>
      </c>
      <c r="J13" s="6">
        <f t="shared" si="2"/>
        <v>51.91326530612245</v>
      </c>
      <c r="K13" s="15">
        <v>83</v>
      </c>
      <c r="L13" s="16">
        <f t="shared" si="3"/>
        <v>10.58673469387755</v>
      </c>
      <c r="M13" s="15">
        <v>26</v>
      </c>
      <c r="N13" s="5">
        <f t="shared" si="4"/>
        <v>3.316326530612245</v>
      </c>
      <c r="O13" s="15">
        <v>1</v>
      </c>
      <c r="P13" s="16">
        <f t="shared" si="5"/>
        <v>0.12755102040816327</v>
      </c>
      <c r="Q13" s="15">
        <v>74</v>
      </c>
      <c r="R13" s="6">
        <f t="shared" si="6"/>
        <v>9.438775510204081</v>
      </c>
      <c r="S13" s="15">
        <v>0</v>
      </c>
      <c r="T13" s="6">
        <f t="shared" si="7"/>
        <v>0</v>
      </c>
      <c r="U13" s="15">
        <f>SUM('ВДТБ всього'!U13+'РТБ всього'!U13)</f>
        <v>0</v>
      </c>
      <c r="V13" s="6">
        <f t="shared" si="8"/>
        <v>0</v>
      </c>
      <c r="X13" s="20">
        <f t="shared" si="10"/>
        <v>784</v>
      </c>
      <c r="Y13" s="8"/>
      <c r="AA13" s="8"/>
      <c r="AC13" s="8"/>
      <c r="AG13" s="8"/>
    </row>
    <row r="14" spans="2:33" ht="15.75">
      <c r="B14" s="3">
        <v>7</v>
      </c>
      <c r="C14" s="9" t="s">
        <v>7</v>
      </c>
      <c r="D14" s="23">
        <f t="shared" si="9"/>
        <v>506</v>
      </c>
      <c r="E14" s="15">
        <v>144</v>
      </c>
      <c r="F14" s="16">
        <f t="shared" si="0"/>
        <v>28.458498023715418</v>
      </c>
      <c r="G14" s="15">
        <v>25</v>
      </c>
      <c r="H14" s="4">
        <f t="shared" si="1"/>
        <v>6.906077348066299</v>
      </c>
      <c r="I14" s="15">
        <v>242</v>
      </c>
      <c r="J14" s="6">
        <f t="shared" si="2"/>
        <v>66.85082872928176</v>
      </c>
      <c r="K14" s="15">
        <v>25</v>
      </c>
      <c r="L14" s="16">
        <f t="shared" si="3"/>
        <v>6.906077348066299</v>
      </c>
      <c r="M14" s="15">
        <v>11</v>
      </c>
      <c r="N14" s="5">
        <f t="shared" si="4"/>
        <v>3.0386740331491713</v>
      </c>
      <c r="O14" s="15">
        <v>0</v>
      </c>
      <c r="P14" s="16">
        <f t="shared" si="5"/>
        <v>0</v>
      </c>
      <c r="Q14" s="15">
        <v>22</v>
      </c>
      <c r="R14" s="6">
        <f t="shared" si="6"/>
        <v>6.077348066298343</v>
      </c>
      <c r="S14" s="15">
        <v>37</v>
      </c>
      <c r="T14" s="6">
        <f t="shared" si="7"/>
        <v>10.220994475138122</v>
      </c>
      <c r="U14" s="15">
        <f>SUM('ВДТБ всього'!U14+'РТБ всього'!U14)</f>
        <v>0</v>
      </c>
      <c r="V14" s="6">
        <f t="shared" si="8"/>
        <v>0</v>
      </c>
      <c r="X14" s="20">
        <f t="shared" si="10"/>
        <v>362</v>
      </c>
      <c r="Y14" s="8"/>
      <c r="AA14" s="8"/>
      <c r="AC14" s="8"/>
      <c r="AG14" s="8"/>
    </row>
    <row r="15" spans="2:33" ht="15.75">
      <c r="B15" s="3">
        <v>8</v>
      </c>
      <c r="C15" s="9" t="s">
        <v>8</v>
      </c>
      <c r="D15" s="23">
        <f t="shared" si="9"/>
        <v>475</v>
      </c>
      <c r="E15" s="15">
        <v>69</v>
      </c>
      <c r="F15" s="16">
        <f t="shared" si="0"/>
        <v>14.526315789473685</v>
      </c>
      <c r="G15" s="15">
        <v>151</v>
      </c>
      <c r="H15" s="4">
        <f t="shared" si="1"/>
        <v>37.19211822660098</v>
      </c>
      <c r="I15" s="15">
        <v>179</v>
      </c>
      <c r="J15" s="6">
        <f t="shared" si="2"/>
        <v>44.08866995073892</v>
      </c>
      <c r="K15" s="15">
        <v>43</v>
      </c>
      <c r="L15" s="16">
        <f t="shared" si="3"/>
        <v>10.591133004926109</v>
      </c>
      <c r="M15" s="15">
        <v>21</v>
      </c>
      <c r="N15" s="5">
        <f t="shared" si="4"/>
        <v>5.172413793103448</v>
      </c>
      <c r="O15" s="15">
        <v>2</v>
      </c>
      <c r="P15" s="16">
        <f t="shared" si="5"/>
        <v>0.49261083743842365</v>
      </c>
      <c r="Q15" s="15">
        <v>10</v>
      </c>
      <c r="R15" s="6">
        <f t="shared" si="6"/>
        <v>2.4630541871921183</v>
      </c>
      <c r="S15" s="15">
        <v>0</v>
      </c>
      <c r="T15" s="6">
        <f t="shared" si="7"/>
        <v>0</v>
      </c>
      <c r="U15" s="15">
        <f>SUM('ВДТБ всього'!U15+'РТБ всього'!U15)</f>
        <v>0</v>
      </c>
      <c r="V15" s="6">
        <f t="shared" si="8"/>
        <v>0</v>
      </c>
      <c r="X15" s="20">
        <f t="shared" si="10"/>
        <v>406</v>
      </c>
      <c r="Y15" s="8"/>
      <c r="AA15" s="8"/>
      <c r="AC15" s="8"/>
      <c r="AG15" s="8"/>
    </row>
    <row r="16" spans="2:33" ht="15.75">
      <c r="B16" s="3">
        <v>9</v>
      </c>
      <c r="C16" s="9" t="s">
        <v>9</v>
      </c>
      <c r="D16" s="23">
        <f t="shared" si="9"/>
        <v>749</v>
      </c>
      <c r="E16" s="15">
        <v>124</v>
      </c>
      <c r="F16" s="16">
        <f t="shared" si="0"/>
        <v>16.555407209612817</v>
      </c>
      <c r="G16" s="15">
        <v>39</v>
      </c>
      <c r="H16" s="4">
        <f t="shared" si="1"/>
        <v>6.239999999999999</v>
      </c>
      <c r="I16" s="15">
        <v>450</v>
      </c>
      <c r="J16" s="6">
        <f t="shared" si="2"/>
        <v>72</v>
      </c>
      <c r="K16" s="15">
        <v>77</v>
      </c>
      <c r="L16" s="16">
        <f t="shared" si="3"/>
        <v>12.32</v>
      </c>
      <c r="M16" s="15">
        <v>27</v>
      </c>
      <c r="N16" s="5">
        <f t="shared" si="4"/>
        <v>4.32</v>
      </c>
      <c r="O16" s="15">
        <v>4</v>
      </c>
      <c r="P16" s="16">
        <f t="shared" si="5"/>
        <v>0.64</v>
      </c>
      <c r="Q16" s="15">
        <v>28</v>
      </c>
      <c r="R16" s="6">
        <f t="shared" si="6"/>
        <v>4.4799999999999995</v>
      </c>
      <c r="S16" s="15">
        <v>0</v>
      </c>
      <c r="T16" s="6">
        <f t="shared" si="7"/>
        <v>0</v>
      </c>
      <c r="U16" s="15">
        <f>SUM('ВДТБ всього'!U16+'РТБ всього'!U16)</f>
        <v>0</v>
      </c>
      <c r="V16" s="6">
        <f t="shared" si="8"/>
        <v>0</v>
      </c>
      <c r="W16" s="30"/>
      <c r="X16" s="20">
        <f t="shared" si="10"/>
        <v>625</v>
      </c>
      <c r="Y16" s="8"/>
      <c r="AA16" s="8"/>
      <c r="AC16" s="8"/>
      <c r="AG16" s="8"/>
    </row>
    <row r="17" spans="2:33" ht="15.75">
      <c r="B17" s="3">
        <v>10</v>
      </c>
      <c r="C17" s="9" t="s">
        <v>10</v>
      </c>
      <c r="D17" s="23">
        <f t="shared" si="9"/>
        <v>633</v>
      </c>
      <c r="E17" s="15">
        <v>168</v>
      </c>
      <c r="F17" s="16">
        <f t="shared" si="0"/>
        <v>26.540284360189574</v>
      </c>
      <c r="G17" s="15">
        <v>58</v>
      </c>
      <c r="H17" s="4">
        <f t="shared" si="1"/>
        <v>12.473118279569892</v>
      </c>
      <c r="I17" s="15">
        <v>306</v>
      </c>
      <c r="J17" s="6">
        <f t="shared" si="2"/>
        <v>65.80645161290323</v>
      </c>
      <c r="K17" s="15">
        <v>50</v>
      </c>
      <c r="L17" s="16">
        <f t="shared" si="3"/>
        <v>10.75268817204301</v>
      </c>
      <c r="M17" s="15">
        <v>31</v>
      </c>
      <c r="N17" s="5">
        <f t="shared" si="4"/>
        <v>6.666666666666667</v>
      </c>
      <c r="O17" s="15">
        <v>0</v>
      </c>
      <c r="P17" s="16">
        <f t="shared" si="5"/>
        <v>0</v>
      </c>
      <c r="Q17" s="15">
        <v>20</v>
      </c>
      <c r="R17" s="6">
        <f t="shared" si="6"/>
        <v>4.301075268817205</v>
      </c>
      <c r="S17" s="15">
        <v>0</v>
      </c>
      <c r="T17" s="6">
        <f t="shared" si="7"/>
        <v>0</v>
      </c>
      <c r="U17" s="15">
        <f>SUM('ВДТБ всього'!U17+'РТБ всього'!U17)</f>
        <v>0</v>
      </c>
      <c r="V17" s="6">
        <f t="shared" si="8"/>
        <v>0</v>
      </c>
      <c r="X17" s="20">
        <f t="shared" si="10"/>
        <v>465</v>
      </c>
      <c r="Y17" s="8"/>
      <c r="AA17" s="8"/>
      <c r="AC17" s="8"/>
      <c r="AG17" s="8"/>
    </row>
    <row r="18" spans="2:33" ht="15.75">
      <c r="B18" s="3">
        <v>11</v>
      </c>
      <c r="C18" s="9" t="s">
        <v>11</v>
      </c>
      <c r="D18" s="23">
        <f t="shared" si="9"/>
        <v>45</v>
      </c>
      <c r="E18" s="15">
        <v>12</v>
      </c>
      <c r="F18" s="16">
        <f t="shared" si="0"/>
        <v>26.666666666666668</v>
      </c>
      <c r="G18" s="15">
        <v>0</v>
      </c>
      <c r="H18" s="4">
        <f t="shared" si="1"/>
        <v>0</v>
      </c>
      <c r="I18" s="15">
        <v>7</v>
      </c>
      <c r="J18" s="6">
        <f t="shared" si="2"/>
        <v>21.21212121212121</v>
      </c>
      <c r="K18" s="15">
        <v>0</v>
      </c>
      <c r="L18" s="16">
        <f t="shared" si="3"/>
        <v>0</v>
      </c>
      <c r="M18" s="15">
        <v>1</v>
      </c>
      <c r="N18" s="5">
        <f t="shared" si="4"/>
        <v>3.0303030303030303</v>
      </c>
      <c r="O18" s="15">
        <v>0</v>
      </c>
      <c r="P18" s="16">
        <f t="shared" si="5"/>
        <v>0</v>
      </c>
      <c r="Q18" s="15">
        <v>21</v>
      </c>
      <c r="R18" s="6">
        <f t="shared" si="6"/>
        <v>63.63636363636363</v>
      </c>
      <c r="S18" s="15">
        <v>4</v>
      </c>
      <c r="T18" s="6">
        <f t="shared" si="7"/>
        <v>12.121212121212121</v>
      </c>
      <c r="U18" s="15">
        <f>SUM('ВДТБ всього'!U18+'РТБ всього'!U18)</f>
        <v>0</v>
      </c>
      <c r="V18" s="6">
        <f t="shared" si="8"/>
        <v>0</v>
      </c>
      <c r="W18" s="30"/>
      <c r="X18" s="20">
        <f t="shared" si="10"/>
        <v>33</v>
      </c>
      <c r="Y18" s="8"/>
      <c r="AA18" s="8"/>
      <c r="AC18" s="8"/>
      <c r="AG18" s="8"/>
    </row>
    <row r="19" spans="2:33" ht="15.75">
      <c r="B19" s="3">
        <v>12</v>
      </c>
      <c r="C19" s="9" t="s">
        <v>12</v>
      </c>
      <c r="D19" s="23">
        <f t="shared" si="9"/>
        <v>1360</v>
      </c>
      <c r="E19" s="15">
        <v>177</v>
      </c>
      <c r="F19" s="16">
        <f t="shared" si="0"/>
        <v>13.014705882352942</v>
      </c>
      <c r="G19" s="15">
        <v>262</v>
      </c>
      <c r="H19" s="4">
        <f t="shared" si="1"/>
        <v>22.147083685545223</v>
      </c>
      <c r="I19" s="15">
        <v>659</v>
      </c>
      <c r="J19" s="6">
        <f t="shared" si="2"/>
        <v>55.705832628909555</v>
      </c>
      <c r="K19" s="15">
        <v>165</v>
      </c>
      <c r="L19" s="16">
        <f t="shared" si="3"/>
        <v>13.947590870667796</v>
      </c>
      <c r="M19" s="15">
        <v>44</v>
      </c>
      <c r="N19" s="5">
        <f t="shared" si="4"/>
        <v>3.7193575655114115</v>
      </c>
      <c r="O19" s="15">
        <v>7</v>
      </c>
      <c r="P19" s="16">
        <f t="shared" si="5"/>
        <v>0.591715976331361</v>
      </c>
      <c r="Q19" s="15">
        <v>45</v>
      </c>
      <c r="R19" s="6">
        <f t="shared" si="6"/>
        <v>3.8038884192730347</v>
      </c>
      <c r="S19" s="15">
        <v>1</v>
      </c>
      <c r="T19" s="6">
        <f t="shared" si="7"/>
        <v>0.08453085376162299</v>
      </c>
      <c r="U19" s="15">
        <f>SUM('ВДТБ всього'!U19+'РТБ всього'!U19)</f>
        <v>0</v>
      </c>
      <c r="V19" s="6">
        <f t="shared" si="8"/>
        <v>0</v>
      </c>
      <c r="X19" s="20">
        <f t="shared" si="10"/>
        <v>1183</v>
      </c>
      <c r="Y19" s="8"/>
      <c r="AA19" s="8"/>
      <c r="AC19" s="8"/>
      <c r="AG19" s="8"/>
    </row>
    <row r="20" spans="2:33" ht="15.75">
      <c r="B20" s="3">
        <v>13</v>
      </c>
      <c r="C20" s="9" t="s">
        <v>13</v>
      </c>
      <c r="D20" s="23">
        <f t="shared" si="9"/>
        <v>534</v>
      </c>
      <c r="E20" s="15">
        <v>167</v>
      </c>
      <c r="F20" s="16">
        <f t="shared" si="0"/>
        <v>31.273408239700373</v>
      </c>
      <c r="G20" s="15">
        <v>10</v>
      </c>
      <c r="H20" s="4">
        <f t="shared" si="1"/>
        <v>2.7247956403269753</v>
      </c>
      <c r="I20" s="15">
        <v>242</v>
      </c>
      <c r="J20" s="6">
        <f t="shared" si="2"/>
        <v>65.9400544959128</v>
      </c>
      <c r="K20" s="15">
        <v>64</v>
      </c>
      <c r="L20" s="16">
        <f t="shared" si="3"/>
        <v>17.43869209809264</v>
      </c>
      <c r="M20" s="15">
        <v>20</v>
      </c>
      <c r="N20" s="5">
        <f t="shared" si="4"/>
        <v>5.449591280653951</v>
      </c>
      <c r="O20" s="15">
        <v>2</v>
      </c>
      <c r="P20" s="16">
        <f t="shared" si="5"/>
        <v>0.544959128065395</v>
      </c>
      <c r="Q20" s="15">
        <v>29</v>
      </c>
      <c r="R20" s="6">
        <f t="shared" si="6"/>
        <v>7.901907356948229</v>
      </c>
      <c r="S20" s="15">
        <v>0</v>
      </c>
      <c r="T20" s="6">
        <f t="shared" si="7"/>
        <v>0</v>
      </c>
      <c r="U20" s="15">
        <f>SUM('ВДТБ всього'!U20+'РТБ всього'!U20)</f>
        <v>0</v>
      </c>
      <c r="V20" s="6">
        <f t="shared" si="8"/>
        <v>0</v>
      </c>
      <c r="X20" s="20">
        <f t="shared" si="10"/>
        <v>367</v>
      </c>
      <c r="Y20" s="8"/>
      <c r="AA20" s="8"/>
      <c r="AC20" s="8"/>
      <c r="AG20" s="8"/>
    </row>
    <row r="21" spans="2:33" ht="15.75">
      <c r="B21" s="3">
        <v>14</v>
      </c>
      <c r="C21" s="9" t="s">
        <v>14</v>
      </c>
      <c r="D21" s="23">
        <f t="shared" si="9"/>
        <v>2156</v>
      </c>
      <c r="E21" s="15">
        <v>438</v>
      </c>
      <c r="F21" s="16">
        <f t="shared" si="0"/>
        <v>20.315398886827456</v>
      </c>
      <c r="G21" s="15">
        <v>314</v>
      </c>
      <c r="H21" s="4">
        <f t="shared" si="1"/>
        <v>18.277066356228172</v>
      </c>
      <c r="I21" s="15">
        <v>990</v>
      </c>
      <c r="J21" s="6">
        <f t="shared" si="2"/>
        <v>57.62514551804424</v>
      </c>
      <c r="K21" s="15">
        <v>174</v>
      </c>
      <c r="L21" s="16">
        <f t="shared" si="3"/>
        <v>10.128055878928988</v>
      </c>
      <c r="M21" s="15">
        <v>103</v>
      </c>
      <c r="N21" s="5">
        <f t="shared" si="4"/>
        <v>5.9953434225844005</v>
      </c>
      <c r="O21" s="15">
        <v>22</v>
      </c>
      <c r="P21" s="16">
        <f t="shared" si="5"/>
        <v>1.2805587892898718</v>
      </c>
      <c r="Q21" s="15">
        <v>115</v>
      </c>
      <c r="R21" s="6">
        <f t="shared" si="6"/>
        <v>6.69383003492433</v>
      </c>
      <c r="S21" s="15">
        <v>0</v>
      </c>
      <c r="T21" s="6">
        <f t="shared" si="7"/>
        <v>0</v>
      </c>
      <c r="U21" s="15">
        <f>SUM('ВДТБ всього'!U21+'РТБ всього'!U21)</f>
        <v>0</v>
      </c>
      <c r="V21" s="6">
        <f t="shared" si="8"/>
        <v>0</v>
      </c>
      <c r="X21" s="20">
        <f t="shared" si="10"/>
        <v>1718</v>
      </c>
      <c r="Y21" s="8"/>
      <c r="AA21" s="8"/>
      <c r="AC21" s="8"/>
      <c r="AG21" s="8"/>
    </row>
    <row r="22" spans="2:33" ht="15.75">
      <c r="B22" s="3">
        <v>15</v>
      </c>
      <c r="C22" s="9" t="s">
        <v>15</v>
      </c>
      <c r="D22" s="23">
        <f t="shared" si="9"/>
        <v>694</v>
      </c>
      <c r="E22" s="15">
        <v>194</v>
      </c>
      <c r="F22" s="16">
        <f t="shared" si="0"/>
        <v>27.953890489913547</v>
      </c>
      <c r="G22" s="15">
        <v>60</v>
      </c>
      <c r="H22" s="4">
        <f t="shared" si="1"/>
        <v>12</v>
      </c>
      <c r="I22" s="15">
        <v>334</v>
      </c>
      <c r="J22" s="6">
        <f t="shared" si="2"/>
        <v>66.8</v>
      </c>
      <c r="K22" s="15">
        <v>51</v>
      </c>
      <c r="L22" s="16">
        <f t="shared" si="3"/>
        <v>10.2</v>
      </c>
      <c r="M22" s="15">
        <v>29</v>
      </c>
      <c r="N22" s="5">
        <f t="shared" si="4"/>
        <v>5.800000000000001</v>
      </c>
      <c r="O22" s="15">
        <v>6</v>
      </c>
      <c r="P22" s="16">
        <f t="shared" si="5"/>
        <v>1.2</v>
      </c>
      <c r="Q22" s="15">
        <v>20</v>
      </c>
      <c r="R22" s="6">
        <f t="shared" si="6"/>
        <v>4</v>
      </c>
      <c r="S22" s="15">
        <v>0</v>
      </c>
      <c r="T22" s="6">
        <f t="shared" si="7"/>
        <v>0</v>
      </c>
      <c r="U22" s="15">
        <f>SUM('ВДТБ всього'!U22+'РТБ всього'!U22)</f>
        <v>0</v>
      </c>
      <c r="V22" s="6">
        <f t="shared" si="8"/>
        <v>0</v>
      </c>
      <c r="X22" s="20">
        <f t="shared" si="10"/>
        <v>500</v>
      </c>
      <c r="Y22" s="8"/>
      <c r="AA22" s="8"/>
      <c r="AC22" s="8"/>
      <c r="AG22" s="8"/>
    </row>
    <row r="23" spans="2:33" ht="15.75">
      <c r="B23" s="3">
        <v>16</v>
      </c>
      <c r="C23" s="9" t="s">
        <v>16</v>
      </c>
      <c r="D23" s="23">
        <f t="shared" si="9"/>
        <v>526</v>
      </c>
      <c r="E23" s="15">
        <v>71</v>
      </c>
      <c r="F23" s="16">
        <f t="shared" si="0"/>
        <v>13.498098859315588</v>
      </c>
      <c r="G23" s="15">
        <v>49</v>
      </c>
      <c r="H23" s="4">
        <f t="shared" si="1"/>
        <v>10.76923076923077</v>
      </c>
      <c r="I23" s="15">
        <v>339</v>
      </c>
      <c r="J23" s="6">
        <f t="shared" si="2"/>
        <v>74.50549450549451</v>
      </c>
      <c r="K23" s="15">
        <v>47</v>
      </c>
      <c r="L23" s="16">
        <f t="shared" si="3"/>
        <v>10.329670329670328</v>
      </c>
      <c r="M23" s="15">
        <v>7</v>
      </c>
      <c r="N23" s="5">
        <f t="shared" si="4"/>
        <v>1.5384615384615385</v>
      </c>
      <c r="O23" s="15">
        <v>1</v>
      </c>
      <c r="P23" s="16">
        <f t="shared" si="5"/>
        <v>0.21978021978021978</v>
      </c>
      <c r="Q23" s="15">
        <v>12</v>
      </c>
      <c r="R23" s="6">
        <f t="shared" si="6"/>
        <v>2.6373626373626373</v>
      </c>
      <c r="S23" s="15">
        <v>0</v>
      </c>
      <c r="T23" s="6">
        <f t="shared" si="7"/>
        <v>0</v>
      </c>
      <c r="U23" s="15">
        <f>SUM('ВДТБ всього'!U23+'РТБ всього'!U23)</f>
        <v>0</v>
      </c>
      <c r="V23" s="6">
        <f t="shared" si="8"/>
        <v>0</v>
      </c>
      <c r="X23" s="20">
        <f t="shared" si="10"/>
        <v>455</v>
      </c>
      <c r="Y23" s="8"/>
      <c r="AA23" s="8"/>
      <c r="AC23" s="8"/>
      <c r="AG23" s="8"/>
    </row>
    <row r="24" spans="2:33" ht="15.75">
      <c r="B24" s="3">
        <v>17</v>
      </c>
      <c r="C24" s="9" t="s">
        <v>17</v>
      </c>
      <c r="D24" s="23">
        <f t="shared" si="9"/>
        <v>433</v>
      </c>
      <c r="E24" s="15">
        <v>73</v>
      </c>
      <c r="F24" s="16">
        <f t="shared" si="0"/>
        <v>16.859122401847575</v>
      </c>
      <c r="G24" s="15">
        <v>47</v>
      </c>
      <c r="H24" s="4">
        <f t="shared" si="1"/>
        <v>13.055555555555557</v>
      </c>
      <c r="I24" s="15">
        <v>241</v>
      </c>
      <c r="J24" s="6">
        <f t="shared" si="2"/>
        <v>66.94444444444444</v>
      </c>
      <c r="K24" s="15">
        <v>42</v>
      </c>
      <c r="L24" s="16">
        <f t="shared" si="3"/>
        <v>11.666666666666666</v>
      </c>
      <c r="M24" s="15">
        <v>17</v>
      </c>
      <c r="N24" s="5">
        <f t="shared" si="4"/>
        <v>4.722222222222222</v>
      </c>
      <c r="O24" s="15">
        <v>1</v>
      </c>
      <c r="P24" s="16">
        <f t="shared" si="5"/>
        <v>0.2777777777777778</v>
      </c>
      <c r="Q24" s="15">
        <v>12</v>
      </c>
      <c r="R24" s="6">
        <f t="shared" si="6"/>
        <v>3.3333333333333335</v>
      </c>
      <c r="S24" s="15">
        <v>0</v>
      </c>
      <c r="T24" s="6">
        <f t="shared" si="7"/>
        <v>0</v>
      </c>
      <c r="U24" s="15">
        <f>SUM('ВДТБ всього'!U24+'РТБ всього'!U24)</f>
        <v>0</v>
      </c>
      <c r="V24" s="6">
        <f t="shared" si="8"/>
        <v>0</v>
      </c>
      <c r="X24" s="20">
        <f t="shared" si="10"/>
        <v>360</v>
      </c>
      <c r="Y24" s="8"/>
      <c r="AA24" s="8"/>
      <c r="AC24" s="8"/>
      <c r="AG24" s="8"/>
    </row>
    <row r="25" spans="2:33" ht="15.75">
      <c r="B25" s="3">
        <v>18</v>
      </c>
      <c r="C25" s="9" t="s">
        <v>18</v>
      </c>
      <c r="D25" s="23">
        <f t="shared" si="9"/>
        <v>335</v>
      </c>
      <c r="E25" s="15">
        <v>46</v>
      </c>
      <c r="F25" s="16">
        <f t="shared" si="0"/>
        <v>13.73134328358209</v>
      </c>
      <c r="G25" s="15">
        <v>31</v>
      </c>
      <c r="H25" s="4">
        <f t="shared" si="1"/>
        <v>10.726643598615917</v>
      </c>
      <c r="I25" s="15">
        <v>197</v>
      </c>
      <c r="J25" s="6">
        <f t="shared" si="2"/>
        <v>68.16608996539793</v>
      </c>
      <c r="K25" s="15">
        <v>39</v>
      </c>
      <c r="L25" s="16">
        <f t="shared" si="3"/>
        <v>13.494809688581316</v>
      </c>
      <c r="M25" s="15">
        <v>14</v>
      </c>
      <c r="N25" s="5">
        <f t="shared" si="4"/>
        <v>4.844290657439446</v>
      </c>
      <c r="O25" s="15">
        <v>0</v>
      </c>
      <c r="P25" s="16">
        <f t="shared" si="5"/>
        <v>0</v>
      </c>
      <c r="Q25" s="15">
        <v>8</v>
      </c>
      <c r="R25" s="6">
        <f t="shared" si="6"/>
        <v>2.768166089965398</v>
      </c>
      <c r="S25" s="15">
        <v>0</v>
      </c>
      <c r="T25" s="6">
        <f t="shared" si="7"/>
        <v>0</v>
      </c>
      <c r="U25" s="15">
        <f>SUM('ВДТБ всього'!U25+'РТБ всього'!U25)</f>
        <v>0</v>
      </c>
      <c r="V25" s="6">
        <f t="shared" si="8"/>
        <v>0</v>
      </c>
      <c r="X25" s="20">
        <f t="shared" si="10"/>
        <v>289</v>
      </c>
      <c r="Y25" s="8"/>
      <c r="AA25" s="8"/>
      <c r="AC25" s="8"/>
      <c r="AG25" s="8"/>
    </row>
    <row r="26" spans="2:33" ht="15.75">
      <c r="B26" s="3">
        <v>19</v>
      </c>
      <c r="C26" s="9" t="s">
        <v>19</v>
      </c>
      <c r="D26" s="23">
        <f t="shared" si="9"/>
        <v>564</v>
      </c>
      <c r="E26" s="15">
        <v>124</v>
      </c>
      <c r="F26" s="16">
        <f t="shared" si="0"/>
        <v>21.98581560283688</v>
      </c>
      <c r="G26" s="15">
        <v>58</v>
      </c>
      <c r="H26" s="4">
        <f t="shared" si="1"/>
        <v>13.18181818181818</v>
      </c>
      <c r="I26" s="15">
        <v>218</v>
      </c>
      <c r="J26" s="6">
        <f t="shared" si="2"/>
        <v>49.54545454545455</v>
      </c>
      <c r="K26" s="15">
        <v>78</v>
      </c>
      <c r="L26" s="16">
        <f t="shared" si="3"/>
        <v>17.727272727272727</v>
      </c>
      <c r="M26" s="15">
        <v>41</v>
      </c>
      <c r="N26" s="5">
        <f t="shared" si="4"/>
        <v>9.318181818181818</v>
      </c>
      <c r="O26" s="15">
        <v>1</v>
      </c>
      <c r="P26" s="16">
        <f t="shared" si="5"/>
        <v>0.22727272727272727</v>
      </c>
      <c r="Q26" s="15">
        <v>44</v>
      </c>
      <c r="R26" s="6">
        <f t="shared" si="6"/>
        <v>10</v>
      </c>
      <c r="S26" s="15">
        <v>0</v>
      </c>
      <c r="T26" s="6">
        <f t="shared" si="7"/>
        <v>0</v>
      </c>
      <c r="U26" s="15">
        <f>SUM('ВДТБ всього'!U26+'РТБ всього'!U26)</f>
        <v>0</v>
      </c>
      <c r="V26" s="6">
        <f t="shared" si="8"/>
        <v>0</v>
      </c>
      <c r="X26" s="20">
        <f t="shared" si="10"/>
        <v>440</v>
      </c>
      <c r="Y26" s="8"/>
      <c r="AA26" s="8"/>
      <c r="AC26" s="8"/>
      <c r="AG26" s="8"/>
    </row>
    <row r="27" spans="2:33" ht="15.75">
      <c r="B27" s="3">
        <v>20</v>
      </c>
      <c r="C27" s="9" t="s">
        <v>20</v>
      </c>
      <c r="D27" s="23">
        <f t="shared" si="9"/>
        <v>276</v>
      </c>
      <c r="E27" s="15">
        <v>78</v>
      </c>
      <c r="F27" s="16">
        <f t="shared" si="0"/>
        <v>28.26086956521739</v>
      </c>
      <c r="G27" s="15">
        <v>3</v>
      </c>
      <c r="H27" s="4">
        <f t="shared" si="1"/>
        <v>1.5151515151515151</v>
      </c>
      <c r="I27" s="15">
        <v>99</v>
      </c>
      <c r="J27" s="6">
        <f t="shared" si="2"/>
        <v>50</v>
      </c>
      <c r="K27" s="15">
        <v>26</v>
      </c>
      <c r="L27" s="16">
        <f t="shared" si="3"/>
        <v>13.131313131313133</v>
      </c>
      <c r="M27" s="15">
        <v>19</v>
      </c>
      <c r="N27" s="5">
        <f t="shared" si="4"/>
        <v>9.595959595959595</v>
      </c>
      <c r="O27" s="15">
        <v>1</v>
      </c>
      <c r="P27" s="16">
        <f t="shared" si="5"/>
        <v>0.5050505050505051</v>
      </c>
      <c r="Q27" s="15">
        <v>50</v>
      </c>
      <c r="R27" s="6">
        <f t="shared" si="6"/>
        <v>25.252525252525253</v>
      </c>
      <c r="S27" s="15">
        <v>0</v>
      </c>
      <c r="T27" s="6">
        <f t="shared" si="7"/>
        <v>0</v>
      </c>
      <c r="U27" s="15">
        <f>SUM('ВДТБ всього'!U27+'РТБ всього'!U27)</f>
        <v>0</v>
      </c>
      <c r="V27" s="6">
        <f t="shared" si="8"/>
        <v>0</v>
      </c>
      <c r="X27" s="20">
        <f t="shared" si="10"/>
        <v>198</v>
      </c>
      <c r="Y27" s="8"/>
      <c r="AA27" s="8"/>
      <c r="AC27" s="8"/>
      <c r="AG27" s="8"/>
    </row>
    <row r="28" spans="2:33" ht="15.75">
      <c r="B28" s="3">
        <v>21</v>
      </c>
      <c r="C28" s="9" t="s">
        <v>21</v>
      </c>
      <c r="D28" s="23">
        <f t="shared" si="9"/>
        <v>424</v>
      </c>
      <c r="E28" s="15">
        <v>44</v>
      </c>
      <c r="F28" s="16">
        <f t="shared" si="0"/>
        <v>10.377358490566039</v>
      </c>
      <c r="G28" s="15">
        <v>87</v>
      </c>
      <c r="H28" s="4">
        <f t="shared" si="1"/>
        <v>22.894736842105264</v>
      </c>
      <c r="I28" s="15">
        <v>215</v>
      </c>
      <c r="J28" s="6">
        <f t="shared" si="2"/>
        <v>56.57894736842105</v>
      </c>
      <c r="K28" s="15">
        <v>41</v>
      </c>
      <c r="L28" s="16">
        <f t="shared" si="3"/>
        <v>10.789473684210527</v>
      </c>
      <c r="M28" s="15">
        <v>10</v>
      </c>
      <c r="N28" s="5">
        <f t="shared" si="4"/>
        <v>2.631578947368421</v>
      </c>
      <c r="O28" s="15">
        <v>7</v>
      </c>
      <c r="P28" s="16">
        <f t="shared" si="5"/>
        <v>1.8421052631578945</v>
      </c>
      <c r="Q28" s="15">
        <v>18</v>
      </c>
      <c r="R28" s="6">
        <f t="shared" si="6"/>
        <v>4.736842105263158</v>
      </c>
      <c r="S28" s="15">
        <v>2</v>
      </c>
      <c r="T28" s="6">
        <f t="shared" si="7"/>
        <v>0.5263157894736842</v>
      </c>
      <c r="U28" s="15">
        <f>SUM('ВДТБ всього'!U28+'РТБ всього'!U28)</f>
        <v>0</v>
      </c>
      <c r="V28" s="6">
        <f t="shared" si="8"/>
        <v>0</v>
      </c>
      <c r="W28" s="30"/>
      <c r="X28" s="20">
        <f t="shared" si="10"/>
        <v>380</v>
      </c>
      <c r="Y28" s="8"/>
      <c r="AA28" s="8"/>
      <c r="AC28" s="8"/>
      <c r="AG28" s="8"/>
    </row>
    <row r="29" spans="2:33" ht="15.75">
      <c r="B29" s="3">
        <v>22</v>
      </c>
      <c r="C29" s="9" t="s">
        <v>22</v>
      </c>
      <c r="D29" s="23">
        <f t="shared" si="9"/>
        <v>595</v>
      </c>
      <c r="E29" s="15">
        <v>108</v>
      </c>
      <c r="F29" s="16">
        <f t="shared" si="0"/>
        <v>18.15126050420168</v>
      </c>
      <c r="G29" s="15">
        <v>76</v>
      </c>
      <c r="H29" s="4">
        <f t="shared" si="1"/>
        <v>15.605749486652979</v>
      </c>
      <c r="I29" s="15">
        <v>319</v>
      </c>
      <c r="J29" s="6">
        <f t="shared" si="2"/>
        <v>65.50308008213553</v>
      </c>
      <c r="K29" s="15">
        <v>40</v>
      </c>
      <c r="L29" s="16">
        <f t="shared" si="3"/>
        <v>8.213552361396303</v>
      </c>
      <c r="M29" s="15">
        <v>33</v>
      </c>
      <c r="N29" s="5">
        <f t="shared" si="4"/>
        <v>6.7761806981519515</v>
      </c>
      <c r="O29" s="15">
        <v>0</v>
      </c>
      <c r="P29" s="16">
        <f t="shared" si="5"/>
        <v>0</v>
      </c>
      <c r="Q29" s="15">
        <v>16</v>
      </c>
      <c r="R29" s="6">
        <f t="shared" si="6"/>
        <v>3.285420944558522</v>
      </c>
      <c r="S29" s="15">
        <v>3</v>
      </c>
      <c r="T29" s="6">
        <f t="shared" si="7"/>
        <v>0.6160164271047228</v>
      </c>
      <c r="U29" s="15">
        <f>SUM('ВДТБ всього'!U29+'РТБ всього'!U29)</f>
        <v>0</v>
      </c>
      <c r="V29" s="6">
        <f t="shared" si="8"/>
        <v>0</v>
      </c>
      <c r="X29" s="20">
        <f t="shared" si="10"/>
        <v>487</v>
      </c>
      <c r="Y29" s="8"/>
      <c r="AA29" s="8"/>
      <c r="AC29" s="8"/>
      <c r="AG29" s="8"/>
    </row>
    <row r="30" spans="2:33" ht="15.75">
      <c r="B30" s="3">
        <v>23</v>
      </c>
      <c r="C30" s="9" t="s">
        <v>23</v>
      </c>
      <c r="D30" s="23">
        <f t="shared" si="9"/>
        <v>286</v>
      </c>
      <c r="E30" s="15">
        <v>40</v>
      </c>
      <c r="F30" s="16">
        <f t="shared" si="0"/>
        <v>13.986013986013987</v>
      </c>
      <c r="G30" s="15">
        <v>52</v>
      </c>
      <c r="H30" s="4">
        <f t="shared" si="1"/>
        <v>21.138211382113823</v>
      </c>
      <c r="I30" s="15">
        <v>135</v>
      </c>
      <c r="J30" s="6">
        <f t="shared" si="2"/>
        <v>54.87804878048781</v>
      </c>
      <c r="K30" s="15">
        <v>31</v>
      </c>
      <c r="L30" s="16">
        <f t="shared" si="3"/>
        <v>12.601626016260163</v>
      </c>
      <c r="M30" s="15">
        <v>9</v>
      </c>
      <c r="N30" s="5">
        <f t="shared" si="4"/>
        <v>3.6585365853658534</v>
      </c>
      <c r="O30" s="15">
        <v>2</v>
      </c>
      <c r="P30" s="16">
        <f t="shared" si="5"/>
        <v>0.8130081300813009</v>
      </c>
      <c r="Q30" s="15">
        <v>17</v>
      </c>
      <c r="R30" s="6">
        <f t="shared" si="6"/>
        <v>6.910569105691057</v>
      </c>
      <c r="S30" s="15">
        <v>0</v>
      </c>
      <c r="T30" s="6">
        <f t="shared" si="7"/>
        <v>0</v>
      </c>
      <c r="U30" s="15">
        <f>SUM('ВДТБ всього'!U30+'РТБ всього'!U30)</f>
        <v>0</v>
      </c>
      <c r="V30" s="6">
        <f t="shared" si="8"/>
        <v>0</v>
      </c>
      <c r="W30" s="30"/>
      <c r="X30" s="20">
        <f t="shared" si="10"/>
        <v>246</v>
      </c>
      <c r="Y30" s="8"/>
      <c r="AA30" s="8"/>
      <c r="AC30" s="8"/>
      <c r="AG30" s="8"/>
    </row>
    <row r="31" spans="2:33" ht="15.75">
      <c r="B31" s="3">
        <v>24</v>
      </c>
      <c r="C31" s="10" t="s">
        <v>24</v>
      </c>
      <c r="D31" s="23">
        <f t="shared" si="9"/>
        <v>407</v>
      </c>
      <c r="E31" s="15">
        <v>65</v>
      </c>
      <c r="F31" s="16">
        <f t="shared" si="0"/>
        <v>15.970515970515969</v>
      </c>
      <c r="G31" s="15">
        <v>6</v>
      </c>
      <c r="H31" s="4">
        <f t="shared" si="1"/>
        <v>1.7543859649122806</v>
      </c>
      <c r="I31" s="15">
        <v>233</v>
      </c>
      <c r="J31" s="6">
        <f t="shared" si="2"/>
        <v>68.12865497076024</v>
      </c>
      <c r="K31" s="15">
        <v>46</v>
      </c>
      <c r="L31" s="16">
        <f t="shared" si="3"/>
        <v>13.450292397660817</v>
      </c>
      <c r="M31" s="15">
        <v>16</v>
      </c>
      <c r="N31" s="5">
        <f t="shared" si="4"/>
        <v>4.678362573099415</v>
      </c>
      <c r="O31" s="15">
        <v>5</v>
      </c>
      <c r="P31" s="16">
        <f t="shared" si="5"/>
        <v>1.461988304093567</v>
      </c>
      <c r="Q31" s="15">
        <v>31</v>
      </c>
      <c r="R31" s="6">
        <f t="shared" si="6"/>
        <v>9.064327485380117</v>
      </c>
      <c r="S31" s="15">
        <v>5</v>
      </c>
      <c r="T31" s="6">
        <f t="shared" si="7"/>
        <v>1.461988304093567</v>
      </c>
      <c r="U31" s="15">
        <f>SUM('ВДТБ всього'!U31+'РТБ всього'!U31)</f>
        <v>0</v>
      </c>
      <c r="V31" s="6">
        <f t="shared" si="8"/>
        <v>0</v>
      </c>
      <c r="X31" s="20">
        <f t="shared" si="10"/>
        <v>342</v>
      </c>
      <c r="Y31" s="8"/>
      <c r="AA31" s="8"/>
      <c r="AC31" s="8"/>
      <c r="AG31" s="8"/>
    </row>
    <row r="32" spans="2:33" ht="15.75">
      <c r="B32" s="3">
        <v>25</v>
      </c>
      <c r="C32" s="10" t="s">
        <v>25</v>
      </c>
      <c r="D32" s="23">
        <f t="shared" si="9"/>
        <v>722</v>
      </c>
      <c r="E32" s="15">
        <v>131</v>
      </c>
      <c r="F32" s="16">
        <f t="shared" si="0"/>
        <v>18.144044321329638</v>
      </c>
      <c r="G32" s="15">
        <v>126</v>
      </c>
      <c r="H32" s="4">
        <f t="shared" si="1"/>
        <v>21.31979695431472</v>
      </c>
      <c r="I32" s="15">
        <v>367</v>
      </c>
      <c r="J32" s="6">
        <f t="shared" si="2"/>
        <v>62.098138747884946</v>
      </c>
      <c r="K32" s="15">
        <v>56</v>
      </c>
      <c r="L32" s="16">
        <f t="shared" si="3"/>
        <v>9.475465313028765</v>
      </c>
      <c r="M32" s="15">
        <v>21</v>
      </c>
      <c r="N32" s="5">
        <f t="shared" si="4"/>
        <v>3.5532994923857872</v>
      </c>
      <c r="O32" s="15">
        <v>2</v>
      </c>
      <c r="P32" s="16">
        <f t="shared" si="5"/>
        <v>0.338409475465313</v>
      </c>
      <c r="Q32" s="15">
        <v>17</v>
      </c>
      <c r="R32" s="6">
        <f t="shared" si="6"/>
        <v>2.8764805414551606</v>
      </c>
      <c r="S32" s="15">
        <v>2</v>
      </c>
      <c r="T32" s="6">
        <f t="shared" si="7"/>
        <v>0.338409475465313</v>
      </c>
      <c r="U32" s="15">
        <f>SUM('ВДТБ всього'!U32+'РТБ всього'!U32)</f>
        <v>0</v>
      </c>
      <c r="V32" s="6">
        <f t="shared" si="8"/>
        <v>0</v>
      </c>
      <c r="W32" s="30"/>
      <c r="X32" s="20">
        <f t="shared" si="10"/>
        <v>591</v>
      </c>
      <c r="Y32" s="8"/>
      <c r="AA32" s="8"/>
      <c r="AC32" s="8"/>
      <c r="AG32" s="8"/>
    </row>
    <row r="33" spans="2:33" ht="15.75">
      <c r="B33" s="3">
        <v>26</v>
      </c>
      <c r="C33" s="25" t="s">
        <v>42</v>
      </c>
      <c r="D33" s="23">
        <f t="shared" si="9"/>
        <v>361</v>
      </c>
      <c r="E33" s="15">
        <v>118</v>
      </c>
      <c r="F33" s="16">
        <f t="shared" si="0"/>
        <v>32.686980609418285</v>
      </c>
      <c r="G33" s="15">
        <v>33</v>
      </c>
      <c r="H33" s="4">
        <f t="shared" si="1"/>
        <v>13.580246913580247</v>
      </c>
      <c r="I33" s="15">
        <v>115</v>
      </c>
      <c r="J33" s="6">
        <f t="shared" si="2"/>
        <v>47.325102880658434</v>
      </c>
      <c r="K33" s="15">
        <v>23</v>
      </c>
      <c r="L33" s="16">
        <f t="shared" si="3"/>
        <v>9.465020576131687</v>
      </c>
      <c r="M33" s="15">
        <v>20</v>
      </c>
      <c r="N33" s="5">
        <f t="shared" si="4"/>
        <v>8.23045267489712</v>
      </c>
      <c r="O33" s="15">
        <v>2</v>
      </c>
      <c r="P33" s="16">
        <f t="shared" si="5"/>
        <v>0.823045267489712</v>
      </c>
      <c r="Q33" s="15">
        <v>19</v>
      </c>
      <c r="R33" s="6">
        <f t="shared" si="6"/>
        <v>7.818930041152264</v>
      </c>
      <c r="S33" s="15">
        <v>31</v>
      </c>
      <c r="T33" s="6">
        <f t="shared" si="7"/>
        <v>12.757201646090536</v>
      </c>
      <c r="U33" s="15">
        <f>SUM('ВДТБ всього'!U33+'РТБ всього'!U33)</f>
        <v>0</v>
      </c>
      <c r="V33" s="6">
        <f t="shared" si="8"/>
        <v>0</v>
      </c>
      <c r="X33" s="20">
        <f t="shared" si="10"/>
        <v>243</v>
      </c>
      <c r="Y33" s="8"/>
      <c r="AA33" s="8"/>
      <c r="AC33" s="8"/>
      <c r="AG33" s="8"/>
    </row>
    <row r="34" spans="2:33" ht="16.5" thickBot="1">
      <c r="B34" s="3">
        <v>27</v>
      </c>
      <c r="C34" s="25" t="s">
        <v>51</v>
      </c>
      <c r="D34" s="23">
        <f t="shared" si="9"/>
        <v>96</v>
      </c>
      <c r="E34" s="15">
        <v>16</v>
      </c>
      <c r="F34" s="16">
        <f t="shared" si="0"/>
        <v>16.666666666666664</v>
      </c>
      <c r="G34" s="15">
        <v>8</v>
      </c>
      <c r="H34" s="4">
        <f t="shared" si="1"/>
        <v>10</v>
      </c>
      <c r="I34" s="15">
        <v>50</v>
      </c>
      <c r="J34" s="6">
        <f t="shared" si="2"/>
        <v>62.5</v>
      </c>
      <c r="K34" s="15">
        <v>1</v>
      </c>
      <c r="L34" s="16">
        <f t="shared" si="3"/>
        <v>1.25</v>
      </c>
      <c r="M34" s="15">
        <v>1</v>
      </c>
      <c r="N34" s="5">
        <f t="shared" si="4"/>
        <v>1.25</v>
      </c>
      <c r="O34" s="15">
        <v>0</v>
      </c>
      <c r="P34" s="16">
        <f t="shared" si="5"/>
        <v>0</v>
      </c>
      <c r="Q34" s="15">
        <v>20</v>
      </c>
      <c r="R34" s="6">
        <f t="shared" si="6"/>
        <v>25</v>
      </c>
      <c r="S34" s="15">
        <v>0</v>
      </c>
      <c r="T34" s="6">
        <f t="shared" si="7"/>
        <v>0</v>
      </c>
      <c r="U34" s="15">
        <f>SUM('ВДТБ всього'!U34+'РТБ всього'!U34)</f>
        <v>0</v>
      </c>
      <c r="V34" s="6">
        <f t="shared" si="8"/>
        <v>0</v>
      </c>
      <c r="X34" s="20">
        <f t="shared" si="10"/>
        <v>80</v>
      </c>
      <c r="Y34" s="8"/>
      <c r="AA34" s="8"/>
      <c r="AC34" s="8"/>
      <c r="AG34" s="8"/>
    </row>
    <row r="35" spans="2:26" ht="16.5" thickBot="1">
      <c r="B35" s="54" t="s">
        <v>43</v>
      </c>
      <c r="C35" s="55"/>
      <c r="D35" s="24">
        <f>SUM(D8:D32)</f>
        <v>18110</v>
      </c>
      <c r="E35" s="27">
        <f>SUM(E8:E32)</f>
        <v>3544</v>
      </c>
      <c r="F35" s="26">
        <f t="shared" si="0"/>
        <v>19.569298729983434</v>
      </c>
      <c r="G35" s="27">
        <f>SUM(G8:G32)</f>
        <v>1952</v>
      </c>
      <c r="H35" s="17">
        <f t="shared" si="1"/>
        <v>13.401070987230538</v>
      </c>
      <c r="I35" s="28">
        <f>SUM(I8:I32)</f>
        <v>9376</v>
      </c>
      <c r="J35" s="19">
        <f t="shared" si="2"/>
        <v>64.36907867636963</v>
      </c>
      <c r="K35" s="27">
        <f>SUM(K8:K32)</f>
        <v>1612</v>
      </c>
      <c r="L35" s="26">
        <f t="shared" si="3"/>
        <v>11.066868048880956</v>
      </c>
      <c r="M35" s="27">
        <f>SUM(M8:M32)</f>
        <v>663</v>
      </c>
      <c r="N35" s="21">
        <f t="shared" si="4"/>
        <v>4.551695729781683</v>
      </c>
      <c r="O35" s="28">
        <f>SUM(O8:O32)</f>
        <v>79</v>
      </c>
      <c r="P35" s="26">
        <f t="shared" si="5"/>
        <v>0.5423589180282851</v>
      </c>
      <c r="Q35" s="27">
        <f>SUM(Q8:Q32)</f>
        <v>825</v>
      </c>
      <c r="R35" s="19">
        <f t="shared" si="6"/>
        <v>5.66387477687766</v>
      </c>
      <c r="S35" s="27">
        <f>SUM(S8:S32)</f>
        <v>59</v>
      </c>
      <c r="T35" s="19">
        <f t="shared" si="7"/>
        <v>0.4050528628312508</v>
      </c>
      <c r="U35" s="27">
        <f>SUM(U8:U32)</f>
        <v>0</v>
      </c>
      <c r="V35" s="19">
        <f t="shared" si="8"/>
        <v>0</v>
      </c>
      <c r="X35" s="18">
        <f>SUM(X8:X32)</f>
        <v>14566</v>
      </c>
      <c r="Y35" s="8"/>
      <c r="Z35" s="8"/>
    </row>
    <row r="36" spans="2:26" ht="16.5" thickBot="1">
      <c r="B36" s="56" t="s">
        <v>44</v>
      </c>
      <c r="C36" s="57"/>
      <c r="D36" s="24">
        <f>SUM(D8:D34)</f>
        <v>18567</v>
      </c>
      <c r="E36" s="27">
        <f>SUM(E8:E34)</f>
        <v>3678</v>
      </c>
      <c r="F36" s="26">
        <f t="shared" si="0"/>
        <v>19.809339150105025</v>
      </c>
      <c r="G36" s="27">
        <f>SUM(G8:G34)</f>
        <v>1993</v>
      </c>
      <c r="H36" s="17">
        <f t="shared" si="1"/>
        <v>13.385721002082073</v>
      </c>
      <c r="I36" s="28">
        <f>SUM(I8:I34)</f>
        <v>9541</v>
      </c>
      <c r="J36" s="19">
        <f t="shared" si="2"/>
        <v>64.08086506817114</v>
      </c>
      <c r="K36" s="27">
        <f>SUM(K8:K34)</f>
        <v>1636</v>
      </c>
      <c r="L36" s="26">
        <f t="shared" si="3"/>
        <v>10.987977701658941</v>
      </c>
      <c r="M36" s="27">
        <f>SUM(M8:M34)</f>
        <v>684</v>
      </c>
      <c r="N36" s="21">
        <f t="shared" si="4"/>
        <v>4.59399556719726</v>
      </c>
      <c r="O36" s="28">
        <f>SUM(O8:O34)</f>
        <v>81</v>
      </c>
      <c r="P36" s="26">
        <f t="shared" si="5"/>
        <v>0.5440257908523071</v>
      </c>
      <c r="Q36" s="27">
        <f>SUM(Q8:Q34)</f>
        <v>864</v>
      </c>
      <c r="R36" s="19">
        <f t="shared" si="6"/>
        <v>5.802941769091276</v>
      </c>
      <c r="S36" s="27">
        <f>SUM(S8:S34)</f>
        <v>90</v>
      </c>
      <c r="T36" s="19">
        <f t="shared" si="7"/>
        <v>0.6044731009470079</v>
      </c>
      <c r="U36" s="27">
        <f>SUM(U8:U34)</f>
        <v>0</v>
      </c>
      <c r="V36" s="19">
        <f t="shared" si="8"/>
        <v>0</v>
      </c>
      <c r="X36" s="18">
        <f>SUM(X8:X34)</f>
        <v>14889</v>
      </c>
      <c r="Z36" s="8"/>
    </row>
    <row r="37" spans="2:22" ht="12.75" customHeight="1">
      <c r="B37" s="58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2:22" ht="12.75">
      <c r="B38" s="59" t="s">
        <v>35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7"/>
      <c r="V38" s="7"/>
    </row>
  </sheetData>
  <sheetProtection/>
  <mergeCells count="22">
    <mergeCell ref="X3:X7"/>
    <mergeCell ref="M4:N6"/>
    <mergeCell ref="O4:P6"/>
    <mergeCell ref="D4:D7"/>
    <mergeCell ref="E4:F6"/>
    <mergeCell ref="G4:H6"/>
    <mergeCell ref="I4:J6"/>
    <mergeCell ref="D3:F3"/>
    <mergeCell ref="T1:V1"/>
    <mergeCell ref="B2:V2"/>
    <mergeCell ref="M3:P3"/>
    <mergeCell ref="U3:V6"/>
    <mergeCell ref="B3:B7"/>
    <mergeCell ref="C3:C7"/>
    <mergeCell ref="K3:L6"/>
    <mergeCell ref="Q3:R6"/>
    <mergeCell ref="B35:C35"/>
    <mergeCell ref="B36:C36"/>
    <mergeCell ref="S3:T6"/>
    <mergeCell ref="G3:J3"/>
    <mergeCell ref="B37:V37"/>
    <mergeCell ref="B38:T38"/>
  </mergeCells>
  <printOptions/>
  <pageMargins left="0.7" right="0.7" top="0.75" bottom="0.75" header="0.3" footer="0.3"/>
  <pageSetup horizontalDpi="600" verticalDpi="600" orientation="landscape" paperSize="9" scale="79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G38"/>
  <sheetViews>
    <sheetView zoomScale="78" zoomScaleNormal="78" zoomScalePageLayoutView="0" workbookViewId="0" topLeftCell="A1">
      <selection activeCell="V41" sqref="V41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8" width="6.8515625" style="0" customWidth="1"/>
    <col min="9" max="9" width="7.421875" style="0" customWidth="1"/>
    <col min="10" max="21" width="6.8515625" style="0" customWidth="1"/>
    <col min="22" max="22" width="8.7109375" style="0" customWidth="1"/>
  </cols>
  <sheetData>
    <row r="1" spans="20:22" ht="15.75">
      <c r="T1" s="62"/>
      <c r="U1" s="62"/>
      <c r="V1" s="62"/>
    </row>
    <row r="2" spans="2:22" ht="21" customHeight="1" thickBot="1">
      <c r="B2" s="63" t="s">
        <v>52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2:24" ht="28.5" customHeight="1" thickBot="1">
      <c r="B3" s="64" t="s">
        <v>0</v>
      </c>
      <c r="C3" s="67" t="s">
        <v>26</v>
      </c>
      <c r="D3" s="70" t="s">
        <v>39</v>
      </c>
      <c r="E3" s="70"/>
      <c r="F3" s="70"/>
      <c r="G3" s="71" t="s">
        <v>28</v>
      </c>
      <c r="H3" s="71"/>
      <c r="I3" s="71"/>
      <c r="J3" s="72"/>
      <c r="K3" s="45" t="s">
        <v>29</v>
      </c>
      <c r="L3" s="46"/>
      <c r="M3" s="51" t="s">
        <v>30</v>
      </c>
      <c r="N3" s="52"/>
      <c r="O3" s="52"/>
      <c r="P3" s="53"/>
      <c r="Q3" s="45" t="s">
        <v>45</v>
      </c>
      <c r="R3" s="46"/>
      <c r="S3" s="45" t="s">
        <v>46</v>
      </c>
      <c r="T3" s="46"/>
      <c r="U3" s="60" t="s">
        <v>31</v>
      </c>
      <c r="V3" s="46"/>
      <c r="X3" s="39" t="s">
        <v>41</v>
      </c>
    </row>
    <row r="4" spans="2:24" ht="12.75">
      <c r="B4" s="65"/>
      <c r="C4" s="68"/>
      <c r="D4" s="42" t="s">
        <v>38</v>
      </c>
      <c r="E4" s="45" t="s">
        <v>40</v>
      </c>
      <c r="F4" s="46"/>
      <c r="G4" s="45" t="s">
        <v>32</v>
      </c>
      <c r="H4" s="49"/>
      <c r="I4" s="49" t="s">
        <v>33</v>
      </c>
      <c r="J4" s="46"/>
      <c r="K4" s="47"/>
      <c r="L4" s="48"/>
      <c r="M4" s="45" t="s">
        <v>36</v>
      </c>
      <c r="N4" s="49"/>
      <c r="O4" s="49" t="s">
        <v>37</v>
      </c>
      <c r="P4" s="46"/>
      <c r="Q4" s="47"/>
      <c r="R4" s="48"/>
      <c r="S4" s="47"/>
      <c r="T4" s="48"/>
      <c r="U4" s="61"/>
      <c r="V4" s="48"/>
      <c r="X4" s="40"/>
    </row>
    <row r="5" spans="2:24" ht="12.75">
      <c r="B5" s="65"/>
      <c r="C5" s="68"/>
      <c r="D5" s="43"/>
      <c r="E5" s="47"/>
      <c r="F5" s="48"/>
      <c r="G5" s="47"/>
      <c r="H5" s="50"/>
      <c r="I5" s="50"/>
      <c r="J5" s="48"/>
      <c r="K5" s="47"/>
      <c r="L5" s="48"/>
      <c r="M5" s="47"/>
      <c r="N5" s="50"/>
      <c r="O5" s="50"/>
      <c r="P5" s="48"/>
      <c r="Q5" s="47"/>
      <c r="R5" s="48"/>
      <c r="S5" s="47"/>
      <c r="T5" s="48"/>
      <c r="U5" s="61"/>
      <c r="V5" s="48"/>
      <c r="X5" s="40"/>
    </row>
    <row r="6" spans="2:24" ht="12.75">
      <c r="B6" s="65"/>
      <c r="C6" s="68"/>
      <c r="D6" s="43"/>
      <c r="E6" s="47"/>
      <c r="F6" s="48"/>
      <c r="G6" s="47"/>
      <c r="H6" s="50"/>
      <c r="I6" s="50"/>
      <c r="J6" s="48"/>
      <c r="K6" s="47"/>
      <c r="L6" s="48"/>
      <c r="M6" s="47"/>
      <c r="N6" s="50"/>
      <c r="O6" s="50"/>
      <c r="P6" s="48"/>
      <c r="Q6" s="47"/>
      <c r="R6" s="48"/>
      <c r="S6" s="47"/>
      <c r="T6" s="48"/>
      <c r="U6" s="61"/>
      <c r="V6" s="48"/>
      <c r="X6" s="40"/>
    </row>
    <row r="7" spans="2:25" ht="13.5" thickBot="1">
      <c r="B7" s="66"/>
      <c r="C7" s="69"/>
      <c r="D7" s="4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41"/>
      <c r="Y7" s="8"/>
    </row>
    <row r="8" spans="2:33" ht="15.75">
      <c r="B8" s="2">
        <v>1</v>
      </c>
      <c r="C8" s="9" t="s">
        <v>1</v>
      </c>
      <c r="D8" s="22">
        <f>SUM(E8+G8+I8+K8+M8+O8+Q8+S8+U8)</f>
        <v>0</v>
      </c>
      <c r="E8" s="15"/>
      <c r="F8" s="16" t="e">
        <f aca="true" t="shared" si="0" ref="F8:F36">E8/D8*100</f>
        <v>#DIV/0!</v>
      </c>
      <c r="G8" s="15"/>
      <c r="H8" s="4" t="e">
        <f aca="true" t="shared" si="1" ref="H8:H36">G8/X8*100</f>
        <v>#DIV/0!</v>
      </c>
      <c r="I8" s="15"/>
      <c r="J8" s="6" t="e">
        <f aca="true" t="shared" si="2" ref="J8:J36">I8/X8*100</f>
        <v>#DIV/0!</v>
      </c>
      <c r="K8" s="15"/>
      <c r="L8" s="16" t="e">
        <f aca="true" t="shared" si="3" ref="L8:L36">K8/X8*100</f>
        <v>#DIV/0!</v>
      </c>
      <c r="M8" s="15"/>
      <c r="N8" s="5" t="e">
        <f aca="true" t="shared" si="4" ref="N8:N36">M8/X8*100</f>
        <v>#DIV/0!</v>
      </c>
      <c r="O8" s="15"/>
      <c r="P8" s="16" t="e">
        <f aca="true" t="shared" si="5" ref="P8:P36">O8/X8*100</f>
        <v>#DIV/0!</v>
      </c>
      <c r="Q8" s="15"/>
      <c r="R8" s="6" t="e">
        <f aca="true" t="shared" si="6" ref="R8:R36">Q8/X8*100</f>
        <v>#DIV/0!</v>
      </c>
      <c r="S8" s="15"/>
      <c r="T8" s="6" t="e">
        <f aca="true" t="shared" si="7" ref="T8:T36">S8/X8*100</f>
        <v>#DIV/0!</v>
      </c>
      <c r="U8" s="15">
        <v>0</v>
      </c>
      <c r="V8" s="6" t="e">
        <f aca="true" t="shared" si="8" ref="V8:V36">U8/X8*100</f>
        <v>#DIV/0!</v>
      </c>
      <c r="W8" s="30"/>
      <c r="X8" s="20">
        <f>D8-E8</f>
        <v>0</v>
      </c>
      <c r="Y8" s="8"/>
      <c r="AA8" s="8"/>
      <c r="AC8" s="8"/>
      <c r="AG8" s="8"/>
    </row>
    <row r="9" spans="2:33" ht="15.75">
      <c r="B9" s="3">
        <v>2</v>
      </c>
      <c r="C9" s="9" t="s">
        <v>2</v>
      </c>
      <c r="D9" s="23">
        <f aca="true" t="shared" si="9" ref="D9:D34">SUM(E9+G9+I9+K9+M9+O9+Q9+S9+U9)</f>
        <v>0</v>
      </c>
      <c r="E9" s="15"/>
      <c r="F9" s="16" t="e">
        <f t="shared" si="0"/>
        <v>#DIV/0!</v>
      </c>
      <c r="G9" s="15"/>
      <c r="H9" s="4" t="e">
        <f t="shared" si="1"/>
        <v>#DIV/0!</v>
      </c>
      <c r="I9" s="15"/>
      <c r="J9" s="6" t="e">
        <f t="shared" si="2"/>
        <v>#DIV/0!</v>
      </c>
      <c r="K9" s="15"/>
      <c r="L9" s="16" t="e">
        <f t="shared" si="3"/>
        <v>#DIV/0!</v>
      </c>
      <c r="M9" s="15"/>
      <c r="N9" s="5" t="e">
        <f t="shared" si="4"/>
        <v>#DIV/0!</v>
      </c>
      <c r="O9" s="15"/>
      <c r="P9" s="16" t="e">
        <f t="shared" si="5"/>
        <v>#DIV/0!</v>
      </c>
      <c r="Q9" s="15"/>
      <c r="R9" s="6" t="e">
        <f t="shared" si="6"/>
        <v>#DIV/0!</v>
      </c>
      <c r="S9" s="15"/>
      <c r="T9" s="6" t="e">
        <f t="shared" si="7"/>
        <v>#DIV/0!</v>
      </c>
      <c r="U9" s="15">
        <v>0</v>
      </c>
      <c r="V9" s="6" t="e">
        <f t="shared" si="8"/>
        <v>#DIV/0!</v>
      </c>
      <c r="X9" s="20">
        <f aca="true" t="shared" si="10" ref="X9:X34">D9-E9</f>
        <v>0</v>
      </c>
      <c r="Y9" s="8"/>
      <c r="AA9" s="8"/>
      <c r="AC9" s="8"/>
      <c r="AG9" s="8"/>
    </row>
    <row r="10" spans="2:33" ht="15.75">
      <c r="B10" s="3">
        <v>3</v>
      </c>
      <c r="C10" s="9" t="s">
        <v>3</v>
      </c>
      <c r="D10" s="23">
        <f t="shared" si="9"/>
        <v>0</v>
      </c>
      <c r="E10" s="15"/>
      <c r="F10" s="16" t="e">
        <f t="shared" si="0"/>
        <v>#DIV/0!</v>
      </c>
      <c r="G10" s="15"/>
      <c r="H10" s="4" t="e">
        <f t="shared" si="1"/>
        <v>#DIV/0!</v>
      </c>
      <c r="I10" s="15"/>
      <c r="J10" s="6" t="e">
        <f t="shared" si="2"/>
        <v>#DIV/0!</v>
      </c>
      <c r="K10" s="15"/>
      <c r="L10" s="16" t="e">
        <f t="shared" si="3"/>
        <v>#DIV/0!</v>
      </c>
      <c r="M10" s="15"/>
      <c r="N10" s="5" t="e">
        <f t="shared" si="4"/>
        <v>#DIV/0!</v>
      </c>
      <c r="O10" s="15"/>
      <c r="P10" s="16" t="e">
        <f t="shared" si="5"/>
        <v>#DIV/0!</v>
      </c>
      <c r="Q10" s="15"/>
      <c r="R10" s="6" t="e">
        <f t="shared" si="6"/>
        <v>#DIV/0!</v>
      </c>
      <c r="S10" s="15"/>
      <c r="T10" s="6" t="e">
        <f t="shared" si="7"/>
        <v>#DIV/0!</v>
      </c>
      <c r="U10" s="15">
        <v>0</v>
      </c>
      <c r="V10" s="6" t="e">
        <f t="shared" si="8"/>
        <v>#DIV/0!</v>
      </c>
      <c r="W10" s="30"/>
      <c r="X10" s="20">
        <f t="shared" si="10"/>
        <v>0</v>
      </c>
      <c r="Y10" s="8"/>
      <c r="AA10" s="8"/>
      <c r="AC10" s="8"/>
      <c r="AG10" s="8"/>
    </row>
    <row r="11" spans="2:33" ht="15.75">
      <c r="B11" s="3">
        <v>4</v>
      </c>
      <c r="C11" s="9" t="s">
        <v>4</v>
      </c>
      <c r="D11" s="23">
        <f t="shared" si="9"/>
        <v>0</v>
      </c>
      <c r="E11" s="15"/>
      <c r="F11" s="16" t="e">
        <f t="shared" si="0"/>
        <v>#DIV/0!</v>
      </c>
      <c r="G11" s="15"/>
      <c r="H11" s="4" t="e">
        <f t="shared" si="1"/>
        <v>#DIV/0!</v>
      </c>
      <c r="I11" s="15"/>
      <c r="J11" s="6" t="e">
        <f t="shared" si="2"/>
        <v>#DIV/0!</v>
      </c>
      <c r="K11" s="15"/>
      <c r="L11" s="16" t="e">
        <f t="shared" si="3"/>
        <v>#DIV/0!</v>
      </c>
      <c r="M11" s="15"/>
      <c r="N11" s="5" t="e">
        <f t="shared" si="4"/>
        <v>#DIV/0!</v>
      </c>
      <c r="O11" s="15"/>
      <c r="P11" s="16" t="e">
        <f t="shared" si="5"/>
        <v>#DIV/0!</v>
      </c>
      <c r="Q11" s="15"/>
      <c r="R11" s="6" t="e">
        <f t="shared" si="6"/>
        <v>#DIV/0!</v>
      </c>
      <c r="S11" s="15"/>
      <c r="T11" s="6" t="e">
        <f t="shared" si="7"/>
        <v>#DIV/0!</v>
      </c>
      <c r="U11" s="15">
        <v>0</v>
      </c>
      <c r="V11" s="6" t="e">
        <f t="shared" si="8"/>
        <v>#DIV/0!</v>
      </c>
      <c r="X11" s="20">
        <f t="shared" si="10"/>
        <v>0</v>
      </c>
      <c r="Y11" s="8"/>
      <c r="AA11" s="8"/>
      <c r="AC11" s="8"/>
      <c r="AG11" s="8"/>
    </row>
    <row r="12" spans="2:33" ht="15.75">
      <c r="B12" s="3">
        <v>5</v>
      </c>
      <c r="C12" s="9" t="s">
        <v>5</v>
      </c>
      <c r="D12" s="23">
        <f t="shared" si="9"/>
        <v>0</v>
      </c>
      <c r="E12" s="15"/>
      <c r="F12" s="16" t="e">
        <f t="shared" si="0"/>
        <v>#DIV/0!</v>
      </c>
      <c r="G12" s="15"/>
      <c r="H12" s="4" t="e">
        <f t="shared" si="1"/>
        <v>#DIV/0!</v>
      </c>
      <c r="I12" s="15"/>
      <c r="J12" s="6" t="e">
        <f t="shared" si="2"/>
        <v>#DIV/0!</v>
      </c>
      <c r="K12" s="15"/>
      <c r="L12" s="16" t="e">
        <f t="shared" si="3"/>
        <v>#DIV/0!</v>
      </c>
      <c r="M12" s="15"/>
      <c r="N12" s="5" t="e">
        <f t="shared" si="4"/>
        <v>#DIV/0!</v>
      </c>
      <c r="O12" s="15"/>
      <c r="P12" s="16" t="e">
        <f t="shared" si="5"/>
        <v>#DIV/0!</v>
      </c>
      <c r="Q12" s="15"/>
      <c r="R12" s="6" t="e">
        <f t="shared" si="6"/>
        <v>#DIV/0!</v>
      </c>
      <c r="S12" s="15"/>
      <c r="T12" s="6" t="e">
        <f t="shared" si="7"/>
        <v>#DIV/0!</v>
      </c>
      <c r="U12" s="15">
        <v>0</v>
      </c>
      <c r="V12" s="6" t="e">
        <f t="shared" si="8"/>
        <v>#DIV/0!</v>
      </c>
      <c r="X12" s="20">
        <f t="shared" si="10"/>
        <v>0</v>
      </c>
      <c r="Y12" s="8"/>
      <c r="AA12" s="8"/>
      <c r="AC12" s="8"/>
      <c r="AG12" s="8"/>
    </row>
    <row r="13" spans="2:33" ht="15.75">
      <c r="B13" s="3">
        <v>6</v>
      </c>
      <c r="C13" s="9" t="s">
        <v>6</v>
      </c>
      <c r="D13" s="23">
        <f t="shared" si="9"/>
        <v>0</v>
      </c>
      <c r="E13" s="15"/>
      <c r="F13" s="16" t="e">
        <f t="shared" si="0"/>
        <v>#DIV/0!</v>
      </c>
      <c r="G13" s="15"/>
      <c r="H13" s="4" t="e">
        <f t="shared" si="1"/>
        <v>#DIV/0!</v>
      </c>
      <c r="I13" s="15"/>
      <c r="J13" s="6" t="e">
        <f t="shared" si="2"/>
        <v>#DIV/0!</v>
      </c>
      <c r="K13" s="15"/>
      <c r="L13" s="16" t="e">
        <f t="shared" si="3"/>
        <v>#DIV/0!</v>
      </c>
      <c r="M13" s="15"/>
      <c r="N13" s="5" t="e">
        <f t="shared" si="4"/>
        <v>#DIV/0!</v>
      </c>
      <c r="O13" s="15"/>
      <c r="P13" s="16" t="e">
        <f t="shared" si="5"/>
        <v>#DIV/0!</v>
      </c>
      <c r="Q13" s="15"/>
      <c r="R13" s="6" t="e">
        <f t="shared" si="6"/>
        <v>#DIV/0!</v>
      </c>
      <c r="S13" s="15"/>
      <c r="T13" s="6" t="e">
        <f t="shared" si="7"/>
        <v>#DIV/0!</v>
      </c>
      <c r="U13" s="15">
        <v>0</v>
      </c>
      <c r="V13" s="6" t="e">
        <f t="shared" si="8"/>
        <v>#DIV/0!</v>
      </c>
      <c r="X13" s="20">
        <f t="shared" si="10"/>
        <v>0</v>
      </c>
      <c r="Y13" s="8"/>
      <c r="AA13" s="8"/>
      <c r="AC13" s="8"/>
      <c r="AG13" s="8"/>
    </row>
    <row r="14" spans="2:33" ht="15.75">
      <c r="B14" s="3">
        <v>7</v>
      </c>
      <c r="C14" s="9" t="s">
        <v>7</v>
      </c>
      <c r="D14" s="23">
        <f t="shared" si="9"/>
        <v>0</v>
      </c>
      <c r="E14" s="15"/>
      <c r="F14" s="16" t="e">
        <f t="shared" si="0"/>
        <v>#DIV/0!</v>
      </c>
      <c r="G14" s="15"/>
      <c r="H14" s="4" t="e">
        <f t="shared" si="1"/>
        <v>#DIV/0!</v>
      </c>
      <c r="I14" s="15"/>
      <c r="J14" s="6" t="e">
        <f t="shared" si="2"/>
        <v>#DIV/0!</v>
      </c>
      <c r="K14" s="15"/>
      <c r="L14" s="16" t="e">
        <f t="shared" si="3"/>
        <v>#DIV/0!</v>
      </c>
      <c r="M14" s="15"/>
      <c r="N14" s="5" t="e">
        <f t="shared" si="4"/>
        <v>#DIV/0!</v>
      </c>
      <c r="O14" s="15"/>
      <c r="P14" s="16" t="e">
        <f t="shared" si="5"/>
        <v>#DIV/0!</v>
      </c>
      <c r="Q14" s="15"/>
      <c r="R14" s="6" t="e">
        <f t="shared" si="6"/>
        <v>#DIV/0!</v>
      </c>
      <c r="S14" s="15"/>
      <c r="T14" s="6" t="e">
        <f t="shared" si="7"/>
        <v>#DIV/0!</v>
      </c>
      <c r="U14" s="15">
        <v>0</v>
      </c>
      <c r="V14" s="6" t="e">
        <f t="shared" si="8"/>
        <v>#DIV/0!</v>
      </c>
      <c r="X14" s="20">
        <f t="shared" si="10"/>
        <v>0</v>
      </c>
      <c r="Y14" s="8"/>
      <c r="AA14" s="8"/>
      <c r="AC14" s="8"/>
      <c r="AG14" s="8"/>
    </row>
    <row r="15" spans="2:33" ht="15.75">
      <c r="B15" s="3">
        <v>8</v>
      </c>
      <c r="C15" s="9" t="s">
        <v>8</v>
      </c>
      <c r="D15" s="23">
        <f t="shared" si="9"/>
        <v>0</v>
      </c>
      <c r="E15" s="15"/>
      <c r="F15" s="16" t="e">
        <f t="shared" si="0"/>
        <v>#DIV/0!</v>
      </c>
      <c r="G15" s="15"/>
      <c r="H15" s="4" t="e">
        <f t="shared" si="1"/>
        <v>#DIV/0!</v>
      </c>
      <c r="I15" s="15"/>
      <c r="J15" s="6" t="e">
        <f t="shared" si="2"/>
        <v>#DIV/0!</v>
      </c>
      <c r="K15" s="15"/>
      <c r="L15" s="16" t="e">
        <f t="shared" si="3"/>
        <v>#DIV/0!</v>
      </c>
      <c r="M15" s="15"/>
      <c r="N15" s="5" t="e">
        <f t="shared" si="4"/>
        <v>#DIV/0!</v>
      </c>
      <c r="O15" s="15"/>
      <c r="P15" s="16" t="e">
        <f t="shared" si="5"/>
        <v>#DIV/0!</v>
      </c>
      <c r="Q15" s="15"/>
      <c r="R15" s="6" t="e">
        <f t="shared" si="6"/>
        <v>#DIV/0!</v>
      </c>
      <c r="S15" s="15"/>
      <c r="T15" s="6" t="e">
        <f t="shared" si="7"/>
        <v>#DIV/0!</v>
      </c>
      <c r="U15" s="15">
        <v>0</v>
      </c>
      <c r="V15" s="6" t="e">
        <f t="shared" si="8"/>
        <v>#DIV/0!</v>
      </c>
      <c r="X15" s="20">
        <f t="shared" si="10"/>
        <v>0</v>
      </c>
      <c r="Y15" s="8"/>
      <c r="AA15" s="8"/>
      <c r="AC15" s="8"/>
      <c r="AG15" s="8"/>
    </row>
    <row r="16" spans="2:33" ht="15.75">
      <c r="B16" s="3">
        <v>9</v>
      </c>
      <c r="C16" s="9" t="s">
        <v>9</v>
      </c>
      <c r="D16" s="23">
        <f t="shared" si="9"/>
        <v>0</v>
      </c>
      <c r="E16" s="15"/>
      <c r="F16" s="16" t="e">
        <f t="shared" si="0"/>
        <v>#DIV/0!</v>
      </c>
      <c r="G16" s="15"/>
      <c r="H16" s="4" t="e">
        <f t="shared" si="1"/>
        <v>#DIV/0!</v>
      </c>
      <c r="I16" s="15"/>
      <c r="J16" s="6" t="e">
        <f t="shared" si="2"/>
        <v>#DIV/0!</v>
      </c>
      <c r="K16" s="15"/>
      <c r="L16" s="16" t="e">
        <f t="shared" si="3"/>
        <v>#DIV/0!</v>
      </c>
      <c r="M16" s="15"/>
      <c r="N16" s="5" t="e">
        <f t="shared" si="4"/>
        <v>#DIV/0!</v>
      </c>
      <c r="O16" s="15"/>
      <c r="P16" s="16" t="e">
        <f t="shared" si="5"/>
        <v>#DIV/0!</v>
      </c>
      <c r="Q16" s="15"/>
      <c r="R16" s="6" t="e">
        <f t="shared" si="6"/>
        <v>#DIV/0!</v>
      </c>
      <c r="S16" s="15"/>
      <c r="T16" s="6" t="e">
        <f t="shared" si="7"/>
        <v>#DIV/0!</v>
      </c>
      <c r="U16" s="15">
        <v>0</v>
      </c>
      <c r="V16" s="6" t="e">
        <f t="shared" si="8"/>
        <v>#DIV/0!</v>
      </c>
      <c r="W16" s="30"/>
      <c r="X16" s="20">
        <f t="shared" si="10"/>
        <v>0</v>
      </c>
      <c r="Y16" s="8"/>
      <c r="AA16" s="8"/>
      <c r="AC16" s="8"/>
      <c r="AG16" s="8"/>
    </row>
    <row r="17" spans="2:33" ht="15.75">
      <c r="B17" s="3">
        <v>10</v>
      </c>
      <c r="C17" s="9" t="s">
        <v>10</v>
      </c>
      <c r="D17" s="23">
        <f t="shared" si="9"/>
        <v>0</v>
      </c>
      <c r="E17" s="15"/>
      <c r="F17" s="16" t="e">
        <f t="shared" si="0"/>
        <v>#DIV/0!</v>
      </c>
      <c r="G17" s="15"/>
      <c r="H17" s="4" t="e">
        <f t="shared" si="1"/>
        <v>#DIV/0!</v>
      </c>
      <c r="I17" s="15"/>
      <c r="J17" s="6" t="e">
        <f t="shared" si="2"/>
        <v>#DIV/0!</v>
      </c>
      <c r="K17" s="15"/>
      <c r="L17" s="16" t="e">
        <f t="shared" si="3"/>
        <v>#DIV/0!</v>
      </c>
      <c r="M17" s="15"/>
      <c r="N17" s="5" t="e">
        <f t="shared" si="4"/>
        <v>#DIV/0!</v>
      </c>
      <c r="O17" s="15"/>
      <c r="P17" s="16" t="e">
        <f t="shared" si="5"/>
        <v>#DIV/0!</v>
      </c>
      <c r="Q17" s="15"/>
      <c r="R17" s="6" t="e">
        <f t="shared" si="6"/>
        <v>#DIV/0!</v>
      </c>
      <c r="S17" s="15"/>
      <c r="T17" s="6" t="e">
        <f t="shared" si="7"/>
        <v>#DIV/0!</v>
      </c>
      <c r="U17" s="15">
        <v>0</v>
      </c>
      <c r="V17" s="6" t="e">
        <f t="shared" si="8"/>
        <v>#DIV/0!</v>
      </c>
      <c r="X17" s="20">
        <f t="shared" si="10"/>
        <v>0</v>
      </c>
      <c r="Y17" s="8"/>
      <c r="AA17" s="8"/>
      <c r="AC17" s="8"/>
      <c r="AG17" s="8"/>
    </row>
    <row r="18" spans="2:33" ht="15.75">
      <c r="B18" s="3">
        <v>11</v>
      </c>
      <c r="C18" s="9" t="s">
        <v>11</v>
      </c>
      <c r="D18" s="23">
        <f t="shared" si="9"/>
        <v>0</v>
      </c>
      <c r="E18" s="15"/>
      <c r="F18" s="16" t="e">
        <f t="shared" si="0"/>
        <v>#DIV/0!</v>
      </c>
      <c r="G18" s="15"/>
      <c r="H18" s="4" t="e">
        <f t="shared" si="1"/>
        <v>#DIV/0!</v>
      </c>
      <c r="I18" s="15"/>
      <c r="J18" s="6" t="e">
        <f t="shared" si="2"/>
        <v>#DIV/0!</v>
      </c>
      <c r="K18" s="15"/>
      <c r="L18" s="16" t="e">
        <f t="shared" si="3"/>
        <v>#DIV/0!</v>
      </c>
      <c r="M18" s="15"/>
      <c r="N18" s="5" t="e">
        <f t="shared" si="4"/>
        <v>#DIV/0!</v>
      </c>
      <c r="O18" s="15"/>
      <c r="P18" s="16" t="e">
        <f t="shared" si="5"/>
        <v>#DIV/0!</v>
      </c>
      <c r="Q18" s="15"/>
      <c r="R18" s="6" t="e">
        <f t="shared" si="6"/>
        <v>#DIV/0!</v>
      </c>
      <c r="S18" s="15"/>
      <c r="T18" s="6" t="e">
        <f t="shared" si="7"/>
        <v>#DIV/0!</v>
      </c>
      <c r="U18" s="15">
        <v>0</v>
      </c>
      <c r="V18" s="6" t="e">
        <f t="shared" si="8"/>
        <v>#DIV/0!</v>
      </c>
      <c r="W18" s="30"/>
      <c r="X18" s="20">
        <f t="shared" si="10"/>
        <v>0</v>
      </c>
      <c r="Y18" s="8"/>
      <c r="AA18" s="8"/>
      <c r="AC18" s="8"/>
      <c r="AG18" s="8"/>
    </row>
    <row r="19" spans="2:33" ht="15.75">
      <c r="B19" s="3">
        <v>12</v>
      </c>
      <c r="C19" s="9" t="s">
        <v>12</v>
      </c>
      <c r="D19" s="23">
        <f t="shared" si="9"/>
        <v>0</v>
      </c>
      <c r="E19" s="15"/>
      <c r="F19" s="16" t="e">
        <f t="shared" si="0"/>
        <v>#DIV/0!</v>
      </c>
      <c r="G19" s="15"/>
      <c r="H19" s="4" t="e">
        <f t="shared" si="1"/>
        <v>#DIV/0!</v>
      </c>
      <c r="I19" s="15"/>
      <c r="J19" s="6" t="e">
        <f t="shared" si="2"/>
        <v>#DIV/0!</v>
      </c>
      <c r="K19" s="15"/>
      <c r="L19" s="16" t="e">
        <f t="shared" si="3"/>
        <v>#DIV/0!</v>
      </c>
      <c r="M19" s="15"/>
      <c r="N19" s="5" t="e">
        <f t="shared" si="4"/>
        <v>#DIV/0!</v>
      </c>
      <c r="O19" s="15"/>
      <c r="P19" s="16" t="e">
        <f t="shared" si="5"/>
        <v>#DIV/0!</v>
      </c>
      <c r="Q19" s="15"/>
      <c r="R19" s="6" t="e">
        <f t="shared" si="6"/>
        <v>#DIV/0!</v>
      </c>
      <c r="S19" s="15"/>
      <c r="T19" s="6" t="e">
        <f t="shared" si="7"/>
        <v>#DIV/0!</v>
      </c>
      <c r="U19" s="15">
        <v>0</v>
      </c>
      <c r="V19" s="6" t="e">
        <f t="shared" si="8"/>
        <v>#DIV/0!</v>
      </c>
      <c r="X19" s="20">
        <f t="shared" si="10"/>
        <v>0</v>
      </c>
      <c r="Y19" s="8"/>
      <c r="AA19" s="8"/>
      <c r="AC19" s="8"/>
      <c r="AG19" s="8"/>
    </row>
    <row r="20" spans="2:33" ht="15.75">
      <c r="B20" s="3">
        <v>13</v>
      </c>
      <c r="C20" s="9" t="s">
        <v>13</v>
      </c>
      <c r="D20" s="23">
        <f t="shared" si="9"/>
        <v>0</v>
      </c>
      <c r="E20" s="15"/>
      <c r="F20" s="16" t="e">
        <f t="shared" si="0"/>
        <v>#DIV/0!</v>
      </c>
      <c r="G20" s="15"/>
      <c r="H20" s="4" t="e">
        <f t="shared" si="1"/>
        <v>#DIV/0!</v>
      </c>
      <c r="I20" s="15"/>
      <c r="J20" s="6" t="e">
        <f t="shared" si="2"/>
        <v>#DIV/0!</v>
      </c>
      <c r="K20" s="15"/>
      <c r="L20" s="16" t="e">
        <f t="shared" si="3"/>
        <v>#DIV/0!</v>
      </c>
      <c r="M20" s="15"/>
      <c r="N20" s="5" t="e">
        <f t="shared" si="4"/>
        <v>#DIV/0!</v>
      </c>
      <c r="O20" s="15"/>
      <c r="P20" s="16" t="e">
        <f t="shared" si="5"/>
        <v>#DIV/0!</v>
      </c>
      <c r="Q20" s="15"/>
      <c r="R20" s="6" t="e">
        <f t="shared" si="6"/>
        <v>#DIV/0!</v>
      </c>
      <c r="S20" s="15"/>
      <c r="T20" s="6" t="e">
        <f t="shared" si="7"/>
        <v>#DIV/0!</v>
      </c>
      <c r="U20" s="15">
        <v>0</v>
      </c>
      <c r="V20" s="6" t="e">
        <f t="shared" si="8"/>
        <v>#DIV/0!</v>
      </c>
      <c r="X20" s="20">
        <f t="shared" si="10"/>
        <v>0</v>
      </c>
      <c r="Y20" s="8"/>
      <c r="AA20" s="8"/>
      <c r="AC20" s="8"/>
      <c r="AG20" s="8"/>
    </row>
    <row r="21" spans="2:33" ht="15.75">
      <c r="B21" s="3">
        <v>14</v>
      </c>
      <c r="C21" s="9" t="s">
        <v>14</v>
      </c>
      <c r="D21" s="23">
        <f t="shared" si="9"/>
        <v>0</v>
      </c>
      <c r="E21" s="15"/>
      <c r="F21" s="16" t="e">
        <f t="shared" si="0"/>
        <v>#DIV/0!</v>
      </c>
      <c r="G21" s="15"/>
      <c r="H21" s="4" t="e">
        <f t="shared" si="1"/>
        <v>#DIV/0!</v>
      </c>
      <c r="I21" s="15"/>
      <c r="J21" s="6" t="e">
        <f t="shared" si="2"/>
        <v>#DIV/0!</v>
      </c>
      <c r="K21" s="15"/>
      <c r="L21" s="16" t="e">
        <f t="shared" si="3"/>
        <v>#DIV/0!</v>
      </c>
      <c r="M21" s="15"/>
      <c r="N21" s="5" t="e">
        <f t="shared" si="4"/>
        <v>#DIV/0!</v>
      </c>
      <c r="O21" s="15"/>
      <c r="P21" s="16" t="e">
        <f t="shared" si="5"/>
        <v>#DIV/0!</v>
      </c>
      <c r="Q21" s="15"/>
      <c r="R21" s="6" t="e">
        <f t="shared" si="6"/>
        <v>#DIV/0!</v>
      </c>
      <c r="S21" s="15"/>
      <c r="T21" s="6" t="e">
        <f t="shared" si="7"/>
        <v>#DIV/0!</v>
      </c>
      <c r="U21" s="15">
        <v>0</v>
      </c>
      <c r="V21" s="6" t="e">
        <f t="shared" si="8"/>
        <v>#DIV/0!</v>
      </c>
      <c r="X21" s="20">
        <f t="shared" si="10"/>
        <v>0</v>
      </c>
      <c r="Y21" s="8"/>
      <c r="AA21" s="8"/>
      <c r="AC21" s="8"/>
      <c r="AG21" s="8"/>
    </row>
    <row r="22" spans="2:33" ht="15.75">
      <c r="B22" s="3">
        <v>15</v>
      </c>
      <c r="C22" s="9" t="s">
        <v>15</v>
      </c>
      <c r="D22" s="23">
        <f t="shared" si="9"/>
        <v>0</v>
      </c>
      <c r="E22" s="15"/>
      <c r="F22" s="16" t="e">
        <f t="shared" si="0"/>
        <v>#DIV/0!</v>
      </c>
      <c r="G22" s="15"/>
      <c r="H22" s="4" t="e">
        <f t="shared" si="1"/>
        <v>#DIV/0!</v>
      </c>
      <c r="I22" s="15"/>
      <c r="J22" s="6" t="e">
        <f t="shared" si="2"/>
        <v>#DIV/0!</v>
      </c>
      <c r="K22" s="15"/>
      <c r="L22" s="16" t="e">
        <f t="shared" si="3"/>
        <v>#DIV/0!</v>
      </c>
      <c r="M22" s="15"/>
      <c r="N22" s="5" t="e">
        <f t="shared" si="4"/>
        <v>#DIV/0!</v>
      </c>
      <c r="O22" s="15"/>
      <c r="P22" s="16" t="e">
        <f t="shared" si="5"/>
        <v>#DIV/0!</v>
      </c>
      <c r="Q22" s="15"/>
      <c r="R22" s="6" t="e">
        <f t="shared" si="6"/>
        <v>#DIV/0!</v>
      </c>
      <c r="S22" s="15"/>
      <c r="T22" s="6" t="e">
        <f t="shared" si="7"/>
        <v>#DIV/0!</v>
      </c>
      <c r="U22" s="15">
        <v>0</v>
      </c>
      <c r="V22" s="6" t="e">
        <f t="shared" si="8"/>
        <v>#DIV/0!</v>
      </c>
      <c r="X22" s="20">
        <f t="shared" si="10"/>
        <v>0</v>
      </c>
      <c r="Y22" s="8"/>
      <c r="AA22" s="8"/>
      <c r="AC22" s="8"/>
      <c r="AG22" s="8"/>
    </row>
    <row r="23" spans="2:33" ht="15.75">
      <c r="B23" s="3">
        <v>16</v>
      </c>
      <c r="C23" s="9" t="s">
        <v>16</v>
      </c>
      <c r="D23" s="23">
        <f t="shared" si="9"/>
        <v>0</v>
      </c>
      <c r="E23" s="15"/>
      <c r="F23" s="16" t="e">
        <f t="shared" si="0"/>
        <v>#DIV/0!</v>
      </c>
      <c r="G23" s="15"/>
      <c r="H23" s="4" t="e">
        <f t="shared" si="1"/>
        <v>#DIV/0!</v>
      </c>
      <c r="I23" s="15"/>
      <c r="J23" s="6" t="e">
        <f t="shared" si="2"/>
        <v>#DIV/0!</v>
      </c>
      <c r="K23" s="15"/>
      <c r="L23" s="16" t="e">
        <f t="shared" si="3"/>
        <v>#DIV/0!</v>
      </c>
      <c r="M23" s="15"/>
      <c r="N23" s="5" t="e">
        <f t="shared" si="4"/>
        <v>#DIV/0!</v>
      </c>
      <c r="O23" s="15"/>
      <c r="P23" s="16" t="e">
        <f t="shared" si="5"/>
        <v>#DIV/0!</v>
      </c>
      <c r="Q23" s="15"/>
      <c r="R23" s="6" t="e">
        <f t="shared" si="6"/>
        <v>#DIV/0!</v>
      </c>
      <c r="S23" s="15"/>
      <c r="T23" s="6" t="e">
        <f t="shared" si="7"/>
        <v>#DIV/0!</v>
      </c>
      <c r="U23" s="15">
        <v>0</v>
      </c>
      <c r="V23" s="6" t="e">
        <f t="shared" si="8"/>
        <v>#DIV/0!</v>
      </c>
      <c r="X23" s="20">
        <f t="shared" si="10"/>
        <v>0</v>
      </c>
      <c r="Y23" s="8"/>
      <c r="AA23" s="8"/>
      <c r="AC23" s="8"/>
      <c r="AG23" s="8"/>
    </row>
    <row r="24" spans="2:33" ht="15.75">
      <c r="B24" s="3">
        <v>17</v>
      </c>
      <c r="C24" s="9" t="s">
        <v>17</v>
      </c>
      <c r="D24" s="23">
        <f t="shared" si="9"/>
        <v>0</v>
      </c>
      <c r="E24" s="15"/>
      <c r="F24" s="16" t="e">
        <f t="shared" si="0"/>
        <v>#DIV/0!</v>
      </c>
      <c r="G24" s="15"/>
      <c r="H24" s="4" t="e">
        <f t="shared" si="1"/>
        <v>#DIV/0!</v>
      </c>
      <c r="I24" s="15"/>
      <c r="J24" s="6" t="e">
        <f t="shared" si="2"/>
        <v>#DIV/0!</v>
      </c>
      <c r="K24" s="15"/>
      <c r="L24" s="16" t="e">
        <f t="shared" si="3"/>
        <v>#DIV/0!</v>
      </c>
      <c r="M24" s="15"/>
      <c r="N24" s="5" t="e">
        <f t="shared" si="4"/>
        <v>#DIV/0!</v>
      </c>
      <c r="O24" s="15"/>
      <c r="P24" s="16" t="e">
        <f t="shared" si="5"/>
        <v>#DIV/0!</v>
      </c>
      <c r="Q24" s="15"/>
      <c r="R24" s="6" t="e">
        <f t="shared" si="6"/>
        <v>#DIV/0!</v>
      </c>
      <c r="S24" s="15"/>
      <c r="T24" s="6" t="e">
        <f t="shared" si="7"/>
        <v>#DIV/0!</v>
      </c>
      <c r="U24" s="15">
        <v>0</v>
      </c>
      <c r="V24" s="6" t="e">
        <f t="shared" si="8"/>
        <v>#DIV/0!</v>
      </c>
      <c r="X24" s="20">
        <f t="shared" si="10"/>
        <v>0</v>
      </c>
      <c r="Y24" s="8"/>
      <c r="AA24" s="8"/>
      <c r="AC24" s="8"/>
      <c r="AG24" s="8"/>
    </row>
    <row r="25" spans="2:33" ht="15.75">
      <c r="B25" s="3">
        <v>18</v>
      </c>
      <c r="C25" s="9" t="s">
        <v>18</v>
      </c>
      <c r="D25" s="23">
        <f t="shared" si="9"/>
        <v>0</v>
      </c>
      <c r="E25" s="15"/>
      <c r="F25" s="16" t="e">
        <f t="shared" si="0"/>
        <v>#DIV/0!</v>
      </c>
      <c r="G25" s="15"/>
      <c r="H25" s="4" t="e">
        <f t="shared" si="1"/>
        <v>#DIV/0!</v>
      </c>
      <c r="I25" s="15"/>
      <c r="J25" s="6" t="e">
        <f t="shared" si="2"/>
        <v>#DIV/0!</v>
      </c>
      <c r="K25" s="15"/>
      <c r="L25" s="16" t="e">
        <f t="shared" si="3"/>
        <v>#DIV/0!</v>
      </c>
      <c r="M25" s="15"/>
      <c r="N25" s="5" t="e">
        <f t="shared" si="4"/>
        <v>#DIV/0!</v>
      </c>
      <c r="O25" s="15"/>
      <c r="P25" s="16" t="e">
        <f t="shared" si="5"/>
        <v>#DIV/0!</v>
      </c>
      <c r="Q25" s="15"/>
      <c r="R25" s="6" t="e">
        <f t="shared" si="6"/>
        <v>#DIV/0!</v>
      </c>
      <c r="S25" s="15"/>
      <c r="T25" s="6" t="e">
        <f t="shared" si="7"/>
        <v>#DIV/0!</v>
      </c>
      <c r="U25" s="15">
        <v>0</v>
      </c>
      <c r="V25" s="6" t="e">
        <f t="shared" si="8"/>
        <v>#DIV/0!</v>
      </c>
      <c r="X25" s="20">
        <f t="shared" si="10"/>
        <v>0</v>
      </c>
      <c r="Y25" s="8"/>
      <c r="AA25" s="8"/>
      <c r="AC25" s="8"/>
      <c r="AG25" s="8"/>
    </row>
    <row r="26" spans="2:33" ht="15.75">
      <c r="B26" s="3">
        <v>19</v>
      </c>
      <c r="C26" s="9" t="s">
        <v>19</v>
      </c>
      <c r="D26" s="23">
        <f t="shared" si="9"/>
        <v>0</v>
      </c>
      <c r="E26" s="15"/>
      <c r="F26" s="16" t="e">
        <f t="shared" si="0"/>
        <v>#DIV/0!</v>
      </c>
      <c r="G26" s="15"/>
      <c r="H26" s="4" t="e">
        <f t="shared" si="1"/>
        <v>#DIV/0!</v>
      </c>
      <c r="I26" s="15"/>
      <c r="J26" s="6" t="e">
        <f t="shared" si="2"/>
        <v>#DIV/0!</v>
      </c>
      <c r="K26" s="15"/>
      <c r="L26" s="16" t="e">
        <f t="shared" si="3"/>
        <v>#DIV/0!</v>
      </c>
      <c r="M26" s="15"/>
      <c r="N26" s="5" t="e">
        <f t="shared" si="4"/>
        <v>#DIV/0!</v>
      </c>
      <c r="O26" s="15"/>
      <c r="P26" s="16" t="e">
        <f t="shared" si="5"/>
        <v>#DIV/0!</v>
      </c>
      <c r="Q26" s="15"/>
      <c r="R26" s="6" t="e">
        <f t="shared" si="6"/>
        <v>#DIV/0!</v>
      </c>
      <c r="S26" s="15"/>
      <c r="T26" s="6" t="e">
        <f t="shared" si="7"/>
        <v>#DIV/0!</v>
      </c>
      <c r="U26" s="15">
        <v>0</v>
      </c>
      <c r="V26" s="6" t="e">
        <f t="shared" si="8"/>
        <v>#DIV/0!</v>
      </c>
      <c r="X26" s="20">
        <f t="shared" si="10"/>
        <v>0</v>
      </c>
      <c r="Y26" s="8"/>
      <c r="AA26" s="8"/>
      <c r="AC26" s="8"/>
      <c r="AG26" s="8"/>
    </row>
    <row r="27" spans="2:33" ht="15.75">
      <c r="B27" s="3">
        <v>20</v>
      </c>
      <c r="C27" s="9" t="s">
        <v>20</v>
      </c>
      <c r="D27" s="23">
        <f t="shared" si="9"/>
        <v>0</v>
      </c>
      <c r="E27" s="15"/>
      <c r="F27" s="16" t="e">
        <f t="shared" si="0"/>
        <v>#DIV/0!</v>
      </c>
      <c r="G27" s="15"/>
      <c r="H27" s="4" t="e">
        <f t="shared" si="1"/>
        <v>#DIV/0!</v>
      </c>
      <c r="I27" s="15"/>
      <c r="J27" s="6" t="e">
        <f t="shared" si="2"/>
        <v>#DIV/0!</v>
      </c>
      <c r="K27" s="15"/>
      <c r="L27" s="16" t="e">
        <f t="shared" si="3"/>
        <v>#DIV/0!</v>
      </c>
      <c r="M27" s="15"/>
      <c r="N27" s="5" t="e">
        <f t="shared" si="4"/>
        <v>#DIV/0!</v>
      </c>
      <c r="O27" s="15"/>
      <c r="P27" s="16" t="e">
        <f t="shared" si="5"/>
        <v>#DIV/0!</v>
      </c>
      <c r="Q27" s="15"/>
      <c r="R27" s="6" t="e">
        <f t="shared" si="6"/>
        <v>#DIV/0!</v>
      </c>
      <c r="S27" s="15"/>
      <c r="T27" s="6" t="e">
        <f t="shared" si="7"/>
        <v>#DIV/0!</v>
      </c>
      <c r="U27" s="15">
        <v>0</v>
      </c>
      <c r="V27" s="6" t="e">
        <f t="shared" si="8"/>
        <v>#DIV/0!</v>
      </c>
      <c r="X27" s="20">
        <f t="shared" si="10"/>
        <v>0</v>
      </c>
      <c r="Y27" s="8"/>
      <c r="AA27" s="8"/>
      <c r="AC27" s="8"/>
      <c r="AG27" s="8"/>
    </row>
    <row r="28" spans="2:33" ht="15.75">
      <c r="B28" s="3">
        <v>21</v>
      </c>
      <c r="C28" s="9" t="s">
        <v>21</v>
      </c>
      <c r="D28" s="23">
        <f t="shared" si="9"/>
        <v>0</v>
      </c>
      <c r="E28" s="15"/>
      <c r="F28" s="16" t="e">
        <f t="shared" si="0"/>
        <v>#DIV/0!</v>
      </c>
      <c r="G28" s="15"/>
      <c r="H28" s="4" t="e">
        <f t="shared" si="1"/>
        <v>#DIV/0!</v>
      </c>
      <c r="I28" s="15"/>
      <c r="J28" s="6" t="e">
        <f t="shared" si="2"/>
        <v>#DIV/0!</v>
      </c>
      <c r="K28" s="15"/>
      <c r="L28" s="16" t="e">
        <f t="shared" si="3"/>
        <v>#DIV/0!</v>
      </c>
      <c r="M28" s="15"/>
      <c r="N28" s="5" t="e">
        <f t="shared" si="4"/>
        <v>#DIV/0!</v>
      </c>
      <c r="O28" s="15"/>
      <c r="P28" s="16" t="e">
        <f t="shared" si="5"/>
        <v>#DIV/0!</v>
      </c>
      <c r="Q28" s="15"/>
      <c r="R28" s="6" t="e">
        <f t="shared" si="6"/>
        <v>#DIV/0!</v>
      </c>
      <c r="S28" s="15"/>
      <c r="T28" s="6" t="e">
        <f t="shared" si="7"/>
        <v>#DIV/0!</v>
      </c>
      <c r="U28" s="15">
        <v>0</v>
      </c>
      <c r="V28" s="6" t="e">
        <f t="shared" si="8"/>
        <v>#DIV/0!</v>
      </c>
      <c r="W28" s="30"/>
      <c r="X28" s="20">
        <f t="shared" si="10"/>
        <v>0</v>
      </c>
      <c r="Y28" s="8"/>
      <c r="AA28" s="8"/>
      <c r="AC28" s="8"/>
      <c r="AG28" s="8"/>
    </row>
    <row r="29" spans="2:33" ht="15.75">
      <c r="B29" s="3">
        <v>22</v>
      </c>
      <c r="C29" s="9" t="s">
        <v>22</v>
      </c>
      <c r="D29" s="23">
        <f t="shared" si="9"/>
        <v>0</v>
      </c>
      <c r="E29" s="15"/>
      <c r="F29" s="16" t="e">
        <f t="shared" si="0"/>
        <v>#DIV/0!</v>
      </c>
      <c r="G29" s="15"/>
      <c r="H29" s="4" t="e">
        <f t="shared" si="1"/>
        <v>#DIV/0!</v>
      </c>
      <c r="I29" s="15"/>
      <c r="J29" s="6" t="e">
        <f t="shared" si="2"/>
        <v>#DIV/0!</v>
      </c>
      <c r="K29" s="15"/>
      <c r="L29" s="16" t="e">
        <f t="shared" si="3"/>
        <v>#DIV/0!</v>
      </c>
      <c r="M29" s="15"/>
      <c r="N29" s="5" t="e">
        <f t="shared" si="4"/>
        <v>#DIV/0!</v>
      </c>
      <c r="O29" s="15"/>
      <c r="P29" s="16" t="e">
        <f t="shared" si="5"/>
        <v>#DIV/0!</v>
      </c>
      <c r="Q29" s="15"/>
      <c r="R29" s="6" t="e">
        <f t="shared" si="6"/>
        <v>#DIV/0!</v>
      </c>
      <c r="S29" s="15"/>
      <c r="T29" s="6" t="e">
        <f t="shared" si="7"/>
        <v>#DIV/0!</v>
      </c>
      <c r="U29" s="15">
        <v>0</v>
      </c>
      <c r="V29" s="6" t="e">
        <f t="shared" si="8"/>
        <v>#DIV/0!</v>
      </c>
      <c r="X29" s="20">
        <f t="shared" si="10"/>
        <v>0</v>
      </c>
      <c r="Y29" s="8"/>
      <c r="AA29" s="8"/>
      <c r="AC29" s="8"/>
      <c r="AG29" s="8"/>
    </row>
    <row r="30" spans="2:33" ht="15.75">
      <c r="B30" s="3">
        <v>23</v>
      </c>
      <c r="C30" s="9" t="s">
        <v>23</v>
      </c>
      <c r="D30" s="23">
        <f t="shared" si="9"/>
        <v>0</v>
      </c>
      <c r="E30" s="15"/>
      <c r="F30" s="16" t="e">
        <f t="shared" si="0"/>
        <v>#DIV/0!</v>
      </c>
      <c r="G30" s="15"/>
      <c r="H30" s="4" t="e">
        <f t="shared" si="1"/>
        <v>#DIV/0!</v>
      </c>
      <c r="I30" s="15"/>
      <c r="J30" s="6" t="e">
        <f t="shared" si="2"/>
        <v>#DIV/0!</v>
      </c>
      <c r="K30" s="15"/>
      <c r="L30" s="16" t="e">
        <f t="shared" si="3"/>
        <v>#DIV/0!</v>
      </c>
      <c r="M30" s="15"/>
      <c r="N30" s="5" t="e">
        <f t="shared" si="4"/>
        <v>#DIV/0!</v>
      </c>
      <c r="O30" s="15"/>
      <c r="P30" s="16" t="e">
        <f t="shared" si="5"/>
        <v>#DIV/0!</v>
      </c>
      <c r="Q30" s="15"/>
      <c r="R30" s="6" t="e">
        <f t="shared" si="6"/>
        <v>#DIV/0!</v>
      </c>
      <c r="S30" s="15"/>
      <c r="T30" s="6" t="e">
        <f t="shared" si="7"/>
        <v>#DIV/0!</v>
      </c>
      <c r="U30" s="15">
        <v>0</v>
      </c>
      <c r="V30" s="6" t="e">
        <f t="shared" si="8"/>
        <v>#DIV/0!</v>
      </c>
      <c r="W30" s="30"/>
      <c r="X30" s="20">
        <f t="shared" si="10"/>
        <v>0</v>
      </c>
      <c r="Y30" s="8"/>
      <c r="AA30" s="8"/>
      <c r="AC30" s="8"/>
      <c r="AG30" s="8"/>
    </row>
    <row r="31" spans="2:33" ht="15.75">
      <c r="B31" s="3">
        <v>24</v>
      </c>
      <c r="C31" s="10" t="s">
        <v>24</v>
      </c>
      <c r="D31" s="23">
        <f t="shared" si="9"/>
        <v>0</v>
      </c>
      <c r="E31" s="15"/>
      <c r="F31" s="16" t="e">
        <f t="shared" si="0"/>
        <v>#DIV/0!</v>
      </c>
      <c r="G31" s="15"/>
      <c r="H31" s="4" t="e">
        <f t="shared" si="1"/>
        <v>#DIV/0!</v>
      </c>
      <c r="I31" s="15"/>
      <c r="J31" s="6" t="e">
        <f t="shared" si="2"/>
        <v>#DIV/0!</v>
      </c>
      <c r="K31" s="15"/>
      <c r="L31" s="16" t="e">
        <f t="shared" si="3"/>
        <v>#DIV/0!</v>
      </c>
      <c r="M31" s="15"/>
      <c r="N31" s="5" t="e">
        <f t="shared" si="4"/>
        <v>#DIV/0!</v>
      </c>
      <c r="O31" s="15"/>
      <c r="P31" s="16" t="e">
        <f t="shared" si="5"/>
        <v>#DIV/0!</v>
      </c>
      <c r="Q31" s="15"/>
      <c r="R31" s="6" t="e">
        <f t="shared" si="6"/>
        <v>#DIV/0!</v>
      </c>
      <c r="S31" s="15"/>
      <c r="T31" s="6" t="e">
        <f t="shared" si="7"/>
        <v>#DIV/0!</v>
      </c>
      <c r="U31" s="15">
        <v>0</v>
      </c>
      <c r="V31" s="6" t="e">
        <f t="shared" si="8"/>
        <v>#DIV/0!</v>
      </c>
      <c r="X31" s="20">
        <f t="shared" si="10"/>
        <v>0</v>
      </c>
      <c r="Y31" s="8"/>
      <c r="AA31" s="8"/>
      <c r="AC31" s="8"/>
      <c r="AG31" s="8"/>
    </row>
    <row r="32" spans="2:33" ht="15.75">
      <c r="B32" s="3">
        <v>25</v>
      </c>
      <c r="C32" s="10" t="s">
        <v>25</v>
      </c>
      <c r="D32" s="23">
        <f t="shared" si="9"/>
        <v>0</v>
      </c>
      <c r="E32" s="15"/>
      <c r="F32" s="16" t="e">
        <f t="shared" si="0"/>
        <v>#DIV/0!</v>
      </c>
      <c r="G32" s="15"/>
      <c r="H32" s="4" t="e">
        <f t="shared" si="1"/>
        <v>#DIV/0!</v>
      </c>
      <c r="I32" s="15"/>
      <c r="J32" s="6" t="e">
        <f t="shared" si="2"/>
        <v>#DIV/0!</v>
      </c>
      <c r="K32" s="15"/>
      <c r="L32" s="16" t="e">
        <f t="shared" si="3"/>
        <v>#DIV/0!</v>
      </c>
      <c r="M32" s="15"/>
      <c r="N32" s="5" t="e">
        <f t="shared" si="4"/>
        <v>#DIV/0!</v>
      </c>
      <c r="O32" s="15"/>
      <c r="P32" s="16" t="e">
        <f t="shared" si="5"/>
        <v>#DIV/0!</v>
      </c>
      <c r="Q32" s="15"/>
      <c r="R32" s="6" t="e">
        <f t="shared" si="6"/>
        <v>#DIV/0!</v>
      </c>
      <c r="S32" s="15"/>
      <c r="T32" s="6" t="e">
        <f t="shared" si="7"/>
        <v>#DIV/0!</v>
      </c>
      <c r="U32" s="15">
        <v>0</v>
      </c>
      <c r="V32" s="6" t="e">
        <f t="shared" si="8"/>
        <v>#DIV/0!</v>
      </c>
      <c r="W32" s="30"/>
      <c r="X32" s="20">
        <f t="shared" si="10"/>
        <v>0</v>
      </c>
      <c r="Y32" s="8"/>
      <c r="AA32" s="8"/>
      <c r="AC32" s="8"/>
      <c r="AG32" s="8"/>
    </row>
    <row r="33" spans="2:33" ht="15.75">
      <c r="B33" s="3">
        <v>26</v>
      </c>
      <c r="C33" s="25" t="s">
        <v>42</v>
      </c>
      <c r="D33" s="23">
        <f t="shared" si="9"/>
        <v>0</v>
      </c>
      <c r="E33" s="15"/>
      <c r="F33" s="16" t="e">
        <f t="shared" si="0"/>
        <v>#DIV/0!</v>
      </c>
      <c r="G33" s="15"/>
      <c r="H33" s="4" t="e">
        <f t="shared" si="1"/>
        <v>#DIV/0!</v>
      </c>
      <c r="I33" s="15"/>
      <c r="J33" s="6" t="e">
        <f t="shared" si="2"/>
        <v>#DIV/0!</v>
      </c>
      <c r="K33" s="15"/>
      <c r="L33" s="16" t="e">
        <f t="shared" si="3"/>
        <v>#DIV/0!</v>
      </c>
      <c r="M33" s="15"/>
      <c r="N33" s="5" t="e">
        <f t="shared" si="4"/>
        <v>#DIV/0!</v>
      </c>
      <c r="O33" s="15"/>
      <c r="P33" s="16" t="e">
        <f t="shared" si="5"/>
        <v>#DIV/0!</v>
      </c>
      <c r="Q33" s="15"/>
      <c r="R33" s="6" t="e">
        <f t="shared" si="6"/>
        <v>#DIV/0!</v>
      </c>
      <c r="S33" s="15"/>
      <c r="T33" s="6" t="e">
        <f t="shared" si="7"/>
        <v>#DIV/0!</v>
      </c>
      <c r="U33" s="15">
        <v>0</v>
      </c>
      <c r="V33" s="6" t="e">
        <f t="shared" si="8"/>
        <v>#DIV/0!</v>
      </c>
      <c r="X33" s="20">
        <f t="shared" si="10"/>
        <v>0</v>
      </c>
      <c r="Y33" s="8"/>
      <c r="AA33" s="8"/>
      <c r="AC33" s="8"/>
      <c r="AG33" s="8"/>
    </row>
    <row r="34" spans="2:33" ht="15" customHeight="1" thickBot="1">
      <c r="B34" s="3">
        <v>27</v>
      </c>
      <c r="C34" s="25" t="s">
        <v>51</v>
      </c>
      <c r="D34" s="23">
        <f t="shared" si="9"/>
        <v>0</v>
      </c>
      <c r="E34" s="15"/>
      <c r="F34" s="16" t="e">
        <f t="shared" si="0"/>
        <v>#DIV/0!</v>
      </c>
      <c r="G34" s="15"/>
      <c r="H34" s="4" t="e">
        <f t="shared" si="1"/>
        <v>#DIV/0!</v>
      </c>
      <c r="I34" s="15"/>
      <c r="J34" s="6" t="e">
        <f t="shared" si="2"/>
        <v>#DIV/0!</v>
      </c>
      <c r="K34" s="15"/>
      <c r="L34" s="16" t="e">
        <f t="shared" si="3"/>
        <v>#DIV/0!</v>
      </c>
      <c r="M34" s="15"/>
      <c r="N34" s="5" t="e">
        <f t="shared" si="4"/>
        <v>#DIV/0!</v>
      </c>
      <c r="O34" s="15"/>
      <c r="P34" s="16" t="e">
        <f t="shared" si="5"/>
        <v>#DIV/0!</v>
      </c>
      <c r="Q34" s="15"/>
      <c r="R34" s="6" t="e">
        <f t="shared" si="6"/>
        <v>#DIV/0!</v>
      </c>
      <c r="S34" s="15"/>
      <c r="T34" s="6" t="e">
        <f t="shared" si="7"/>
        <v>#DIV/0!</v>
      </c>
      <c r="U34" s="15">
        <v>0</v>
      </c>
      <c r="V34" s="6" t="e">
        <f t="shared" si="8"/>
        <v>#DIV/0!</v>
      </c>
      <c r="X34" s="20">
        <f t="shared" si="10"/>
        <v>0</v>
      </c>
      <c r="Y34" s="8"/>
      <c r="AA34" s="8"/>
      <c r="AC34" s="8"/>
      <c r="AG34" s="8"/>
    </row>
    <row r="35" spans="2:26" ht="16.5" thickBot="1">
      <c r="B35" s="54" t="s">
        <v>43</v>
      </c>
      <c r="C35" s="55"/>
      <c r="D35" s="24">
        <f>SUM(D8:D32)</f>
        <v>0</v>
      </c>
      <c r="E35" s="24">
        <f>SUM(E8:E32)</f>
        <v>0</v>
      </c>
      <c r="F35" s="26" t="e">
        <f t="shared" si="0"/>
        <v>#DIV/0!</v>
      </c>
      <c r="G35" s="24">
        <f>SUM(G8:G32)</f>
        <v>0</v>
      </c>
      <c r="H35" s="17" t="e">
        <f t="shared" si="1"/>
        <v>#DIV/0!</v>
      </c>
      <c r="I35" s="24">
        <f>SUM(I8:I32)</f>
        <v>0</v>
      </c>
      <c r="J35" s="19" t="e">
        <f t="shared" si="2"/>
        <v>#DIV/0!</v>
      </c>
      <c r="K35" s="24">
        <f>SUM(K8:K32)</f>
        <v>0</v>
      </c>
      <c r="L35" s="26" t="e">
        <f t="shared" si="3"/>
        <v>#DIV/0!</v>
      </c>
      <c r="M35" s="24">
        <f>SUM(M8:M32)</f>
        <v>0</v>
      </c>
      <c r="N35" s="21" t="e">
        <f t="shared" si="4"/>
        <v>#DIV/0!</v>
      </c>
      <c r="O35" s="24">
        <f>SUM(O8:O32)</f>
        <v>0</v>
      </c>
      <c r="P35" s="26" t="e">
        <f t="shared" si="5"/>
        <v>#DIV/0!</v>
      </c>
      <c r="Q35" s="24">
        <f>SUM(Q8:Q32)</f>
        <v>0</v>
      </c>
      <c r="R35" s="19" t="e">
        <f t="shared" si="6"/>
        <v>#DIV/0!</v>
      </c>
      <c r="S35" s="24">
        <f>SUM(S8:S32)</f>
        <v>0</v>
      </c>
      <c r="T35" s="19" t="e">
        <f t="shared" si="7"/>
        <v>#DIV/0!</v>
      </c>
      <c r="U35" s="24">
        <f>SUM(U8:U32)</f>
        <v>0</v>
      </c>
      <c r="V35" s="19" t="e">
        <f t="shared" si="8"/>
        <v>#DIV/0!</v>
      </c>
      <c r="X35" s="18">
        <f>SUM(X8:X32)</f>
        <v>0</v>
      </c>
      <c r="Y35" s="8"/>
      <c r="Z35" s="8"/>
    </row>
    <row r="36" spans="2:26" ht="16.5" thickBot="1">
      <c r="B36" s="56" t="s">
        <v>44</v>
      </c>
      <c r="C36" s="57"/>
      <c r="D36" s="24">
        <f>SUM(D8:D34)</f>
        <v>0</v>
      </c>
      <c r="E36" s="27">
        <f>SUM(E8:E34)</f>
        <v>0</v>
      </c>
      <c r="F36" s="26" t="e">
        <f t="shared" si="0"/>
        <v>#DIV/0!</v>
      </c>
      <c r="G36" s="27">
        <f>SUM(G8:G34)</f>
        <v>0</v>
      </c>
      <c r="H36" s="17" t="e">
        <f t="shared" si="1"/>
        <v>#DIV/0!</v>
      </c>
      <c r="I36" s="28">
        <f>SUM(I8:I34)</f>
        <v>0</v>
      </c>
      <c r="J36" s="19" t="e">
        <f t="shared" si="2"/>
        <v>#DIV/0!</v>
      </c>
      <c r="K36" s="27">
        <f>SUM(K8:K34)</f>
        <v>0</v>
      </c>
      <c r="L36" s="26" t="e">
        <f t="shared" si="3"/>
        <v>#DIV/0!</v>
      </c>
      <c r="M36" s="27">
        <f>SUM(M8:M34)</f>
        <v>0</v>
      </c>
      <c r="N36" s="21" t="e">
        <f t="shared" si="4"/>
        <v>#DIV/0!</v>
      </c>
      <c r="O36" s="28">
        <f>SUM(O8:O34)</f>
        <v>0</v>
      </c>
      <c r="P36" s="26" t="e">
        <f t="shared" si="5"/>
        <v>#DIV/0!</v>
      </c>
      <c r="Q36" s="27">
        <f>SUM(Q8:Q34)</f>
        <v>0</v>
      </c>
      <c r="R36" s="19" t="e">
        <f t="shared" si="6"/>
        <v>#DIV/0!</v>
      </c>
      <c r="S36" s="27">
        <f>SUM(S8:S34)</f>
        <v>0</v>
      </c>
      <c r="T36" s="19" t="e">
        <f t="shared" si="7"/>
        <v>#DIV/0!</v>
      </c>
      <c r="U36" s="27">
        <f>SUM(U8:U34)</f>
        <v>0</v>
      </c>
      <c r="V36" s="19" t="e">
        <f t="shared" si="8"/>
        <v>#DIV/0!</v>
      </c>
      <c r="X36" s="18">
        <f>SUM(X8:X34)</f>
        <v>0</v>
      </c>
      <c r="Y36" s="8"/>
      <c r="Z36" s="8"/>
    </row>
    <row r="37" spans="2:22" ht="12.75">
      <c r="B37" s="58" t="s">
        <v>47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2:22" ht="12.75">
      <c r="B38" s="59" t="s">
        <v>35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7"/>
      <c r="V38" s="7"/>
    </row>
  </sheetData>
  <sheetProtection/>
  <mergeCells count="22">
    <mergeCell ref="X3:X7"/>
    <mergeCell ref="D4:D7"/>
    <mergeCell ref="E4:F6"/>
    <mergeCell ref="G4:H6"/>
    <mergeCell ref="I4:J6"/>
    <mergeCell ref="K3:L6"/>
    <mergeCell ref="M3:P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T1:V1"/>
    <mergeCell ref="B2:V2"/>
    <mergeCell ref="B3:B7"/>
    <mergeCell ref="C3:C7"/>
    <mergeCell ref="D3:F3"/>
    <mergeCell ref="G3:J3"/>
  </mergeCells>
  <printOptions/>
  <pageMargins left="0.7" right="0.7" top="0.75" bottom="0.75" header="0.3" footer="0.3"/>
  <pageSetup horizontalDpi="600" verticalDpi="600" orientation="landscape" paperSize="9" scale="79" r:id="rId1"/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G38"/>
  <sheetViews>
    <sheetView zoomScale="75" zoomScaleNormal="75" zoomScalePageLayoutView="0" workbookViewId="0" topLeftCell="A1">
      <selection activeCell="AB18" sqref="AB18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8" width="6.8515625" style="0" customWidth="1"/>
    <col min="9" max="9" width="7.421875" style="0" customWidth="1"/>
    <col min="10" max="21" width="6.8515625" style="0" customWidth="1"/>
    <col min="22" max="22" width="8.7109375" style="0" customWidth="1"/>
  </cols>
  <sheetData>
    <row r="1" spans="20:22" ht="15.75">
      <c r="T1" s="62"/>
      <c r="U1" s="62"/>
      <c r="V1" s="62"/>
    </row>
    <row r="2" spans="2:22" ht="21" customHeight="1" thickBot="1">
      <c r="B2" s="63" t="s">
        <v>53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2:24" ht="28.5" customHeight="1" thickBot="1">
      <c r="B3" s="64" t="s">
        <v>0</v>
      </c>
      <c r="C3" s="67" t="s">
        <v>26</v>
      </c>
      <c r="D3" s="70" t="s">
        <v>39</v>
      </c>
      <c r="E3" s="70"/>
      <c r="F3" s="70"/>
      <c r="G3" s="71" t="s">
        <v>28</v>
      </c>
      <c r="H3" s="71"/>
      <c r="I3" s="71"/>
      <c r="J3" s="72"/>
      <c r="K3" s="45" t="s">
        <v>29</v>
      </c>
      <c r="L3" s="46"/>
      <c r="M3" s="51" t="s">
        <v>30</v>
      </c>
      <c r="N3" s="52"/>
      <c r="O3" s="52"/>
      <c r="P3" s="53"/>
      <c r="Q3" s="45" t="s">
        <v>45</v>
      </c>
      <c r="R3" s="46"/>
      <c r="S3" s="45" t="s">
        <v>46</v>
      </c>
      <c r="T3" s="46"/>
      <c r="U3" s="60" t="s">
        <v>31</v>
      </c>
      <c r="V3" s="46"/>
      <c r="X3" s="39" t="s">
        <v>41</v>
      </c>
    </row>
    <row r="4" spans="2:24" ht="12.75">
      <c r="B4" s="65"/>
      <c r="C4" s="68"/>
      <c r="D4" s="42" t="s">
        <v>38</v>
      </c>
      <c r="E4" s="45" t="s">
        <v>40</v>
      </c>
      <c r="F4" s="46"/>
      <c r="G4" s="45" t="s">
        <v>32</v>
      </c>
      <c r="H4" s="49"/>
      <c r="I4" s="49" t="s">
        <v>33</v>
      </c>
      <c r="J4" s="46"/>
      <c r="K4" s="47"/>
      <c r="L4" s="48"/>
      <c r="M4" s="45" t="s">
        <v>36</v>
      </c>
      <c r="N4" s="49"/>
      <c r="O4" s="49" t="s">
        <v>37</v>
      </c>
      <c r="P4" s="46"/>
      <c r="Q4" s="47"/>
      <c r="R4" s="48"/>
      <c r="S4" s="47"/>
      <c r="T4" s="48"/>
      <c r="U4" s="61"/>
      <c r="V4" s="48"/>
      <c r="X4" s="40"/>
    </row>
    <row r="5" spans="2:24" ht="12.75">
      <c r="B5" s="65"/>
      <c r="C5" s="68"/>
      <c r="D5" s="43"/>
      <c r="E5" s="47"/>
      <c r="F5" s="48"/>
      <c r="G5" s="47"/>
      <c r="H5" s="50"/>
      <c r="I5" s="50"/>
      <c r="J5" s="48"/>
      <c r="K5" s="47"/>
      <c r="L5" s="48"/>
      <c r="M5" s="47"/>
      <c r="N5" s="50"/>
      <c r="O5" s="50"/>
      <c r="P5" s="48"/>
      <c r="Q5" s="47"/>
      <c r="R5" s="48"/>
      <c r="S5" s="47"/>
      <c r="T5" s="48"/>
      <c r="U5" s="61"/>
      <c r="V5" s="48"/>
      <c r="X5" s="40"/>
    </row>
    <row r="6" spans="2:24" ht="12.75">
      <c r="B6" s="65"/>
      <c r="C6" s="68"/>
      <c r="D6" s="43"/>
      <c r="E6" s="47"/>
      <c r="F6" s="48"/>
      <c r="G6" s="47"/>
      <c r="H6" s="50"/>
      <c r="I6" s="50"/>
      <c r="J6" s="48"/>
      <c r="K6" s="47"/>
      <c r="L6" s="48"/>
      <c r="M6" s="47"/>
      <c r="N6" s="50"/>
      <c r="O6" s="50"/>
      <c r="P6" s="48"/>
      <c r="Q6" s="47"/>
      <c r="R6" s="48"/>
      <c r="S6" s="47"/>
      <c r="T6" s="48"/>
      <c r="U6" s="61"/>
      <c r="V6" s="48"/>
      <c r="X6" s="40"/>
    </row>
    <row r="7" spans="2:25" ht="13.5" thickBot="1">
      <c r="B7" s="66"/>
      <c r="C7" s="69"/>
      <c r="D7" s="4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41"/>
      <c r="Y7" s="8"/>
    </row>
    <row r="8" spans="2:33" ht="15.75">
      <c r="B8" s="2">
        <v>1</v>
      </c>
      <c r="C8" s="9" t="s">
        <v>1</v>
      </c>
      <c r="D8" s="22">
        <f>SUM(E8+G8+I8+K8+M8+O8+Q8+S8+U8)</f>
        <v>0</v>
      </c>
      <c r="E8" s="15"/>
      <c r="F8" s="16" t="e">
        <f aca="true" t="shared" si="0" ref="F8:F36">E8/D8*100</f>
        <v>#DIV/0!</v>
      </c>
      <c r="G8" s="15"/>
      <c r="H8" s="4" t="e">
        <f aca="true" t="shared" si="1" ref="H8:H36">G8/X8*100</f>
        <v>#DIV/0!</v>
      </c>
      <c r="I8" s="15"/>
      <c r="J8" s="6" t="e">
        <f aca="true" t="shared" si="2" ref="J8:J36">I8/X8*100</f>
        <v>#DIV/0!</v>
      </c>
      <c r="K8" s="15"/>
      <c r="L8" s="16" t="e">
        <f aca="true" t="shared" si="3" ref="L8:L36">K8/X8*100</f>
        <v>#DIV/0!</v>
      </c>
      <c r="M8" s="15"/>
      <c r="N8" s="5" t="e">
        <f aca="true" t="shared" si="4" ref="N8:N36">M8/X8*100</f>
        <v>#DIV/0!</v>
      </c>
      <c r="O8" s="15"/>
      <c r="P8" s="16" t="e">
        <f aca="true" t="shared" si="5" ref="P8:P36">O8/X8*100</f>
        <v>#DIV/0!</v>
      </c>
      <c r="Q8" s="15"/>
      <c r="R8" s="6" t="e">
        <f aca="true" t="shared" si="6" ref="R8:R36">Q8/X8*100</f>
        <v>#DIV/0!</v>
      </c>
      <c r="S8" s="15"/>
      <c r="T8" s="6" t="e">
        <f aca="true" t="shared" si="7" ref="T8:T36">S8/X8*100</f>
        <v>#DIV/0!</v>
      </c>
      <c r="U8" s="15">
        <v>0</v>
      </c>
      <c r="V8" s="6" t="e">
        <f aca="true" t="shared" si="8" ref="V8:V36">U8/X8*100</f>
        <v>#DIV/0!</v>
      </c>
      <c r="W8" s="30"/>
      <c r="X8" s="20">
        <f>D8-E8</f>
        <v>0</v>
      </c>
      <c r="Y8" s="8"/>
      <c r="AA8" s="8"/>
      <c r="AC8" s="8"/>
      <c r="AG8" s="8"/>
    </row>
    <row r="9" spans="2:33" ht="15.75">
      <c r="B9" s="3">
        <v>2</v>
      </c>
      <c r="C9" s="9" t="s">
        <v>2</v>
      </c>
      <c r="D9" s="23">
        <f aca="true" t="shared" si="9" ref="D9:D34">SUM(E9+G9+I9+K9+M9+O9+Q9+S9+U9)</f>
        <v>0</v>
      </c>
      <c r="E9" s="15"/>
      <c r="F9" s="16" t="e">
        <f t="shared" si="0"/>
        <v>#DIV/0!</v>
      </c>
      <c r="G9" s="15"/>
      <c r="H9" s="4" t="e">
        <f t="shared" si="1"/>
        <v>#DIV/0!</v>
      </c>
      <c r="I9" s="15"/>
      <c r="J9" s="6" t="e">
        <f t="shared" si="2"/>
        <v>#DIV/0!</v>
      </c>
      <c r="K9" s="15"/>
      <c r="L9" s="16" t="e">
        <f t="shared" si="3"/>
        <v>#DIV/0!</v>
      </c>
      <c r="M9" s="15"/>
      <c r="N9" s="5" t="e">
        <f t="shared" si="4"/>
        <v>#DIV/0!</v>
      </c>
      <c r="O9" s="15"/>
      <c r="P9" s="16" t="e">
        <f t="shared" si="5"/>
        <v>#DIV/0!</v>
      </c>
      <c r="Q9" s="15"/>
      <c r="R9" s="6" t="e">
        <f t="shared" si="6"/>
        <v>#DIV/0!</v>
      </c>
      <c r="S9" s="15"/>
      <c r="T9" s="6" t="e">
        <f t="shared" si="7"/>
        <v>#DIV/0!</v>
      </c>
      <c r="U9" s="15">
        <v>0</v>
      </c>
      <c r="V9" s="6" t="e">
        <f t="shared" si="8"/>
        <v>#DIV/0!</v>
      </c>
      <c r="X9" s="20">
        <f aca="true" t="shared" si="10" ref="X9:X34">D9-E9</f>
        <v>0</v>
      </c>
      <c r="Y9" s="8"/>
      <c r="AA9" s="8"/>
      <c r="AC9" s="8"/>
      <c r="AG9" s="8"/>
    </row>
    <row r="10" spans="2:33" ht="15.75">
      <c r="B10" s="3">
        <v>3</v>
      </c>
      <c r="C10" s="9" t="s">
        <v>3</v>
      </c>
      <c r="D10" s="23">
        <f t="shared" si="9"/>
        <v>0</v>
      </c>
      <c r="E10" s="15"/>
      <c r="F10" s="16" t="e">
        <f t="shared" si="0"/>
        <v>#DIV/0!</v>
      </c>
      <c r="G10" s="15"/>
      <c r="H10" s="4" t="e">
        <f t="shared" si="1"/>
        <v>#DIV/0!</v>
      </c>
      <c r="I10" s="15"/>
      <c r="J10" s="6" t="e">
        <f t="shared" si="2"/>
        <v>#DIV/0!</v>
      </c>
      <c r="K10" s="15"/>
      <c r="L10" s="16" t="e">
        <f t="shared" si="3"/>
        <v>#DIV/0!</v>
      </c>
      <c r="M10" s="15"/>
      <c r="N10" s="5" t="e">
        <f t="shared" si="4"/>
        <v>#DIV/0!</v>
      </c>
      <c r="O10" s="15"/>
      <c r="P10" s="16" t="e">
        <f t="shared" si="5"/>
        <v>#DIV/0!</v>
      </c>
      <c r="Q10" s="15"/>
      <c r="R10" s="6" t="e">
        <f t="shared" si="6"/>
        <v>#DIV/0!</v>
      </c>
      <c r="S10" s="15"/>
      <c r="T10" s="6" t="e">
        <f t="shared" si="7"/>
        <v>#DIV/0!</v>
      </c>
      <c r="U10" s="15">
        <v>0</v>
      </c>
      <c r="V10" s="6" t="e">
        <f t="shared" si="8"/>
        <v>#DIV/0!</v>
      </c>
      <c r="W10" s="30"/>
      <c r="X10" s="20">
        <f t="shared" si="10"/>
        <v>0</v>
      </c>
      <c r="Y10" s="8"/>
      <c r="AA10" s="8"/>
      <c r="AC10" s="8"/>
      <c r="AG10" s="8"/>
    </row>
    <row r="11" spans="2:33" ht="15.75">
      <c r="B11" s="3">
        <v>4</v>
      </c>
      <c r="C11" s="9" t="s">
        <v>4</v>
      </c>
      <c r="D11" s="23">
        <f t="shared" si="9"/>
        <v>0</v>
      </c>
      <c r="E11" s="15"/>
      <c r="F11" s="16" t="e">
        <f t="shared" si="0"/>
        <v>#DIV/0!</v>
      </c>
      <c r="G11" s="15"/>
      <c r="H11" s="4" t="e">
        <f t="shared" si="1"/>
        <v>#DIV/0!</v>
      </c>
      <c r="I11" s="15"/>
      <c r="J11" s="6" t="e">
        <f t="shared" si="2"/>
        <v>#DIV/0!</v>
      </c>
      <c r="K11" s="15"/>
      <c r="L11" s="16" t="e">
        <f t="shared" si="3"/>
        <v>#DIV/0!</v>
      </c>
      <c r="M11" s="15"/>
      <c r="N11" s="5" t="e">
        <f t="shared" si="4"/>
        <v>#DIV/0!</v>
      </c>
      <c r="O11" s="15"/>
      <c r="P11" s="16" t="e">
        <f t="shared" si="5"/>
        <v>#DIV/0!</v>
      </c>
      <c r="Q11" s="15"/>
      <c r="R11" s="6" t="e">
        <f t="shared" si="6"/>
        <v>#DIV/0!</v>
      </c>
      <c r="S11" s="15"/>
      <c r="T11" s="6" t="e">
        <f t="shared" si="7"/>
        <v>#DIV/0!</v>
      </c>
      <c r="U11" s="15">
        <v>0</v>
      </c>
      <c r="V11" s="6" t="e">
        <f t="shared" si="8"/>
        <v>#DIV/0!</v>
      </c>
      <c r="X11" s="20">
        <f t="shared" si="10"/>
        <v>0</v>
      </c>
      <c r="Y11" s="8"/>
      <c r="AA11" s="8"/>
      <c r="AC11" s="8"/>
      <c r="AG11" s="8"/>
    </row>
    <row r="12" spans="2:33" ht="15.75">
      <c r="B12" s="3">
        <v>5</v>
      </c>
      <c r="C12" s="9" t="s">
        <v>5</v>
      </c>
      <c r="D12" s="23">
        <f t="shared" si="9"/>
        <v>0</v>
      </c>
      <c r="E12" s="15"/>
      <c r="F12" s="16" t="e">
        <f t="shared" si="0"/>
        <v>#DIV/0!</v>
      </c>
      <c r="G12" s="15"/>
      <c r="H12" s="4" t="e">
        <f t="shared" si="1"/>
        <v>#DIV/0!</v>
      </c>
      <c r="I12" s="15"/>
      <c r="J12" s="6" t="e">
        <f t="shared" si="2"/>
        <v>#DIV/0!</v>
      </c>
      <c r="K12" s="15"/>
      <c r="L12" s="16" t="e">
        <f t="shared" si="3"/>
        <v>#DIV/0!</v>
      </c>
      <c r="M12" s="15"/>
      <c r="N12" s="5" t="e">
        <f t="shared" si="4"/>
        <v>#DIV/0!</v>
      </c>
      <c r="O12" s="15"/>
      <c r="P12" s="16" t="e">
        <f t="shared" si="5"/>
        <v>#DIV/0!</v>
      </c>
      <c r="Q12" s="15"/>
      <c r="R12" s="6" t="e">
        <f t="shared" si="6"/>
        <v>#DIV/0!</v>
      </c>
      <c r="S12" s="15"/>
      <c r="T12" s="6" t="e">
        <f t="shared" si="7"/>
        <v>#DIV/0!</v>
      </c>
      <c r="U12" s="15">
        <v>0</v>
      </c>
      <c r="V12" s="6" t="e">
        <f t="shared" si="8"/>
        <v>#DIV/0!</v>
      </c>
      <c r="X12" s="20">
        <f t="shared" si="10"/>
        <v>0</v>
      </c>
      <c r="Y12" s="8"/>
      <c r="AA12" s="8"/>
      <c r="AC12" s="8"/>
      <c r="AG12" s="8"/>
    </row>
    <row r="13" spans="2:33" ht="15.75">
      <c r="B13" s="3">
        <v>6</v>
      </c>
      <c r="C13" s="9" t="s">
        <v>6</v>
      </c>
      <c r="D13" s="23">
        <f t="shared" si="9"/>
        <v>0</v>
      </c>
      <c r="E13" s="15"/>
      <c r="F13" s="16" t="e">
        <f t="shared" si="0"/>
        <v>#DIV/0!</v>
      </c>
      <c r="G13" s="15"/>
      <c r="H13" s="4" t="e">
        <f t="shared" si="1"/>
        <v>#DIV/0!</v>
      </c>
      <c r="I13" s="15"/>
      <c r="J13" s="6" t="e">
        <f t="shared" si="2"/>
        <v>#DIV/0!</v>
      </c>
      <c r="K13" s="15"/>
      <c r="L13" s="16" t="e">
        <f t="shared" si="3"/>
        <v>#DIV/0!</v>
      </c>
      <c r="M13" s="15"/>
      <c r="N13" s="5" t="e">
        <f t="shared" si="4"/>
        <v>#DIV/0!</v>
      </c>
      <c r="O13" s="15"/>
      <c r="P13" s="16" t="e">
        <f t="shared" si="5"/>
        <v>#DIV/0!</v>
      </c>
      <c r="Q13" s="15"/>
      <c r="R13" s="6" t="e">
        <f t="shared" si="6"/>
        <v>#DIV/0!</v>
      </c>
      <c r="S13" s="15"/>
      <c r="T13" s="6" t="e">
        <f t="shared" si="7"/>
        <v>#DIV/0!</v>
      </c>
      <c r="U13" s="15">
        <v>0</v>
      </c>
      <c r="V13" s="6" t="e">
        <f t="shared" si="8"/>
        <v>#DIV/0!</v>
      </c>
      <c r="X13" s="20">
        <f t="shared" si="10"/>
        <v>0</v>
      </c>
      <c r="Y13" s="8"/>
      <c r="AA13" s="8"/>
      <c r="AC13" s="8"/>
      <c r="AG13" s="8"/>
    </row>
    <row r="14" spans="2:33" ht="15.75">
      <c r="B14" s="3">
        <v>7</v>
      </c>
      <c r="C14" s="9" t="s">
        <v>7</v>
      </c>
      <c r="D14" s="23">
        <f t="shared" si="9"/>
        <v>0</v>
      </c>
      <c r="E14" s="15"/>
      <c r="F14" s="16" t="e">
        <f t="shared" si="0"/>
        <v>#DIV/0!</v>
      </c>
      <c r="G14" s="15"/>
      <c r="H14" s="4" t="e">
        <f t="shared" si="1"/>
        <v>#DIV/0!</v>
      </c>
      <c r="I14" s="15"/>
      <c r="J14" s="6" t="e">
        <f t="shared" si="2"/>
        <v>#DIV/0!</v>
      </c>
      <c r="K14" s="15"/>
      <c r="L14" s="16" t="e">
        <f t="shared" si="3"/>
        <v>#DIV/0!</v>
      </c>
      <c r="M14" s="15"/>
      <c r="N14" s="5" t="e">
        <f t="shared" si="4"/>
        <v>#DIV/0!</v>
      </c>
      <c r="O14" s="15"/>
      <c r="P14" s="16" t="e">
        <f t="shared" si="5"/>
        <v>#DIV/0!</v>
      </c>
      <c r="Q14" s="15"/>
      <c r="R14" s="6" t="e">
        <f t="shared" si="6"/>
        <v>#DIV/0!</v>
      </c>
      <c r="S14" s="15"/>
      <c r="T14" s="6" t="e">
        <f t="shared" si="7"/>
        <v>#DIV/0!</v>
      </c>
      <c r="U14" s="15">
        <v>0</v>
      </c>
      <c r="V14" s="6" t="e">
        <f t="shared" si="8"/>
        <v>#DIV/0!</v>
      </c>
      <c r="X14" s="20">
        <f t="shared" si="10"/>
        <v>0</v>
      </c>
      <c r="Y14" s="8"/>
      <c r="AA14" s="8"/>
      <c r="AC14" s="8"/>
      <c r="AG14" s="8"/>
    </row>
    <row r="15" spans="2:33" ht="15.75">
      <c r="B15" s="3">
        <v>8</v>
      </c>
      <c r="C15" s="9" t="s">
        <v>8</v>
      </c>
      <c r="D15" s="23">
        <f t="shared" si="9"/>
        <v>0</v>
      </c>
      <c r="E15" s="15"/>
      <c r="F15" s="16" t="e">
        <f t="shared" si="0"/>
        <v>#DIV/0!</v>
      </c>
      <c r="G15" s="15"/>
      <c r="H15" s="4" t="e">
        <f t="shared" si="1"/>
        <v>#DIV/0!</v>
      </c>
      <c r="I15" s="15"/>
      <c r="J15" s="6" t="e">
        <f t="shared" si="2"/>
        <v>#DIV/0!</v>
      </c>
      <c r="K15" s="15"/>
      <c r="L15" s="16" t="e">
        <f t="shared" si="3"/>
        <v>#DIV/0!</v>
      </c>
      <c r="M15" s="15"/>
      <c r="N15" s="5" t="e">
        <f t="shared" si="4"/>
        <v>#DIV/0!</v>
      </c>
      <c r="O15" s="15"/>
      <c r="P15" s="16" t="e">
        <f t="shared" si="5"/>
        <v>#DIV/0!</v>
      </c>
      <c r="Q15" s="15"/>
      <c r="R15" s="6" t="e">
        <f t="shared" si="6"/>
        <v>#DIV/0!</v>
      </c>
      <c r="S15" s="15"/>
      <c r="T15" s="6" t="e">
        <f t="shared" si="7"/>
        <v>#DIV/0!</v>
      </c>
      <c r="U15" s="15">
        <v>0</v>
      </c>
      <c r="V15" s="6" t="e">
        <f t="shared" si="8"/>
        <v>#DIV/0!</v>
      </c>
      <c r="X15" s="20">
        <f t="shared" si="10"/>
        <v>0</v>
      </c>
      <c r="Y15" s="8"/>
      <c r="AA15" s="8"/>
      <c r="AC15" s="8"/>
      <c r="AG15" s="8"/>
    </row>
    <row r="16" spans="2:33" ht="15.75">
      <c r="B16" s="3">
        <v>9</v>
      </c>
      <c r="C16" s="9" t="s">
        <v>9</v>
      </c>
      <c r="D16" s="23">
        <f t="shared" si="9"/>
        <v>0</v>
      </c>
      <c r="E16" s="15"/>
      <c r="F16" s="16" t="e">
        <f t="shared" si="0"/>
        <v>#DIV/0!</v>
      </c>
      <c r="G16" s="15"/>
      <c r="H16" s="4" t="e">
        <f t="shared" si="1"/>
        <v>#DIV/0!</v>
      </c>
      <c r="I16" s="15"/>
      <c r="J16" s="6" t="e">
        <f t="shared" si="2"/>
        <v>#DIV/0!</v>
      </c>
      <c r="K16" s="15"/>
      <c r="L16" s="16" t="e">
        <f t="shared" si="3"/>
        <v>#DIV/0!</v>
      </c>
      <c r="M16" s="15"/>
      <c r="N16" s="5" t="e">
        <f t="shared" si="4"/>
        <v>#DIV/0!</v>
      </c>
      <c r="O16" s="15"/>
      <c r="P16" s="16" t="e">
        <f t="shared" si="5"/>
        <v>#DIV/0!</v>
      </c>
      <c r="Q16" s="15"/>
      <c r="R16" s="6" t="e">
        <f t="shared" si="6"/>
        <v>#DIV/0!</v>
      </c>
      <c r="S16" s="15"/>
      <c r="T16" s="6" t="e">
        <f t="shared" si="7"/>
        <v>#DIV/0!</v>
      </c>
      <c r="U16" s="15">
        <v>0</v>
      </c>
      <c r="V16" s="6" t="e">
        <f t="shared" si="8"/>
        <v>#DIV/0!</v>
      </c>
      <c r="W16" s="30"/>
      <c r="X16" s="20">
        <f t="shared" si="10"/>
        <v>0</v>
      </c>
      <c r="Y16" s="8"/>
      <c r="AA16" s="8"/>
      <c r="AC16" s="8"/>
      <c r="AG16" s="8"/>
    </row>
    <row r="17" spans="2:33" ht="15.75">
      <c r="B17" s="3">
        <v>10</v>
      </c>
      <c r="C17" s="9" t="s">
        <v>10</v>
      </c>
      <c r="D17" s="23">
        <f t="shared" si="9"/>
        <v>0</v>
      </c>
      <c r="E17" s="15"/>
      <c r="F17" s="16" t="e">
        <f t="shared" si="0"/>
        <v>#DIV/0!</v>
      </c>
      <c r="G17" s="15"/>
      <c r="H17" s="4" t="e">
        <f t="shared" si="1"/>
        <v>#DIV/0!</v>
      </c>
      <c r="I17" s="15"/>
      <c r="J17" s="6" t="e">
        <f t="shared" si="2"/>
        <v>#DIV/0!</v>
      </c>
      <c r="K17" s="15"/>
      <c r="L17" s="16" t="e">
        <f t="shared" si="3"/>
        <v>#DIV/0!</v>
      </c>
      <c r="M17" s="15"/>
      <c r="N17" s="5" t="e">
        <f t="shared" si="4"/>
        <v>#DIV/0!</v>
      </c>
      <c r="O17" s="15"/>
      <c r="P17" s="16" t="e">
        <f t="shared" si="5"/>
        <v>#DIV/0!</v>
      </c>
      <c r="Q17" s="15"/>
      <c r="R17" s="6" t="e">
        <f t="shared" si="6"/>
        <v>#DIV/0!</v>
      </c>
      <c r="S17" s="15"/>
      <c r="T17" s="6" t="e">
        <f t="shared" si="7"/>
        <v>#DIV/0!</v>
      </c>
      <c r="U17" s="15">
        <v>0</v>
      </c>
      <c r="V17" s="6" t="e">
        <f t="shared" si="8"/>
        <v>#DIV/0!</v>
      </c>
      <c r="X17" s="20">
        <f t="shared" si="10"/>
        <v>0</v>
      </c>
      <c r="Y17" s="8"/>
      <c r="AA17" s="8"/>
      <c r="AC17" s="8"/>
      <c r="AG17" s="8"/>
    </row>
    <row r="18" spans="2:33" ht="15.75">
      <c r="B18" s="3">
        <v>11</v>
      </c>
      <c r="C18" s="9" t="s">
        <v>11</v>
      </c>
      <c r="D18" s="23">
        <f t="shared" si="9"/>
        <v>0</v>
      </c>
      <c r="E18" s="15"/>
      <c r="F18" s="16" t="e">
        <f t="shared" si="0"/>
        <v>#DIV/0!</v>
      </c>
      <c r="G18" s="15"/>
      <c r="H18" s="4" t="e">
        <f t="shared" si="1"/>
        <v>#DIV/0!</v>
      </c>
      <c r="I18" s="15"/>
      <c r="J18" s="6" t="e">
        <f t="shared" si="2"/>
        <v>#DIV/0!</v>
      </c>
      <c r="K18" s="15"/>
      <c r="L18" s="16" t="e">
        <f t="shared" si="3"/>
        <v>#DIV/0!</v>
      </c>
      <c r="M18" s="15"/>
      <c r="N18" s="5" t="e">
        <f t="shared" si="4"/>
        <v>#DIV/0!</v>
      </c>
      <c r="O18" s="15"/>
      <c r="P18" s="16" t="e">
        <f t="shared" si="5"/>
        <v>#DIV/0!</v>
      </c>
      <c r="Q18" s="15"/>
      <c r="R18" s="6" t="e">
        <f t="shared" si="6"/>
        <v>#DIV/0!</v>
      </c>
      <c r="S18" s="15"/>
      <c r="T18" s="6" t="e">
        <f t="shared" si="7"/>
        <v>#DIV/0!</v>
      </c>
      <c r="U18" s="15">
        <v>0</v>
      </c>
      <c r="V18" s="6" t="e">
        <f t="shared" si="8"/>
        <v>#DIV/0!</v>
      </c>
      <c r="W18" s="30"/>
      <c r="X18" s="20">
        <f t="shared" si="10"/>
        <v>0</v>
      </c>
      <c r="Y18" s="8"/>
      <c r="AA18" s="8"/>
      <c r="AC18" s="8"/>
      <c r="AG18" s="8"/>
    </row>
    <row r="19" spans="2:33" ht="15.75">
      <c r="B19" s="3">
        <v>12</v>
      </c>
      <c r="C19" s="9" t="s">
        <v>12</v>
      </c>
      <c r="D19" s="23">
        <f t="shared" si="9"/>
        <v>0</v>
      </c>
      <c r="E19" s="15"/>
      <c r="F19" s="16" t="e">
        <f t="shared" si="0"/>
        <v>#DIV/0!</v>
      </c>
      <c r="G19" s="15"/>
      <c r="H19" s="4" t="e">
        <f t="shared" si="1"/>
        <v>#DIV/0!</v>
      </c>
      <c r="I19" s="15"/>
      <c r="J19" s="6" t="e">
        <f t="shared" si="2"/>
        <v>#DIV/0!</v>
      </c>
      <c r="K19" s="15"/>
      <c r="L19" s="16" t="e">
        <f t="shared" si="3"/>
        <v>#DIV/0!</v>
      </c>
      <c r="M19" s="15"/>
      <c r="N19" s="5" t="e">
        <f t="shared" si="4"/>
        <v>#DIV/0!</v>
      </c>
      <c r="O19" s="15"/>
      <c r="P19" s="16" t="e">
        <f t="shared" si="5"/>
        <v>#DIV/0!</v>
      </c>
      <c r="Q19" s="15"/>
      <c r="R19" s="6" t="e">
        <f t="shared" si="6"/>
        <v>#DIV/0!</v>
      </c>
      <c r="S19" s="15"/>
      <c r="T19" s="6" t="e">
        <f t="shared" si="7"/>
        <v>#DIV/0!</v>
      </c>
      <c r="U19" s="15">
        <v>0</v>
      </c>
      <c r="V19" s="6" t="e">
        <f t="shared" si="8"/>
        <v>#DIV/0!</v>
      </c>
      <c r="X19" s="20">
        <f t="shared" si="10"/>
        <v>0</v>
      </c>
      <c r="Y19" s="8"/>
      <c r="AA19" s="8"/>
      <c r="AC19" s="8"/>
      <c r="AG19" s="8"/>
    </row>
    <row r="20" spans="2:33" ht="15.75">
      <c r="B20" s="3">
        <v>13</v>
      </c>
      <c r="C20" s="9" t="s">
        <v>13</v>
      </c>
      <c r="D20" s="23">
        <f t="shared" si="9"/>
        <v>0</v>
      </c>
      <c r="E20" s="15"/>
      <c r="F20" s="16" t="e">
        <f t="shared" si="0"/>
        <v>#DIV/0!</v>
      </c>
      <c r="G20" s="15"/>
      <c r="H20" s="4" t="e">
        <f t="shared" si="1"/>
        <v>#DIV/0!</v>
      </c>
      <c r="I20" s="15"/>
      <c r="J20" s="6" t="e">
        <f t="shared" si="2"/>
        <v>#DIV/0!</v>
      </c>
      <c r="K20" s="15"/>
      <c r="L20" s="16" t="e">
        <f t="shared" si="3"/>
        <v>#DIV/0!</v>
      </c>
      <c r="M20" s="15"/>
      <c r="N20" s="5" t="e">
        <f t="shared" si="4"/>
        <v>#DIV/0!</v>
      </c>
      <c r="O20" s="15"/>
      <c r="P20" s="16" t="e">
        <f t="shared" si="5"/>
        <v>#DIV/0!</v>
      </c>
      <c r="Q20" s="15"/>
      <c r="R20" s="6" t="e">
        <f t="shared" si="6"/>
        <v>#DIV/0!</v>
      </c>
      <c r="S20" s="15"/>
      <c r="T20" s="6" t="e">
        <f t="shared" si="7"/>
        <v>#DIV/0!</v>
      </c>
      <c r="U20" s="15">
        <v>0</v>
      </c>
      <c r="V20" s="6" t="e">
        <f t="shared" si="8"/>
        <v>#DIV/0!</v>
      </c>
      <c r="X20" s="20">
        <f t="shared" si="10"/>
        <v>0</v>
      </c>
      <c r="Y20" s="8"/>
      <c r="AA20" s="8"/>
      <c r="AC20" s="8"/>
      <c r="AG20" s="8"/>
    </row>
    <row r="21" spans="2:33" ht="15.75">
      <c r="B21" s="3">
        <v>14</v>
      </c>
      <c r="C21" s="9" t="s">
        <v>14</v>
      </c>
      <c r="D21" s="23">
        <f t="shared" si="9"/>
        <v>0</v>
      </c>
      <c r="E21" s="15"/>
      <c r="F21" s="16" t="e">
        <f t="shared" si="0"/>
        <v>#DIV/0!</v>
      </c>
      <c r="G21" s="15"/>
      <c r="H21" s="4" t="e">
        <f t="shared" si="1"/>
        <v>#DIV/0!</v>
      </c>
      <c r="I21" s="15"/>
      <c r="J21" s="6" t="e">
        <f t="shared" si="2"/>
        <v>#DIV/0!</v>
      </c>
      <c r="K21" s="15"/>
      <c r="L21" s="16" t="e">
        <f t="shared" si="3"/>
        <v>#DIV/0!</v>
      </c>
      <c r="M21" s="15"/>
      <c r="N21" s="5" t="e">
        <f t="shared" si="4"/>
        <v>#DIV/0!</v>
      </c>
      <c r="O21" s="15"/>
      <c r="P21" s="16" t="e">
        <f t="shared" si="5"/>
        <v>#DIV/0!</v>
      </c>
      <c r="Q21" s="15"/>
      <c r="R21" s="6" t="e">
        <f t="shared" si="6"/>
        <v>#DIV/0!</v>
      </c>
      <c r="S21" s="15"/>
      <c r="T21" s="6" t="e">
        <f t="shared" si="7"/>
        <v>#DIV/0!</v>
      </c>
      <c r="U21" s="15">
        <v>0</v>
      </c>
      <c r="V21" s="6" t="e">
        <f t="shared" si="8"/>
        <v>#DIV/0!</v>
      </c>
      <c r="X21" s="20">
        <f t="shared" si="10"/>
        <v>0</v>
      </c>
      <c r="Y21" s="8"/>
      <c r="AA21" s="8"/>
      <c r="AC21" s="8"/>
      <c r="AG21" s="8"/>
    </row>
    <row r="22" spans="2:33" ht="15.75">
      <c r="B22" s="3">
        <v>15</v>
      </c>
      <c r="C22" s="9" t="s">
        <v>15</v>
      </c>
      <c r="D22" s="23">
        <f t="shared" si="9"/>
        <v>0</v>
      </c>
      <c r="E22" s="15"/>
      <c r="F22" s="16" t="e">
        <f t="shared" si="0"/>
        <v>#DIV/0!</v>
      </c>
      <c r="G22" s="15"/>
      <c r="H22" s="4" t="e">
        <f t="shared" si="1"/>
        <v>#DIV/0!</v>
      </c>
      <c r="I22" s="15"/>
      <c r="J22" s="6" t="e">
        <f t="shared" si="2"/>
        <v>#DIV/0!</v>
      </c>
      <c r="K22" s="15"/>
      <c r="L22" s="16" t="e">
        <f t="shared" si="3"/>
        <v>#DIV/0!</v>
      </c>
      <c r="M22" s="15"/>
      <c r="N22" s="5" t="e">
        <f t="shared" si="4"/>
        <v>#DIV/0!</v>
      </c>
      <c r="O22" s="15"/>
      <c r="P22" s="16" t="e">
        <f t="shared" si="5"/>
        <v>#DIV/0!</v>
      </c>
      <c r="Q22" s="15"/>
      <c r="R22" s="6" t="e">
        <f t="shared" si="6"/>
        <v>#DIV/0!</v>
      </c>
      <c r="S22" s="15"/>
      <c r="T22" s="6" t="e">
        <f t="shared" si="7"/>
        <v>#DIV/0!</v>
      </c>
      <c r="U22" s="15">
        <v>0</v>
      </c>
      <c r="V22" s="6" t="e">
        <f t="shared" si="8"/>
        <v>#DIV/0!</v>
      </c>
      <c r="X22" s="20">
        <f t="shared" si="10"/>
        <v>0</v>
      </c>
      <c r="Y22" s="8"/>
      <c r="AA22" s="8"/>
      <c r="AC22" s="8"/>
      <c r="AG22" s="8"/>
    </row>
    <row r="23" spans="2:33" ht="15.75">
      <c r="B23" s="3">
        <v>16</v>
      </c>
      <c r="C23" s="9" t="s">
        <v>16</v>
      </c>
      <c r="D23" s="23">
        <f t="shared" si="9"/>
        <v>0</v>
      </c>
      <c r="E23" s="15"/>
      <c r="F23" s="16" t="e">
        <f t="shared" si="0"/>
        <v>#DIV/0!</v>
      </c>
      <c r="G23" s="15"/>
      <c r="H23" s="4" t="e">
        <f t="shared" si="1"/>
        <v>#DIV/0!</v>
      </c>
      <c r="I23" s="15"/>
      <c r="J23" s="6" t="e">
        <f t="shared" si="2"/>
        <v>#DIV/0!</v>
      </c>
      <c r="K23" s="15"/>
      <c r="L23" s="16" t="e">
        <f t="shared" si="3"/>
        <v>#DIV/0!</v>
      </c>
      <c r="M23" s="15"/>
      <c r="N23" s="5" t="e">
        <f t="shared" si="4"/>
        <v>#DIV/0!</v>
      </c>
      <c r="O23" s="15"/>
      <c r="P23" s="16" t="e">
        <f t="shared" si="5"/>
        <v>#DIV/0!</v>
      </c>
      <c r="Q23" s="15"/>
      <c r="R23" s="6" t="e">
        <f t="shared" si="6"/>
        <v>#DIV/0!</v>
      </c>
      <c r="S23" s="15"/>
      <c r="T23" s="6" t="e">
        <f t="shared" si="7"/>
        <v>#DIV/0!</v>
      </c>
      <c r="U23" s="15">
        <v>0</v>
      </c>
      <c r="V23" s="6" t="e">
        <f t="shared" si="8"/>
        <v>#DIV/0!</v>
      </c>
      <c r="X23" s="20">
        <f t="shared" si="10"/>
        <v>0</v>
      </c>
      <c r="Y23" s="8"/>
      <c r="AA23" s="8"/>
      <c r="AC23" s="8"/>
      <c r="AG23" s="8"/>
    </row>
    <row r="24" spans="2:33" ht="15.75">
      <c r="B24" s="3">
        <v>17</v>
      </c>
      <c r="C24" s="9" t="s">
        <v>17</v>
      </c>
      <c r="D24" s="23">
        <f t="shared" si="9"/>
        <v>0</v>
      </c>
      <c r="E24" s="15"/>
      <c r="F24" s="16" t="e">
        <f t="shared" si="0"/>
        <v>#DIV/0!</v>
      </c>
      <c r="G24" s="15"/>
      <c r="H24" s="4" t="e">
        <f t="shared" si="1"/>
        <v>#DIV/0!</v>
      </c>
      <c r="I24" s="15"/>
      <c r="J24" s="6" t="e">
        <f t="shared" si="2"/>
        <v>#DIV/0!</v>
      </c>
      <c r="K24" s="15"/>
      <c r="L24" s="16" t="e">
        <f t="shared" si="3"/>
        <v>#DIV/0!</v>
      </c>
      <c r="M24" s="15"/>
      <c r="N24" s="5" t="e">
        <f t="shared" si="4"/>
        <v>#DIV/0!</v>
      </c>
      <c r="O24" s="15"/>
      <c r="P24" s="16" t="e">
        <f t="shared" si="5"/>
        <v>#DIV/0!</v>
      </c>
      <c r="Q24" s="15"/>
      <c r="R24" s="6" t="e">
        <f t="shared" si="6"/>
        <v>#DIV/0!</v>
      </c>
      <c r="S24" s="15"/>
      <c r="T24" s="6" t="e">
        <f t="shared" si="7"/>
        <v>#DIV/0!</v>
      </c>
      <c r="U24" s="15">
        <v>0</v>
      </c>
      <c r="V24" s="6" t="e">
        <f t="shared" si="8"/>
        <v>#DIV/0!</v>
      </c>
      <c r="X24" s="20">
        <f t="shared" si="10"/>
        <v>0</v>
      </c>
      <c r="Y24" s="8"/>
      <c r="AA24" s="8"/>
      <c r="AC24" s="8"/>
      <c r="AG24" s="8"/>
    </row>
    <row r="25" spans="2:33" ht="15.75">
      <c r="B25" s="3">
        <v>18</v>
      </c>
      <c r="C25" s="9" t="s">
        <v>18</v>
      </c>
      <c r="D25" s="23">
        <f t="shared" si="9"/>
        <v>0</v>
      </c>
      <c r="E25" s="15"/>
      <c r="F25" s="16" t="e">
        <f t="shared" si="0"/>
        <v>#DIV/0!</v>
      </c>
      <c r="G25" s="15"/>
      <c r="H25" s="4" t="e">
        <f t="shared" si="1"/>
        <v>#DIV/0!</v>
      </c>
      <c r="I25" s="15"/>
      <c r="J25" s="6" t="e">
        <f t="shared" si="2"/>
        <v>#DIV/0!</v>
      </c>
      <c r="K25" s="15"/>
      <c r="L25" s="16" t="e">
        <f t="shared" si="3"/>
        <v>#DIV/0!</v>
      </c>
      <c r="M25" s="15"/>
      <c r="N25" s="5" t="e">
        <f t="shared" si="4"/>
        <v>#DIV/0!</v>
      </c>
      <c r="O25" s="15"/>
      <c r="P25" s="16" t="e">
        <f t="shared" si="5"/>
        <v>#DIV/0!</v>
      </c>
      <c r="Q25" s="15"/>
      <c r="R25" s="6" t="e">
        <f t="shared" si="6"/>
        <v>#DIV/0!</v>
      </c>
      <c r="S25" s="15"/>
      <c r="T25" s="6" t="e">
        <f t="shared" si="7"/>
        <v>#DIV/0!</v>
      </c>
      <c r="U25" s="15">
        <v>0</v>
      </c>
      <c r="V25" s="6" t="e">
        <f t="shared" si="8"/>
        <v>#DIV/0!</v>
      </c>
      <c r="X25" s="20">
        <f t="shared" si="10"/>
        <v>0</v>
      </c>
      <c r="Y25" s="8"/>
      <c r="AA25" s="8"/>
      <c r="AC25" s="8"/>
      <c r="AG25" s="8"/>
    </row>
    <row r="26" spans="2:33" ht="15.75">
      <c r="B26" s="3">
        <v>19</v>
      </c>
      <c r="C26" s="9" t="s">
        <v>19</v>
      </c>
      <c r="D26" s="23">
        <f t="shared" si="9"/>
        <v>0</v>
      </c>
      <c r="E26" s="15"/>
      <c r="F26" s="16" t="e">
        <f t="shared" si="0"/>
        <v>#DIV/0!</v>
      </c>
      <c r="G26" s="15"/>
      <c r="H26" s="4" t="e">
        <f t="shared" si="1"/>
        <v>#DIV/0!</v>
      </c>
      <c r="I26" s="15"/>
      <c r="J26" s="6" t="e">
        <f t="shared" si="2"/>
        <v>#DIV/0!</v>
      </c>
      <c r="K26" s="15"/>
      <c r="L26" s="16" t="e">
        <f t="shared" si="3"/>
        <v>#DIV/0!</v>
      </c>
      <c r="M26" s="15"/>
      <c r="N26" s="5" t="e">
        <f t="shared" si="4"/>
        <v>#DIV/0!</v>
      </c>
      <c r="O26" s="15"/>
      <c r="P26" s="16" t="e">
        <f t="shared" si="5"/>
        <v>#DIV/0!</v>
      </c>
      <c r="Q26" s="15"/>
      <c r="R26" s="6" t="e">
        <f t="shared" si="6"/>
        <v>#DIV/0!</v>
      </c>
      <c r="S26" s="15"/>
      <c r="T26" s="6" t="e">
        <f t="shared" si="7"/>
        <v>#DIV/0!</v>
      </c>
      <c r="U26" s="15">
        <v>0</v>
      </c>
      <c r="V26" s="6" t="e">
        <f t="shared" si="8"/>
        <v>#DIV/0!</v>
      </c>
      <c r="X26" s="20">
        <f t="shared" si="10"/>
        <v>0</v>
      </c>
      <c r="Y26" s="8"/>
      <c r="AA26" s="8"/>
      <c r="AC26" s="8"/>
      <c r="AG26" s="8"/>
    </row>
    <row r="27" spans="2:33" ht="15.75">
      <c r="B27" s="3">
        <v>20</v>
      </c>
      <c r="C27" s="9" t="s">
        <v>20</v>
      </c>
      <c r="D27" s="23">
        <f t="shared" si="9"/>
        <v>0</v>
      </c>
      <c r="E27" s="15"/>
      <c r="F27" s="16" t="e">
        <f t="shared" si="0"/>
        <v>#DIV/0!</v>
      </c>
      <c r="G27" s="15"/>
      <c r="H27" s="4" t="e">
        <f t="shared" si="1"/>
        <v>#DIV/0!</v>
      </c>
      <c r="I27" s="15"/>
      <c r="J27" s="6" t="e">
        <f t="shared" si="2"/>
        <v>#DIV/0!</v>
      </c>
      <c r="K27" s="15"/>
      <c r="L27" s="16" t="e">
        <f t="shared" si="3"/>
        <v>#DIV/0!</v>
      </c>
      <c r="M27" s="15"/>
      <c r="N27" s="5" t="e">
        <f t="shared" si="4"/>
        <v>#DIV/0!</v>
      </c>
      <c r="O27" s="15"/>
      <c r="P27" s="16" t="e">
        <f t="shared" si="5"/>
        <v>#DIV/0!</v>
      </c>
      <c r="Q27" s="15"/>
      <c r="R27" s="6" t="e">
        <f t="shared" si="6"/>
        <v>#DIV/0!</v>
      </c>
      <c r="S27" s="15"/>
      <c r="T27" s="6" t="e">
        <f t="shared" si="7"/>
        <v>#DIV/0!</v>
      </c>
      <c r="U27" s="15">
        <v>0</v>
      </c>
      <c r="V27" s="6" t="e">
        <f t="shared" si="8"/>
        <v>#DIV/0!</v>
      </c>
      <c r="X27" s="20">
        <f t="shared" si="10"/>
        <v>0</v>
      </c>
      <c r="Y27" s="8"/>
      <c r="AA27" s="8"/>
      <c r="AC27" s="8"/>
      <c r="AG27" s="8"/>
    </row>
    <row r="28" spans="2:33" ht="15.75">
      <c r="B28" s="3">
        <v>21</v>
      </c>
      <c r="C28" s="9" t="s">
        <v>21</v>
      </c>
      <c r="D28" s="23">
        <f t="shared" si="9"/>
        <v>0</v>
      </c>
      <c r="E28" s="15"/>
      <c r="F28" s="16" t="e">
        <f t="shared" si="0"/>
        <v>#DIV/0!</v>
      </c>
      <c r="G28" s="15"/>
      <c r="H28" s="4" t="e">
        <f t="shared" si="1"/>
        <v>#DIV/0!</v>
      </c>
      <c r="I28" s="15"/>
      <c r="J28" s="6" t="e">
        <f t="shared" si="2"/>
        <v>#DIV/0!</v>
      </c>
      <c r="K28" s="15"/>
      <c r="L28" s="16" t="e">
        <f t="shared" si="3"/>
        <v>#DIV/0!</v>
      </c>
      <c r="M28" s="15"/>
      <c r="N28" s="5" t="e">
        <f t="shared" si="4"/>
        <v>#DIV/0!</v>
      </c>
      <c r="O28" s="15"/>
      <c r="P28" s="16" t="e">
        <f t="shared" si="5"/>
        <v>#DIV/0!</v>
      </c>
      <c r="Q28" s="15"/>
      <c r="R28" s="6" t="e">
        <f t="shared" si="6"/>
        <v>#DIV/0!</v>
      </c>
      <c r="S28" s="15"/>
      <c r="T28" s="6" t="e">
        <f t="shared" si="7"/>
        <v>#DIV/0!</v>
      </c>
      <c r="U28" s="15">
        <v>0</v>
      </c>
      <c r="V28" s="6" t="e">
        <f t="shared" si="8"/>
        <v>#DIV/0!</v>
      </c>
      <c r="W28" s="30"/>
      <c r="X28" s="20">
        <f t="shared" si="10"/>
        <v>0</v>
      </c>
      <c r="Y28" s="8"/>
      <c r="AA28" s="8"/>
      <c r="AC28" s="8"/>
      <c r="AG28" s="8"/>
    </row>
    <row r="29" spans="2:33" ht="15.75">
      <c r="B29" s="3">
        <v>22</v>
      </c>
      <c r="C29" s="9" t="s">
        <v>22</v>
      </c>
      <c r="D29" s="23">
        <f t="shared" si="9"/>
        <v>0</v>
      </c>
      <c r="E29" s="15"/>
      <c r="F29" s="16" t="e">
        <f t="shared" si="0"/>
        <v>#DIV/0!</v>
      </c>
      <c r="G29" s="15"/>
      <c r="H29" s="4" t="e">
        <f t="shared" si="1"/>
        <v>#DIV/0!</v>
      </c>
      <c r="I29" s="15"/>
      <c r="J29" s="6" t="e">
        <f t="shared" si="2"/>
        <v>#DIV/0!</v>
      </c>
      <c r="K29" s="15"/>
      <c r="L29" s="16" t="e">
        <f t="shared" si="3"/>
        <v>#DIV/0!</v>
      </c>
      <c r="M29" s="15"/>
      <c r="N29" s="5" t="e">
        <f t="shared" si="4"/>
        <v>#DIV/0!</v>
      </c>
      <c r="O29" s="15"/>
      <c r="P29" s="16" t="e">
        <f t="shared" si="5"/>
        <v>#DIV/0!</v>
      </c>
      <c r="Q29" s="15"/>
      <c r="R29" s="6" t="e">
        <f t="shared" si="6"/>
        <v>#DIV/0!</v>
      </c>
      <c r="S29" s="15"/>
      <c r="T29" s="6" t="e">
        <f t="shared" si="7"/>
        <v>#DIV/0!</v>
      </c>
      <c r="U29" s="15">
        <v>0</v>
      </c>
      <c r="V29" s="6" t="e">
        <f t="shared" si="8"/>
        <v>#DIV/0!</v>
      </c>
      <c r="X29" s="20">
        <f t="shared" si="10"/>
        <v>0</v>
      </c>
      <c r="Y29" s="8"/>
      <c r="AA29" s="8"/>
      <c r="AC29" s="8"/>
      <c r="AG29" s="8"/>
    </row>
    <row r="30" spans="2:33" ht="15.75">
      <c r="B30" s="3">
        <v>23</v>
      </c>
      <c r="C30" s="9" t="s">
        <v>23</v>
      </c>
      <c r="D30" s="23">
        <f t="shared" si="9"/>
        <v>0</v>
      </c>
      <c r="E30" s="15"/>
      <c r="F30" s="16" t="e">
        <f t="shared" si="0"/>
        <v>#DIV/0!</v>
      </c>
      <c r="G30" s="15"/>
      <c r="H30" s="4" t="e">
        <f t="shared" si="1"/>
        <v>#DIV/0!</v>
      </c>
      <c r="I30" s="15"/>
      <c r="J30" s="6" t="e">
        <f t="shared" si="2"/>
        <v>#DIV/0!</v>
      </c>
      <c r="K30" s="15"/>
      <c r="L30" s="16" t="e">
        <f t="shared" si="3"/>
        <v>#DIV/0!</v>
      </c>
      <c r="M30" s="15"/>
      <c r="N30" s="5" t="e">
        <f t="shared" si="4"/>
        <v>#DIV/0!</v>
      </c>
      <c r="O30" s="15"/>
      <c r="P30" s="16" t="e">
        <f t="shared" si="5"/>
        <v>#DIV/0!</v>
      </c>
      <c r="Q30" s="15"/>
      <c r="R30" s="6" t="e">
        <f t="shared" si="6"/>
        <v>#DIV/0!</v>
      </c>
      <c r="S30" s="15"/>
      <c r="T30" s="6" t="e">
        <f t="shared" si="7"/>
        <v>#DIV/0!</v>
      </c>
      <c r="U30" s="15">
        <v>0</v>
      </c>
      <c r="V30" s="6" t="e">
        <f t="shared" si="8"/>
        <v>#DIV/0!</v>
      </c>
      <c r="W30" s="30"/>
      <c r="X30" s="20">
        <f t="shared" si="10"/>
        <v>0</v>
      </c>
      <c r="Y30" s="8"/>
      <c r="AA30" s="8"/>
      <c r="AC30" s="8"/>
      <c r="AG30" s="8"/>
    </row>
    <row r="31" spans="2:33" ht="15.75">
      <c r="B31" s="3">
        <v>24</v>
      </c>
      <c r="C31" s="10" t="s">
        <v>24</v>
      </c>
      <c r="D31" s="23">
        <f t="shared" si="9"/>
        <v>0</v>
      </c>
      <c r="E31" s="15"/>
      <c r="F31" s="16" t="e">
        <f t="shared" si="0"/>
        <v>#DIV/0!</v>
      </c>
      <c r="G31" s="15"/>
      <c r="H31" s="4" t="e">
        <f t="shared" si="1"/>
        <v>#DIV/0!</v>
      </c>
      <c r="I31" s="15"/>
      <c r="J31" s="6" t="e">
        <f t="shared" si="2"/>
        <v>#DIV/0!</v>
      </c>
      <c r="K31" s="15"/>
      <c r="L31" s="16" t="e">
        <f t="shared" si="3"/>
        <v>#DIV/0!</v>
      </c>
      <c r="M31" s="15"/>
      <c r="N31" s="5" t="e">
        <f t="shared" si="4"/>
        <v>#DIV/0!</v>
      </c>
      <c r="O31" s="15"/>
      <c r="P31" s="16" t="e">
        <f t="shared" si="5"/>
        <v>#DIV/0!</v>
      </c>
      <c r="Q31" s="15"/>
      <c r="R31" s="6" t="e">
        <f t="shared" si="6"/>
        <v>#DIV/0!</v>
      </c>
      <c r="S31" s="15"/>
      <c r="T31" s="6" t="e">
        <f t="shared" si="7"/>
        <v>#DIV/0!</v>
      </c>
      <c r="U31" s="15">
        <v>0</v>
      </c>
      <c r="V31" s="6" t="e">
        <f t="shared" si="8"/>
        <v>#DIV/0!</v>
      </c>
      <c r="X31" s="20">
        <f t="shared" si="10"/>
        <v>0</v>
      </c>
      <c r="Y31" s="8"/>
      <c r="AA31" s="8"/>
      <c r="AC31" s="8"/>
      <c r="AG31" s="8"/>
    </row>
    <row r="32" spans="2:33" ht="15.75">
      <c r="B32" s="3">
        <v>25</v>
      </c>
      <c r="C32" s="10" t="s">
        <v>25</v>
      </c>
      <c r="D32" s="23">
        <f t="shared" si="9"/>
        <v>0</v>
      </c>
      <c r="E32" s="15"/>
      <c r="F32" s="16" t="e">
        <f t="shared" si="0"/>
        <v>#DIV/0!</v>
      </c>
      <c r="G32" s="15"/>
      <c r="H32" s="4" t="e">
        <f t="shared" si="1"/>
        <v>#DIV/0!</v>
      </c>
      <c r="I32" s="15"/>
      <c r="J32" s="6" t="e">
        <f t="shared" si="2"/>
        <v>#DIV/0!</v>
      </c>
      <c r="K32" s="15"/>
      <c r="L32" s="16" t="e">
        <f t="shared" si="3"/>
        <v>#DIV/0!</v>
      </c>
      <c r="M32" s="15"/>
      <c r="N32" s="5" t="e">
        <f t="shared" si="4"/>
        <v>#DIV/0!</v>
      </c>
      <c r="O32" s="15"/>
      <c r="P32" s="16" t="e">
        <f t="shared" si="5"/>
        <v>#DIV/0!</v>
      </c>
      <c r="Q32" s="15"/>
      <c r="R32" s="6" t="e">
        <f t="shared" si="6"/>
        <v>#DIV/0!</v>
      </c>
      <c r="S32" s="15"/>
      <c r="T32" s="6" t="e">
        <f t="shared" si="7"/>
        <v>#DIV/0!</v>
      </c>
      <c r="U32" s="15">
        <v>0</v>
      </c>
      <c r="V32" s="6" t="e">
        <f t="shared" si="8"/>
        <v>#DIV/0!</v>
      </c>
      <c r="W32" s="30"/>
      <c r="X32" s="20">
        <f t="shared" si="10"/>
        <v>0</v>
      </c>
      <c r="Y32" s="8"/>
      <c r="AA32" s="8"/>
      <c r="AC32" s="8"/>
      <c r="AG32" s="8"/>
    </row>
    <row r="33" spans="2:33" ht="15.75">
      <c r="B33" s="3">
        <v>26</v>
      </c>
      <c r="C33" s="25" t="s">
        <v>42</v>
      </c>
      <c r="D33" s="23">
        <f t="shared" si="9"/>
        <v>0</v>
      </c>
      <c r="E33" s="15"/>
      <c r="F33" s="16" t="e">
        <f t="shared" si="0"/>
        <v>#DIV/0!</v>
      </c>
      <c r="G33" s="15"/>
      <c r="H33" s="4" t="e">
        <f t="shared" si="1"/>
        <v>#DIV/0!</v>
      </c>
      <c r="I33" s="15"/>
      <c r="J33" s="6" t="e">
        <f t="shared" si="2"/>
        <v>#DIV/0!</v>
      </c>
      <c r="K33" s="15"/>
      <c r="L33" s="16" t="e">
        <f t="shared" si="3"/>
        <v>#DIV/0!</v>
      </c>
      <c r="M33" s="15"/>
      <c r="N33" s="5" t="e">
        <f t="shared" si="4"/>
        <v>#DIV/0!</v>
      </c>
      <c r="O33" s="15"/>
      <c r="P33" s="16" t="e">
        <f t="shared" si="5"/>
        <v>#DIV/0!</v>
      </c>
      <c r="Q33" s="15"/>
      <c r="R33" s="6" t="e">
        <f t="shared" si="6"/>
        <v>#DIV/0!</v>
      </c>
      <c r="S33" s="15"/>
      <c r="T33" s="6" t="e">
        <f t="shared" si="7"/>
        <v>#DIV/0!</v>
      </c>
      <c r="U33" s="15">
        <v>0</v>
      </c>
      <c r="V33" s="6" t="e">
        <f t="shared" si="8"/>
        <v>#DIV/0!</v>
      </c>
      <c r="X33" s="20">
        <f t="shared" si="10"/>
        <v>0</v>
      </c>
      <c r="Y33" s="8"/>
      <c r="AA33" s="8"/>
      <c r="AC33" s="8"/>
      <c r="AG33" s="8"/>
    </row>
    <row r="34" spans="2:33" ht="16.5" thickBot="1">
      <c r="B34" s="3">
        <v>27</v>
      </c>
      <c r="C34" s="25" t="s">
        <v>51</v>
      </c>
      <c r="D34" s="23">
        <f t="shared" si="9"/>
        <v>0</v>
      </c>
      <c r="E34" s="15"/>
      <c r="F34" s="16" t="e">
        <f t="shared" si="0"/>
        <v>#DIV/0!</v>
      </c>
      <c r="G34" s="15"/>
      <c r="H34" s="4" t="e">
        <f t="shared" si="1"/>
        <v>#DIV/0!</v>
      </c>
      <c r="I34" s="15">
        <v>0</v>
      </c>
      <c r="J34" s="6" t="e">
        <f t="shared" si="2"/>
        <v>#DIV/0!</v>
      </c>
      <c r="K34" s="15"/>
      <c r="L34" s="16" t="e">
        <f t="shared" si="3"/>
        <v>#DIV/0!</v>
      </c>
      <c r="M34" s="15"/>
      <c r="N34" s="5" t="e">
        <f t="shared" si="4"/>
        <v>#DIV/0!</v>
      </c>
      <c r="O34" s="15"/>
      <c r="P34" s="16" t="e">
        <f t="shared" si="5"/>
        <v>#DIV/0!</v>
      </c>
      <c r="Q34" s="15"/>
      <c r="R34" s="6" t="e">
        <f t="shared" si="6"/>
        <v>#DIV/0!</v>
      </c>
      <c r="S34" s="15"/>
      <c r="T34" s="6" t="e">
        <f t="shared" si="7"/>
        <v>#DIV/0!</v>
      </c>
      <c r="U34" s="15">
        <v>0</v>
      </c>
      <c r="V34" s="6" t="e">
        <f t="shared" si="8"/>
        <v>#DIV/0!</v>
      </c>
      <c r="X34" s="20">
        <f t="shared" si="10"/>
        <v>0</v>
      </c>
      <c r="Y34" s="8"/>
      <c r="AA34" s="8"/>
      <c r="AC34" s="8"/>
      <c r="AG34" s="8"/>
    </row>
    <row r="35" spans="2:26" ht="16.5" thickBot="1">
      <c r="B35" s="54" t="s">
        <v>43</v>
      </c>
      <c r="C35" s="55"/>
      <c r="D35" s="24">
        <f>SUM(D8:D32)</f>
        <v>0</v>
      </c>
      <c r="E35" s="24">
        <f>SUM(E8:E34)</f>
        <v>0</v>
      </c>
      <c r="F35" s="26" t="e">
        <f t="shared" si="0"/>
        <v>#DIV/0!</v>
      </c>
      <c r="G35" s="24">
        <f>SUM(G8:G34)</f>
        <v>0</v>
      </c>
      <c r="H35" s="17" t="e">
        <f t="shared" si="1"/>
        <v>#DIV/0!</v>
      </c>
      <c r="I35" s="24">
        <f>SUM(I8:I34)</f>
        <v>0</v>
      </c>
      <c r="J35" s="19" t="e">
        <f t="shared" si="2"/>
        <v>#DIV/0!</v>
      </c>
      <c r="K35" s="24">
        <f>SUM(K8:K34)</f>
        <v>0</v>
      </c>
      <c r="L35" s="26" t="e">
        <f t="shared" si="3"/>
        <v>#DIV/0!</v>
      </c>
      <c r="M35" s="24">
        <f>SUM(M8:M34)</f>
        <v>0</v>
      </c>
      <c r="N35" s="21" t="e">
        <f t="shared" si="4"/>
        <v>#DIV/0!</v>
      </c>
      <c r="O35" s="24">
        <f>SUM(O8:O34)</f>
        <v>0</v>
      </c>
      <c r="P35" s="26" t="e">
        <f t="shared" si="5"/>
        <v>#DIV/0!</v>
      </c>
      <c r="Q35" s="24">
        <f>SUM(Q8:Q34)</f>
        <v>0</v>
      </c>
      <c r="R35" s="19" t="e">
        <f t="shared" si="6"/>
        <v>#DIV/0!</v>
      </c>
      <c r="S35" s="24">
        <f>SUM(S8:S32)</f>
        <v>0</v>
      </c>
      <c r="T35" s="19" t="e">
        <f t="shared" si="7"/>
        <v>#DIV/0!</v>
      </c>
      <c r="U35" s="24">
        <f>SUM(U8:U32)</f>
        <v>0</v>
      </c>
      <c r="V35" s="19" t="e">
        <f t="shared" si="8"/>
        <v>#DIV/0!</v>
      </c>
      <c r="X35" s="18">
        <f>SUM(X8:X32)</f>
        <v>0</v>
      </c>
      <c r="Y35" s="8"/>
      <c r="Z35" s="8"/>
    </row>
    <row r="36" spans="2:26" ht="16.5" thickBot="1">
      <c r="B36" s="56" t="s">
        <v>44</v>
      </c>
      <c r="C36" s="57"/>
      <c r="D36" s="24">
        <f>SUM(D8:D34)</f>
        <v>0</v>
      </c>
      <c r="E36" s="27">
        <f>SUM(E8:E34)</f>
        <v>0</v>
      </c>
      <c r="F36" s="26" t="e">
        <f t="shared" si="0"/>
        <v>#DIV/0!</v>
      </c>
      <c r="G36" s="27">
        <f>SUM(G8:G34)</f>
        <v>0</v>
      </c>
      <c r="H36" s="17" t="e">
        <f t="shared" si="1"/>
        <v>#DIV/0!</v>
      </c>
      <c r="I36" s="28">
        <f>SUM(I8:I34)</f>
        <v>0</v>
      </c>
      <c r="J36" s="19" t="e">
        <f t="shared" si="2"/>
        <v>#DIV/0!</v>
      </c>
      <c r="K36" s="27">
        <f>SUM(K8:K34)</f>
        <v>0</v>
      </c>
      <c r="L36" s="26" t="e">
        <f t="shared" si="3"/>
        <v>#DIV/0!</v>
      </c>
      <c r="M36" s="27">
        <f>SUM(M8:M34)</f>
        <v>0</v>
      </c>
      <c r="N36" s="21" t="e">
        <f t="shared" si="4"/>
        <v>#DIV/0!</v>
      </c>
      <c r="O36" s="28">
        <f>SUM(O8:O34)</f>
        <v>0</v>
      </c>
      <c r="P36" s="26" t="e">
        <f t="shared" si="5"/>
        <v>#DIV/0!</v>
      </c>
      <c r="Q36" s="27">
        <f>SUM(Q8:Q34)</f>
        <v>0</v>
      </c>
      <c r="R36" s="19" t="e">
        <f t="shared" si="6"/>
        <v>#DIV/0!</v>
      </c>
      <c r="S36" s="27">
        <f>SUM(S8:S34)</f>
        <v>0</v>
      </c>
      <c r="T36" s="19" t="e">
        <f t="shared" si="7"/>
        <v>#DIV/0!</v>
      </c>
      <c r="U36" s="27">
        <f>SUM(U8:U34)</f>
        <v>0</v>
      </c>
      <c r="V36" s="19" t="e">
        <f t="shared" si="8"/>
        <v>#DIV/0!</v>
      </c>
      <c r="X36" s="18">
        <f>SUM(X8:X34)</f>
        <v>0</v>
      </c>
      <c r="Y36" s="8"/>
      <c r="Z36" s="8"/>
    </row>
    <row r="37" spans="2:22" ht="12.75">
      <c r="B37" s="58" t="s">
        <v>47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2:22" ht="12.75">
      <c r="B38" s="59" t="s">
        <v>35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7"/>
      <c r="V38" s="7"/>
    </row>
  </sheetData>
  <sheetProtection/>
  <mergeCells count="22">
    <mergeCell ref="T1:V1"/>
    <mergeCell ref="B2:V2"/>
    <mergeCell ref="B3:B7"/>
    <mergeCell ref="C3:C7"/>
    <mergeCell ref="D3:F3"/>
    <mergeCell ref="G3:J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7" right="0.7" top="0.75" bottom="0.75" header="0.3" footer="0.3"/>
  <pageSetup horizontalDpi="600" verticalDpi="600" orientation="landscape" paperSize="9" scale="83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AG38"/>
  <sheetViews>
    <sheetView zoomScale="73" zoomScaleNormal="73" zoomScalePageLayoutView="0" workbookViewId="0" topLeftCell="A1">
      <selection activeCell="G36" sqref="G36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8" width="6.8515625" style="0" customWidth="1"/>
    <col min="9" max="9" width="7.421875" style="0" customWidth="1"/>
    <col min="10" max="21" width="6.8515625" style="0" customWidth="1"/>
    <col min="22" max="22" width="8.7109375" style="0" customWidth="1"/>
  </cols>
  <sheetData>
    <row r="1" spans="20:22" ht="15.75">
      <c r="T1" s="62"/>
      <c r="U1" s="62"/>
      <c r="V1" s="62"/>
    </row>
    <row r="2" spans="2:22" ht="21" customHeight="1" thickBot="1">
      <c r="B2" s="63" t="s">
        <v>58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2:24" ht="28.5" customHeight="1" thickBot="1">
      <c r="B3" s="64" t="s">
        <v>0</v>
      </c>
      <c r="C3" s="67" t="s">
        <v>26</v>
      </c>
      <c r="D3" s="70" t="s">
        <v>39</v>
      </c>
      <c r="E3" s="70"/>
      <c r="F3" s="70"/>
      <c r="G3" s="71" t="s">
        <v>28</v>
      </c>
      <c r="H3" s="71"/>
      <c r="I3" s="71"/>
      <c r="J3" s="72"/>
      <c r="K3" s="45" t="s">
        <v>29</v>
      </c>
      <c r="L3" s="46"/>
      <c r="M3" s="51" t="s">
        <v>30</v>
      </c>
      <c r="N3" s="52"/>
      <c r="O3" s="52"/>
      <c r="P3" s="53"/>
      <c r="Q3" s="45" t="s">
        <v>45</v>
      </c>
      <c r="R3" s="46"/>
      <c r="S3" s="45" t="s">
        <v>46</v>
      </c>
      <c r="T3" s="46"/>
      <c r="U3" s="60" t="s">
        <v>31</v>
      </c>
      <c r="V3" s="46"/>
      <c r="X3" s="39" t="s">
        <v>41</v>
      </c>
    </row>
    <row r="4" spans="2:24" ht="12.75">
      <c r="B4" s="65"/>
      <c r="C4" s="68"/>
      <c r="D4" s="42" t="s">
        <v>38</v>
      </c>
      <c r="E4" s="45" t="s">
        <v>40</v>
      </c>
      <c r="F4" s="46"/>
      <c r="G4" s="45" t="s">
        <v>32</v>
      </c>
      <c r="H4" s="49"/>
      <c r="I4" s="49" t="s">
        <v>33</v>
      </c>
      <c r="J4" s="46"/>
      <c r="K4" s="47"/>
      <c r="L4" s="48"/>
      <c r="M4" s="45" t="s">
        <v>36</v>
      </c>
      <c r="N4" s="49"/>
      <c r="O4" s="49" t="s">
        <v>37</v>
      </c>
      <c r="P4" s="46"/>
      <c r="Q4" s="47"/>
      <c r="R4" s="48"/>
      <c r="S4" s="47"/>
      <c r="T4" s="48"/>
      <c r="U4" s="61"/>
      <c r="V4" s="48"/>
      <c r="X4" s="40"/>
    </row>
    <row r="5" spans="2:24" ht="12.75">
      <c r="B5" s="65"/>
      <c r="C5" s="68"/>
      <c r="D5" s="43"/>
      <c r="E5" s="47"/>
      <c r="F5" s="48"/>
      <c r="G5" s="47"/>
      <c r="H5" s="50"/>
      <c r="I5" s="50"/>
      <c r="J5" s="48"/>
      <c r="K5" s="47"/>
      <c r="L5" s="48"/>
      <c r="M5" s="47"/>
      <c r="N5" s="50"/>
      <c r="O5" s="50"/>
      <c r="P5" s="48"/>
      <c r="Q5" s="47"/>
      <c r="R5" s="48"/>
      <c r="S5" s="47"/>
      <c r="T5" s="48"/>
      <c r="U5" s="61"/>
      <c r="V5" s="48"/>
      <c r="X5" s="40"/>
    </row>
    <row r="6" spans="2:24" ht="12.75">
      <c r="B6" s="65"/>
      <c r="C6" s="68"/>
      <c r="D6" s="43"/>
      <c r="E6" s="47"/>
      <c r="F6" s="48"/>
      <c r="G6" s="47"/>
      <c r="H6" s="50"/>
      <c r="I6" s="50"/>
      <c r="J6" s="48"/>
      <c r="K6" s="47"/>
      <c r="L6" s="48"/>
      <c r="M6" s="47"/>
      <c r="N6" s="50"/>
      <c r="O6" s="50"/>
      <c r="P6" s="48"/>
      <c r="Q6" s="47"/>
      <c r="R6" s="48"/>
      <c r="S6" s="47"/>
      <c r="T6" s="48"/>
      <c r="U6" s="61"/>
      <c r="V6" s="48"/>
      <c r="X6" s="40"/>
    </row>
    <row r="7" spans="2:25" ht="13.5" thickBot="1">
      <c r="B7" s="66"/>
      <c r="C7" s="69"/>
      <c r="D7" s="4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41"/>
      <c r="Y7" s="8"/>
    </row>
    <row r="8" spans="2:33" ht="15.75">
      <c r="B8" s="2">
        <v>1</v>
      </c>
      <c r="C8" s="9" t="s">
        <v>1</v>
      </c>
      <c r="D8" s="22">
        <f>SUM(E8+G8+I8+K8+M8+O8+Q8+S8+U8)</f>
        <v>22</v>
      </c>
      <c r="E8" s="15">
        <v>0</v>
      </c>
      <c r="F8" s="16">
        <f aca="true" t="shared" si="0" ref="F8:F36">E8/D8*100</f>
        <v>0</v>
      </c>
      <c r="G8" s="15">
        <v>2</v>
      </c>
      <c r="H8" s="4">
        <f aca="true" t="shared" si="1" ref="H8:H36">G8/X8*100</f>
        <v>9.090909090909092</v>
      </c>
      <c r="I8" s="15">
        <v>14</v>
      </c>
      <c r="J8" s="6">
        <f aca="true" t="shared" si="2" ref="J8:J36">I8/X8*100</f>
        <v>63.63636363636363</v>
      </c>
      <c r="K8" s="15">
        <v>4</v>
      </c>
      <c r="L8" s="16">
        <f aca="true" t="shared" si="3" ref="L8:L36">K8/X8*100</f>
        <v>18.181818181818183</v>
      </c>
      <c r="M8" s="15">
        <v>1</v>
      </c>
      <c r="N8" s="5">
        <f aca="true" t="shared" si="4" ref="N8:N36">M8/X8*100</f>
        <v>4.545454545454546</v>
      </c>
      <c r="O8" s="15">
        <v>0</v>
      </c>
      <c r="P8" s="16">
        <f aca="true" t="shared" si="5" ref="P8:P36">O8/X8*100</f>
        <v>0</v>
      </c>
      <c r="Q8" s="15">
        <v>1</v>
      </c>
      <c r="R8" s="6">
        <f aca="true" t="shared" si="6" ref="R8:R36">Q8/X8*100</f>
        <v>4.545454545454546</v>
      </c>
      <c r="S8" s="15">
        <v>0</v>
      </c>
      <c r="T8" s="6">
        <f aca="true" t="shared" si="7" ref="T8:T36">S8/X8*100</f>
        <v>0</v>
      </c>
      <c r="U8" s="15">
        <v>0</v>
      </c>
      <c r="V8" s="6">
        <f aca="true" t="shared" si="8" ref="V8:V36">U8/X8*100</f>
        <v>0</v>
      </c>
      <c r="W8" s="30"/>
      <c r="X8" s="20">
        <f>D8-E8</f>
        <v>22</v>
      </c>
      <c r="Y8" s="8"/>
      <c r="AA8" s="8"/>
      <c r="AC8" s="8"/>
      <c r="AG8" s="8"/>
    </row>
    <row r="9" spans="2:33" ht="15.75">
      <c r="B9" s="3">
        <v>2</v>
      </c>
      <c r="C9" s="9" t="s">
        <v>2</v>
      </c>
      <c r="D9" s="23">
        <f aca="true" t="shared" si="9" ref="D9:D34">SUM(E9+G9+I9+K9+M9+O9+Q9+S9+U9)</f>
        <v>20</v>
      </c>
      <c r="E9" s="15">
        <v>1</v>
      </c>
      <c r="F9" s="16">
        <f t="shared" si="0"/>
        <v>5</v>
      </c>
      <c r="G9" s="15">
        <v>1</v>
      </c>
      <c r="H9" s="4">
        <f t="shared" si="1"/>
        <v>5.263157894736842</v>
      </c>
      <c r="I9" s="15">
        <v>14</v>
      </c>
      <c r="J9" s="6">
        <f t="shared" si="2"/>
        <v>73.68421052631578</v>
      </c>
      <c r="K9" s="15">
        <v>0</v>
      </c>
      <c r="L9" s="16">
        <f t="shared" si="3"/>
        <v>0</v>
      </c>
      <c r="M9" s="15">
        <v>3</v>
      </c>
      <c r="N9" s="5">
        <f t="shared" si="4"/>
        <v>15.789473684210526</v>
      </c>
      <c r="O9" s="15">
        <v>0</v>
      </c>
      <c r="P9" s="16">
        <f t="shared" si="5"/>
        <v>0</v>
      </c>
      <c r="Q9" s="15">
        <v>1</v>
      </c>
      <c r="R9" s="6">
        <f t="shared" si="6"/>
        <v>5.263157894736842</v>
      </c>
      <c r="S9" s="15">
        <v>0</v>
      </c>
      <c r="T9" s="6">
        <f t="shared" si="7"/>
        <v>0</v>
      </c>
      <c r="U9" s="15">
        <v>0</v>
      </c>
      <c r="V9" s="6">
        <f t="shared" si="8"/>
        <v>0</v>
      </c>
      <c r="X9" s="20">
        <f aca="true" t="shared" si="10" ref="X9:X34">D9-E9</f>
        <v>19</v>
      </c>
      <c r="Y9" s="8"/>
      <c r="AA9" s="8"/>
      <c r="AC9" s="8"/>
      <c r="AG9" s="8"/>
    </row>
    <row r="10" spans="2:33" ht="15.75">
      <c r="B10" s="3">
        <v>3</v>
      </c>
      <c r="C10" s="9" t="s">
        <v>3</v>
      </c>
      <c r="D10" s="23">
        <f t="shared" si="9"/>
        <v>155</v>
      </c>
      <c r="E10" s="15">
        <v>34</v>
      </c>
      <c r="F10" s="16">
        <f t="shared" si="0"/>
        <v>21.935483870967744</v>
      </c>
      <c r="G10" s="15">
        <v>13</v>
      </c>
      <c r="H10" s="4">
        <f t="shared" si="1"/>
        <v>10.743801652892563</v>
      </c>
      <c r="I10" s="15">
        <v>59</v>
      </c>
      <c r="J10" s="6">
        <f t="shared" si="2"/>
        <v>48.760330578512395</v>
      </c>
      <c r="K10" s="15">
        <v>16</v>
      </c>
      <c r="L10" s="16">
        <f t="shared" si="3"/>
        <v>13.223140495867769</v>
      </c>
      <c r="M10" s="15">
        <v>19</v>
      </c>
      <c r="N10" s="5">
        <f t="shared" si="4"/>
        <v>15.702479338842975</v>
      </c>
      <c r="O10" s="15">
        <v>3</v>
      </c>
      <c r="P10" s="16">
        <f t="shared" si="5"/>
        <v>2.479338842975207</v>
      </c>
      <c r="Q10" s="15">
        <v>11</v>
      </c>
      <c r="R10" s="6">
        <f t="shared" si="6"/>
        <v>9.090909090909092</v>
      </c>
      <c r="S10" s="15">
        <v>0</v>
      </c>
      <c r="T10" s="6">
        <f t="shared" si="7"/>
        <v>0</v>
      </c>
      <c r="U10" s="15">
        <v>0</v>
      </c>
      <c r="V10" s="6">
        <f t="shared" si="8"/>
        <v>0</v>
      </c>
      <c r="W10" s="30"/>
      <c r="X10" s="20">
        <f t="shared" si="10"/>
        <v>121</v>
      </c>
      <c r="Y10" s="8"/>
      <c r="AA10" s="8"/>
      <c r="AC10" s="8"/>
      <c r="AG10" s="8"/>
    </row>
    <row r="11" spans="2:33" ht="15.75">
      <c r="B11" s="3">
        <v>4</v>
      </c>
      <c r="C11" s="9" t="s">
        <v>4</v>
      </c>
      <c r="D11" s="23">
        <f t="shared" si="9"/>
        <v>14</v>
      </c>
      <c r="E11" s="15">
        <v>1</v>
      </c>
      <c r="F11" s="16">
        <f t="shared" si="0"/>
        <v>7.142857142857142</v>
      </c>
      <c r="G11" s="15">
        <v>1</v>
      </c>
      <c r="H11" s="4">
        <f t="shared" si="1"/>
        <v>7.6923076923076925</v>
      </c>
      <c r="I11" s="15">
        <v>6</v>
      </c>
      <c r="J11" s="6">
        <f t="shared" si="2"/>
        <v>46.15384615384615</v>
      </c>
      <c r="K11" s="15">
        <v>2</v>
      </c>
      <c r="L11" s="16">
        <f t="shared" si="3"/>
        <v>15.384615384615385</v>
      </c>
      <c r="M11" s="15">
        <v>1</v>
      </c>
      <c r="N11" s="5">
        <f t="shared" si="4"/>
        <v>7.6923076923076925</v>
      </c>
      <c r="O11" s="15">
        <v>0</v>
      </c>
      <c r="P11" s="16">
        <f t="shared" si="5"/>
        <v>0</v>
      </c>
      <c r="Q11" s="15">
        <v>3</v>
      </c>
      <c r="R11" s="6">
        <f t="shared" si="6"/>
        <v>23.076923076923077</v>
      </c>
      <c r="S11" s="15">
        <v>0</v>
      </c>
      <c r="T11" s="6">
        <f t="shared" si="7"/>
        <v>0</v>
      </c>
      <c r="U11" s="15">
        <v>0</v>
      </c>
      <c r="V11" s="6">
        <f t="shared" si="8"/>
        <v>0</v>
      </c>
      <c r="X11" s="20">
        <f t="shared" si="10"/>
        <v>13</v>
      </c>
      <c r="Y11" s="8"/>
      <c r="AA11" s="8"/>
      <c r="AC11" s="8"/>
      <c r="AG11" s="8"/>
    </row>
    <row r="12" spans="2:33" ht="15.75">
      <c r="B12" s="3">
        <v>5</v>
      </c>
      <c r="C12" s="9" t="s">
        <v>5</v>
      </c>
      <c r="D12" s="23">
        <f t="shared" si="9"/>
        <v>27</v>
      </c>
      <c r="E12" s="15">
        <v>2</v>
      </c>
      <c r="F12" s="16">
        <f t="shared" si="0"/>
        <v>7.4074074074074066</v>
      </c>
      <c r="G12" s="15">
        <v>8</v>
      </c>
      <c r="H12" s="4">
        <f t="shared" si="1"/>
        <v>32</v>
      </c>
      <c r="I12" s="15">
        <v>10</v>
      </c>
      <c r="J12" s="6">
        <f t="shared" si="2"/>
        <v>40</v>
      </c>
      <c r="K12" s="15">
        <v>3</v>
      </c>
      <c r="L12" s="16">
        <f t="shared" si="3"/>
        <v>12</v>
      </c>
      <c r="M12" s="15">
        <v>4</v>
      </c>
      <c r="N12" s="5">
        <f t="shared" si="4"/>
        <v>16</v>
      </c>
      <c r="O12" s="15">
        <v>0</v>
      </c>
      <c r="P12" s="16">
        <f t="shared" si="5"/>
        <v>0</v>
      </c>
      <c r="Q12" s="15">
        <v>0</v>
      </c>
      <c r="R12" s="6">
        <f t="shared" si="6"/>
        <v>0</v>
      </c>
      <c r="S12" s="15">
        <v>0</v>
      </c>
      <c r="T12" s="6">
        <f t="shared" si="7"/>
        <v>0</v>
      </c>
      <c r="U12" s="15">
        <v>0</v>
      </c>
      <c r="V12" s="6">
        <f t="shared" si="8"/>
        <v>0</v>
      </c>
      <c r="X12" s="20">
        <f t="shared" si="10"/>
        <v>25</v>
      </c>
      <c r="Y12" s="8"/>
      <c r="AA12" s="8"/>
      <c r="AC12" s="8"/>
      <c r="AG12" s="8"/>
    </row>
    <row r="13" spans="2:33" ht="15.75">
      <c r="B13" s="3">
        <v>6</v>
      </c>
      <c r="C13" s="9" t="s">
        <v>6</v>
      </c>
      <c r="D13" s="23">
        <f t="shared" si="9"/>
        <v>87</v>
      </c>
      <c r="E13" s="15">
        <v>10</v>
      </c>
      <c r="F13" s="16">
        <f t="shared" si="0"/>
        <v>11.494252873563218</v>
      </c>
      <c r="G13" s="15">
        <v>22</v>
      </c>
      <c r="H13" s="4">
        <f t="shared" si="1"/>
        <v>28.57142857142857</v>
      </c>
      <c r="I13" s="15">
        <v>18</v>
      </c>
      <c r="J13" s="6">
        <f t="shared" si="2"/>
        <v>23.376623376623375</v>
      </c>
      <c r="K13" s="15">
        <v>6</v>
      </c>
      <c r="L13" s="16">
        <f t="shared" si="3"/>
        <v>7.792207792207792</v>
      </c>
      <c r="M13" s="15">
        <v>4</v>
      </c>
      <c r="N13" s="5">
        <f t="shared" si="4"/>
        <v>5.194805194805195</v>
      </c>
      <c r="O13" s="15">
        <v>0</v>
      </c>
      <c r="P13" s="16">
        <f t="shared" si="5"/>
        <v>0</v>
      </c>
      <c r="Q13" s="15">
        <v>27</v>
      </c>
      <c r="R13" s="6">
        <f t="shared" si="6"/>
        <v>35.064935064935064</v>
      </c>
      <c r="S13" s="15">
        <v>0</v>
      </c>
      <c r="T13" s="6">
        <f t="shared" si="7"/>
        <v>0</v>
      </c>
      <c r="U13" s="15">
        <v>0</v>
      </c>
      <c r="V13" s="6">
        <f t="shared" si="8"/>
        <v>0</v>
      </c>
      <c r="X13" s="20">
        <f t="shared" si="10"/>
        <v>77</v>
      </c>
      <c r="Y13" s="8"/>
      <c r="AA13" s="8"/>
      <c r="AC13" s="8"/>
      <c r="AG13" s="8"/>
    </row>
    <row r="14" spans="2:33" ht="15.75">
      <c r="B14" s="3">
        <v>7</v>
      </c>
      <c r="C14" s="9" t="s">
        <v>7</v>
      </c>
      <c r="D14" s="23">
        <f t="shared" si="9"/>
        <v>7</v>
      </c>
      <c r="E14" s="15">
        <v>0</v>
      </c>
      <c r="F14" s="16">
        <f t="shared" si="0"/>
        <v>0</v>
      </c>
      <c r="G14" s="15">
        <v>4</v>
      </c>
      <c r="H14" s="4">
        <f t="shared" si="1"/>
        <v>57.14285714285714</v>
      </c>
      <c r="I14" s="15">
        <v>2</v>
      </c>
      <c r="J14" s="6">
        <f t="shared" si="2"/>
        <v>28.57142857142857</v>
      </c>
      <c r="K14" s="15">
        <v>0</v>
      </c>
      <c r="L14" s="16">
        <f t="shared" si="3"/>
        <v>0</v>
      </c>
      <c r="M14" s="15">
        <v>0</v>
      </c>
      <c r="N14" s="5">
        <f t="shared" si="4"/>
        <v>0</v>
      </c>
      <c r="O14" s="15">
        <v>0</v>
      </c>
      <c r="P14" s="16">
        <f t="shared" si="5"/>
        <v>0</v>
      </c>
      <c r="Q14" s="15">
        <v>1</v>
      </c>
      <c r="R14" s="6">
        <f t="shared" si="6"/>
        <v>14.285714285714285</v>
      </c>
      <c r="S14" s="15">
        <v>0</v>
      </c>
      <c r="T14" s="6">
        <f t="shared" si="7"/>
        <v>0</v>
      </c>
      <c r="U14" s="15">
        <v>0</v>
      </c>
      <c r="V14" s="6">
        <f t="shared" si="8"/>
        <v>0</v>
      </c>
      <c r="X14" s="20">
        <f t="shared" si="10"/>
        <v>7</v>
      </c>
      <c r="Y14" s="8"/>
      <c r="AA14" s="8"/>
      <c r="AC14" s="8"/>
      <c r="AG14" s="8"/>
    </row>
    <row r="15" spans="2:33" ht="15.75">
      <c r="B15" s="3">
        <v>8</v>
      </c>
      <c r="C15" s="9" t="s">
        <v>8</v>
      </c>
      <c r="D15" s="23">
        <f t="shared" si="9"/>
        <v>21</v>
      </c>
      <c r="E15" s="15">
        <v>2</v>
      </c>
      <c r="F15" s="16">
        <f t="shared" si="0"/>
        <v>9.523809523809524</v>
      </c>
      <c r="G15" s="15">
        <v>10</v>
      </c>
      <c r="H15" s="4">
        <f t="shared" si="1"/>
        <v>52.63157894736842</v>
      </c>
      <c r="I15" s="15">
        <v>5</v>
      </c>
      <c r="J15" s="6">
        <f t="shared" si="2"/>
        <v>26.31578947368421</v>
      </c>
      <c r="K15" s="15">
        <v>3</v>
      </c>
      <c r="L15" s="16">
        <f t="shared" si="3"/>
        <v>15.789473684210526</v>
      </c>
      <c r="M15" s="15">
        <v>0</v>
      </c>
      <c r="N15" s="5">
        <f t="shared" si="4"/>
        <v>0</v>
      </c>
      <c r="O15" s="15">
        <v>0</v>
      </c>
      <c r="P15" s="16">
        <f t="shared" si="5"/>
        <v>0</v>
      </c>
      <c r="Q15" s="15">
        <v>1</v>
      </c>
      <c r="R15" s="6">
        <f t="shared" si="6"/>
        <v>5.263157894736842</v>
      </c>
      <c r="S15" s="15">
        <v>0</v>
      </c>
      <c r="T15" s="6">
        <f t="shared" si="7"/>
        <v>0</v>
      </c>
      <c r="U15" s="15">
        <v>0</v>
      </c>
      <c r="V15" s="6">
        <f t="shared" si="8"/>
        <v>0</v>
      </c>
      <c r="X15" s="20">
        <f t="shared" si="10"/>
        <v>19</v>
      </c>
      <c r="Y15" s="8"/>
      <c r="AA15" s="8"/>
      <c r="AC15" s="8"/>
      <c r="AG15" s="8"/>
    </row>
    <row r="16" spans="2:33" ht="15.75">
      <c r="B16" s="3">
        <v>9</v>
      </c>
      <c r="C16" s="9" t="s">
        <v>9</v>
      </c>
      <c r="D16" s="23">
        <f t="shared" si="9"/>
        <v>35</v>
      </c>
      <c r="E16" s="15">
        <v>11</v>
      </c>
      <c r="F16" s="16">
        <f t="shared" si="0"/>
        <v>31.428571428571427</v>
      </c>
      <c r="G16" s="15">
        <v>4</v>
      </c>
      <c r="H16" s="4">
        <f t="shared" si="1"/>
        <v>16.666666666666664</v>
      </c>
      <c r="I16" s="15">
        <v>9</v>
      </c>
      <c r="J16" s="6">
        <f t="shared" si="2"/>
        <v>37.5</v>
      </c>
      <c r="K16" s="15">
        <v>3</v>
      </c>
      <c r="L16" s="16">
        <f t="shared" si="3"/>
        <v>12.5</v>
      </c>
      <c r="M16" s="15">
        <v>4</v>
      </c>
      <c r="N16" s="5">
        <f t="shared" si="4"/>
        <v>16.666666666666664</v>
      </c>
      <c r="O16" s="15">
        <v>0</v>
      </c>
      <c r="P16" s="16">
        <f t="shared" si="5"/>
        <v>0</v>
      </c>
      <c r="Q16" s="15">
        <v>4</v>
      </c>
      <c r="R16" s="6">
        <f t="shared" si="6"/>
        <v>16.666666666666664</v>
      </c>
      <c r="S16" s="15">
        <v>0</v>
      </c>
      <c r="T16" s="6">
        <f t="shared" si="7"/>
        <v>0</v>
      </c>
      <c r="U16" s="15">
        <v>0</v>
      </c>
      <c r="V16" s="6">
        <f t="shared" si="8"/>
        <v>0</v>
      </c>
      <c r="W16" s="30"/>
      <c r="X16" s="20">
        <f t="shared" si="10"/>
        <v>24</v>
      </c>
      <c r="Y16" s="8"/>
      <c r="AA16" s="8"/>
      <c r="AC16" s="8"/>
      <c r="AG16" s="8"/>
    </row>
    <row r="17" spans="2:33" ht="15.75">
      <c r="B17" s="3">
        <v>10</v>
      </c>
      <c r="C17" s="9" t="s">
        <v>10</v>
      </c>
      <c r="D17" s="23">
        <f t="shared" si="9"/>
        <v>50</v>
      </c>
      <c r="E17" s="15">
        <v>7</v>
      </c>
      <c r="F17" s="16">
        <f t="shared" si="0"/>
        <v>14.000000000000002</v>
      </c>
      <c r="G17" s="15">
        <v>8</v>
      </c>
      <c r="H17" s="4">
        <f t="shared" si="1"/>
        <v>18.6046511627907</v>
      </c>
      <c r="I17" s="15">
        <v>19</v>
      </c>
      <c r="J17" s="6">
        <f t="shared" si="2"/>
        <v>44.18604651162791</v>
      </c>
      <c r="K17" s="15">
        <v>5</v>
      </c>
      <c r="L17" s="16">
        <f t="shared" si="3"/>
        <v>11.627906976744185</v>
      </c>
      <c r="M17" s="15">
        <v>6</v>
      </c>
      <c r="N17" s="5">
        <f t="shared" si="4"/>
        <v>13.953488372093023</v>
      </c>
      <c r="O17" s="15">
        <v>0</v>
      </c>
      <c r="P17" s="16">
        <f t="shared" si="5"/>
        <v>0</v>
      </c>
      <c r="Q17" s="15">
        <v>5</v>
      </c>
      <c r="R17" s="6">
        <f t="shared" si="6"/>
        <v>11.627906976744185</v>
      </c>
      <c r="S17" s="15">
        <v>0</v>
      </c>
      <c r="T17" s="6">
        <f t="shared" si="7"/>
        <v>0</v>
      </c>
      <c r="U17" s="15">
        <v>0</v>
      </c>
      <c r="V17" s="6">
        <f t="shared" si="8"/>
        <v>0</v>
      </c>
      <c r="X17" s="20">
        <f t="shared" si="10"/>
        <v>43</v>
      </c>
      <c r="Y17" s="8"/>
      <c r="AA17" s="8"/>
      <c r="AC17" s="8"/>
      <c r="AG17" s="8"/>
    </row>
    <row r="18" spans="2:33" ht="15.75">
      <c r="B18" s="3">
        <v>11</v>
      </c>
      <c r="C18" s="9" t="s">
        <v>11</v>
      </c>
      <c r="D18" s="23">
        <f t="shared" si="9"/>
        <v>1</v>
      </c>
      <c r="E18" s="15">
        <v>0</v>
      </c>
      <c r="F18" s="16">
        <f t="shared" si="0"/>
        <v>0</v>
      </c>
      <c r="G18" s="15">
        <v>0</v>
      </c>
      <c r="H18" s="4">
        <f t="shared" si="1"/>
        <v>0</v>
      </c>
      <c r="I18" s="15">
        <v>0</v>
      </c>
      <c r="J18" s="6">
        <f t="shared" si="2"/>
        <v>0</v>
      </c>
      <c r="K18" s="15">
        <v>0</v>
      </c>
      <c r="L18" s="16">
        <f t="shared" si="3"/>
        <v>0</v>
      </c>
      <c r="M18" s="15">
        <v>0</v>
      </c>
      <c r="N18" s="5">
        <f t="shared" si="4"/>
        <v>0</v>
      </c>
      <c r="O18" s="15">
        <v>0</v>
      </c>
      <c r="P18" s="16">
        <f t="shared" si="5"/>
        <v>0</v>
      </c>
      <c r="Q18" s="15">
        <v>1</v>
      </c>
      <c r="R18" s="6">
        <f t="shared" si="6"/>
        <v>100</v>
      </c>
      <c r="S18" s="15">
        <v>0</v>
      </c>
      <c r="T18" s="6">
        <f t="shared" si="7"/>
        <v>0</v>
      </c>
      <c r="U18" s="15">
        <v>0</v>
      </c>
      <c r="V18" s="6">
        <f t="shared" si="8"/>
        <v>0</v>
      </c>
      <c r="W18" s="30"/>
      <c r="X18" s="20">
        <f t="shared" si="10"/>
        <v>1</v>
      </c>
      <c r="Y18" s="8"/>
      <c r="AA18" s="8"/>
      <c r="AC18" s="8"/>
      <c r="AG18" s="8"/>
    </row>
    <row r="19" spans="2:33" ht="15.75">
      <c r="B19" s="3">
        <v>12</v>
      </c>
      <c r="C19" s="9" t="s">
        <v>12</v>
      </c>
      <c r="D19" s="23">
        <f t="shared" si="9"/>
        <v>60</v>
      </c>
      <c r="E19" s="15">
        <v>1</v>
      </c>
      <c r="F19" s="16">
        <f t="shared" si="0"/>
        <v>1.6666666666666667</v>
      </c>
      <c r="G19" s="15">
        <v>16</v>
      </c>
      <c r="H19" s="4">
        <f t="shared" si="1"/>
        <v>27.11864406779661</v>
      </c>
      <c r="I19" s="15">
        <v>24</v>
      </c>
      <c r="J19" s="6">
        <f t="shared" si="2"/>
        <v>40.67796610169492</v>
      </c>
      <c r="K19" s="15">
        <v>4</v>
      </c>
      <c r="L19" s="16">
        <f t="shared" si="3"/>
        <v>6.779661016949152</v>
      </c>
      <c r="M19" s="15">
        <v>7</v>
      </c>
      <c r="N19" s="5">
        <f t="shared" si="4"/>
        <v>11.864406779661017</v>
      </c>
      <c r="O19" s="15">
        <v>1</v>
      </c>
      <c r="P19" s="16">
        <f t="shared" si="5"/>
        <v>1.694915254237288</v>
      </c>
      <c r="Q19" s="15">
        <v>6</v>
      </c>
      <c r="R19" s="6">
        <f t="shared" si="6"/>
        <v>10.16949152542373</v>
      </c>
      <c r="S19" s="15">
        <v>1</v>
      </c>
      <c r="T19" s="6">
        <f t="shared" si="7"/>
        <v>1.694915254237288</v>
      </c>
      <c r="U19" s="15">
        <v>0</v>
      </c>
      <c r="V19" s="6">
        <f t="shared" si="8"/>
        <v>0</v>
      </c>
      <c r="X19" s="20">
        <f t="shared" si="10"/>
        <v>59</v>
      </c>
      <c r="Y19" s="8"/>
      <c r="AA19" s="8"/>
      <c r="AC19" s="8"/>
      <c r="AG19" s="8"/>
    </row>
    <row r="20" spans="2:33" ht="15.75">
      <c r="B20" s="3">
        <v>13</v>
      </c>
      <c r="C20" s="9" t="s">
        <v>13</v>
      </c>
      <c r="D20" s="23">
        <f t="shared" si="9"/>
        <v>20</v>
      </c>
      <c r="E20" s="15">
        <v>9</v>
      </c>
      <c r="F20" s="16">
        <f t="shared" si="0"/>
        <v>45</v>
      </c>
      <c r="G20" s="15">
        <v>0</v>
      </c>
      <c r="H20" s="4">
        <f t="shared" si="1"/>
        <v>0</v>
      </c>
      <c r="I20" s="15">
        <v>7</v>
      </c>
      <c r="J20" s="6">
        <f t="shared" si="2"/>
        <v>63.63636363636363</v>
      </c>
      <c r="K20" s="15">
        <v>3</v>
      </c>
      <c r="L20" s="16">
        <f t="shared" si="3"/>
        <v>27.27272727272727</v>
      </c>
      <c r="M20" s="15">
        <v>0</v>
      </c>
      <c r="N20" s="5">
        <f t="shared" si="4"/>
        <v>0</v>
      </c>
      <c r="O20" s="15">
        <v>0</v>
      </c>
      <c r="P20" s="16">
        <f t="shared" si="5"/>
        <v>0</v>
      </c>
      <c r="Q20" s="15">
        <v>1</v>
      </c>
      <c r="R20" s="6">
        <f t="shared" si="6"/>
        <v>9.090909090909092</v>
      </c>
      <c r="S20" s="15">
        <v>0</v>
      </c>
      <c r="T20" s="6">
        <f t="shared" si="7"/>
        <v>0</v>
      </c>
      <c r="U20" s="15">
        <v>0</v>
      </c>
      <c r="V20" s="6">
        <f t="shared" si="8"/>
        <v>0</v>
      </c>
      <c r="X20" s="20">
        <f t="shared" si="10"/>
        <v>11</v>
      </c>
      <c r="Y20" s="8"/>
      <c r="AA20" s="8"/>
      <c r="AC20" s="8"/>
      <c r="AG20" s="8"/>
    </row>
    <row r="21" spans="2:33" ht="15.75">
      <c r="B21" s="3">
        <v>14</v>
      </c>
      <c r="C21" s="9" t="s">
        <v>14</v>
      </c>
      <c r="D21" s="23">
        <f t="shared" si="9"/>
        <v>126</v>
      </c>
      <c r="E21" s="15">
        <v>4</v>
      </c>
      <c r="F21" s="16">
        <f t="shared" si="0"/>
        <v>3.1746031746031744</v>
      </c>
      <c r="G21" s="15">
        <v>26</v>
      </c>
      <c r="H21" s="4">
        <f t="shared" si="1"/>
        <v>21.311475409836063</v>
      </c>
      <c r="I21" s="15">
        <v>43</v>
      </c>
      <c r="J21" s="6">
        <f t="shared" si="2"/>
        <v>35.24590163934426</v>
      </c>
      <c r="K21" s="15">
        <v>11</v>
      </c>
      <c r="L21" s="16">
        <f t="shared" si="3"/>
        <v>9.01639344262295</v>
      </c>
      <c r="M21" s="15">
        <v>12</v>
      </c>
      <c r="N21" s="5">
        <f t="shared" si="4"/>
        <v>9.836065573770492</v>
      </c>
      <c r="O21" s="15">
        <v>1</v>
      </c>
      <c r="P21" s="16">
        <f t="shared" si="5"/>
        <v>0.819672131147541</v>
      </c>
      <c r="Q21" s="15">
        <v>29</v>
      </c>
      <c r="R21" s="6">
        <f t="shared" si="6"/>
        <v>23.770491803278688</v>
      </c>
      <c r="S21" s="15">
        <v>0</v>
      </c>
      <c r="T21" s="6">
        <f t="shared" si="7"/>
        <v>0</v>
      </c>
      <c r="U21" s="15">
        <v>0</v>
      </c>
      <c r="V21" s="6">
        <f t="shared" si="8"/>
        <v>0</v>
      </c>
      <c r="X21" s="20">
        <f t="shared" si="10"/>
        <v>122</v>
      </c>
      <c r="Y21" s="8"/>
      <c r="AA21" s="8"/>
      <c r="AC21" s="8"/>
      <c r="AG21" s="8"/>
    </row>
    <row r="22" spans="2:33" ht="15.75">
      <c r="B22" s="3">
        <v>15</v>
      </c>
      <c r="C22" s="9" t="s">
        <v>15</v>
      </c>
      <c r="D22" s="23">
        <f t="shared" si="9"/>
        <v>48</v>
      </c>
      <c r="E22" s="15">
        <v>8</v>
      </c>
      <c r="F22" s="16">
        <f t="shared" si="0"/>
        <v>16.666666666666664</v>
      </c>
      <c r="G22" s="15">
        <v>13</v>
      </c>
      <c r="H22" s="4">
        <f t="shared" si="1"/>
        <v>32.5</v>
      </c>
      <c r="I22" s="15">
        <v>14</v>
      </c>
      <c r="J22" s="6">
        <f t="shared" si="2"/>
        <v>35</v>
      </c>
      <c r="K22" s="15">
        <v>2</v>
      </c>
      <c r="L22" s="16">
        <f t="shared" si="3"/>
        <v>5</v>
      </c>
      <c r="M22" s="15">
        <v>7</v>
      </c>
      <c r="N22" s="5">
        <f t="shared" si="4"/>
        <v>17.5</v>
      </c>
      <c r="O22" s="15">
        <v>0</v>
      </c>
      <c r="P22" s="16">
        <f t="shared" si="5"/>
        <v>0</v>
      </c>
      <c r="Q22" s="15">
        <v>4</v>
      </c>
      <c r="R22" s="6">
        <f t="shared" si="6"/>
        <v>10</v>
      </c>
      <c r="S22" s="15">
        <v>0</v>
      </c>
      <c r="T22" s="6">
        <f t="shared" si="7"/>
        <v>0</v>
      </c>
      <c r="U22" s="15">
        <v>0</v>
      </c>
      <c r="V22" s="6">
        <f t="shared" si="8"/>
        <v>0</v>
      </c>
      <c r="X22" s="20">
        <f t="shared" si="10"/>
        <v>40</v>
      </c>
      <c r="Y22" s="8"/>
      <c r="AA22" s="8"/>
      <c r="AC22" s="8"/>
      <c r="AG22" s="8"/>
    </row>
    <row r="23" spans="2:33" ht="15.75">
      <c r="B23" s="3">
        <v>16</v>
      </c>
      <c r="C23" s="9" t="s">
        <v>16</v>
      </c>
      <c r="D23" s="23">
        <f t="shared" si="9"/>
        <v>7</v>
      </c>
      <c r="E23" s="15">
        <v>0</v>
      </c>
      <c r="F23" s="16">
        <f t="shared" si="0"/>
        <v>0</v>
      </c>
      <c r="G23" s="15">
        <v>0</v>
      </c>
      <c r="H23" s="4">
        <f t="shared" si="1"/>
        <v>0</v>
      </c>
      <c r="I23" s="15">
        <v>6</v>
      </c>
      <c r="J23" s="6">
        <f t="shared" si="2"/>
        <v>85.71428571428571</v>
      </c>
      <c r="K23" s="15">
        <v>1</v>
      </c>
      <c r="L23" s="16">
        <f t="shared" si="3"/>
        <v>14.285714285714285</v>
      </c>
      <c r="M23" s="15">
        <v>0</v>
      </c>
      <c r="N23" s="5">
        <f t="shared" si="4"/>
        <v>0</v>
      </c>
      <c r="O23" s="15">
        <v>0</v>
      </c>
      <c r="P23" s="16">
        <f t="shared" si="5"/>
        <v>0</v>
      </c>
      <c r="Q23" s="15">
        <v>0</v>
      </c>
      <c r="R23" s="6">
        <f t="shared" si="6"/>
        <v>0</v>
      </c>
      <c r="S23" s="15">
        <v>0</v>
      </c>
      <c r="T23" s="6">
        <f t="shared" si="7"/>
        <v>0</v>
      </c>
      <c r="U23" s="15">
        <v>0</v>
      </c>
      <c r="V23" s="6">
        <f t="shared" si="8"/>
        <v>0</v>
      </c>
      <c r="X23" s="20">
        <f t="shared" si="10"/>
        <v>7</v>
      </c>
      <c r="Y23" s="8"/>
      <c r="AA23" s="8"/>
      <c r="AC23" s="8"/>
      <c r="AG23" s="8"/>
    </row>
    <row r="24" spans="2:33" ht="15.75">
      <c r="B24" s="3">
        <v>17</v>
      </c>
      <c r="C24" s="9" t="s">
        <v>17</v>
      </c>
      <c r="D24" s="23">
        <f t="shared" si="9"/>
        <v>19</v>
      </c>
      <c r="E24" s="15">
        <v>1</v>
      </c>
      <c r="F24" s="16">
        <f t="shared" si="0"/>
        <v>5.263157894736842</v>
      </c>
      <c r="G24" s="15">
        <v>5</v>
      </c>
      <c r="H24" s="4">
        <f t="shared" si="1"/>
        <v>27.77777777777778</v>
      </c>
      <c r="I24" s="15">
        <v>8</v>
      </c>
      <c r="J24" s="6">
        <f t="shared" si="2"/>
        <v>44.44444444444444</v>
      </c>
      <c r="K24" s="15">
        <v>3</v>
      </c>
      <c r="L24" s="16">
        <f t="shared" si="3"/>
        <v>16.666666666666664</v>
      </c>
      <c r="M24" s="15">
        <v>0</v>
      </c>
      <c r="N24" s="5">
        <f t="shared" si="4"/>
        <v>0</v>
      </c>
      <c r="O24" s="15">
        <v>0</v>
      </c>
      <c r="P24" s="16">
        <f t="shared" si="5"/>
        <v>0</v>
      </c>
      <c r="Q24" s="15">
        <v>2</v>
      </c>
      <c r="R24" s="6">
        <f t="shared" si="6"/>
        <v>11.11111111111111</v>
      </c>
      <c r="S24" s="15">
        <v>0</v>
      </c>
      <c r="T24" s="6">
        <f t="shared" si="7"/>
        <v>0</v>
      </c>
      <c r="U24" s="15">
        <v>0</v>
      </c>
      <c r="V24" s="6">
        <f t="shared" si="8"/>
        <v>0</v>
      </c>
      <c r="X24" s="20">
        <f t="shared" si="10"/>
        <v>18</v>
      </c>
      <c r="Y24" s="8"/>
      <c r="AA24" s="8"/>
      <c r="AC24" s="8"/>
      <c r="AG24" s="8"/>
    </row>
    <row r="25" spans="2:33" ht="15.75">
      <c r="B25" s="3">
        <v>18</v>
      </c>
      <c r="C25" s="9" t="s">
        <v>18</v>
      </c>
      <c r="D25" s="23">
        <f t="shared" si="9"/>
        <v>8</v>
      </c>
      <c r="E25" s="15">
        <v>1</v>
      </c>
      <c r="F25" s="16">
        <f t="shared" si="0"/>
        <v>12.5</v>
      </c>
      <c r="G25" s="15">
        <v>1</v>
      </c>
      <c r="H25" s="4">
        <f t="shared" si="1"/>
        <v>14.285714285714285</v>
      </c>
      <c r="I25" s="15">
        <v>5</v>
      </c>
      <c r="J25" s="6">
        <f t="shared" si="2"/>
        <v>71.42857142857143</v>
      </c>
      <c r="K25" s="15">
        <v>0</v>
      </c>
      <c r="L25" s="16">
        <f t="shared" si="3"/>
        <v>0</v>
      </c>
      <c r="M25" s="15">
        <v>1</v>
      </c>
      <c r="N25" s="5">
        <f t="shared" si="4"/>
        <v>14.285714285714285</v>
      </c>
      <c r="O25" s="15">
        <v>0</v>
      </c>
      <c r="P25" s="16">
        <f t="shared" si="5"/>
        <v>0</v>
      </c>
      <c r="Q25" s="15">
        <v>0</v>
      </c>
      <c r="R25" s="6">
        <f t="shared" si="6"/>
        <v>0</v>
      </c>
      <c r="S25" s="15">
        <v>0</v>
      </c>
      <c r="T25" s="6">
        <f t="shared" si="7"/>
        <v>0</v>
      </c>
      <c r="U25" s="15">
        <v>0</v>
      </c>
      <c r="V25" s="6">
        <f t="shared" si="8"/>
        <v>0</v>
      </c>
      <c r="X25" s="20">
        <f t="shared" si="10"/>
        <v>7</v>
      </c>
      <c r="Y25" s="8"/>
      <c r="AA25" s="8"/>
      <c r="AC25" s="8"/>
      <c r="AG25" s="8"/>
    </row>
    <row r="26" spans="2:33" ht="15.75">
      <c r="B26" s="3">
        <v>19</v>
      </c>
      <c r="C26" s="9" t="s">
        <v>19</v>
      </c>
      <c r="D26" s="23">
        <f t="shared" si="9"/>
        <v>45</v>
      </c>
      <c r="E26" s="15">
        <v>5</v>
      </c>
      <c r="F26" s="16">
        <f t="shared" si="0"/>
        <v>11.11111111111111</v>
      </c>
      <c r="G26" s="15">
        <v>17</v>
      </c>
      <c r="H26" s="4">
        <f t="shared" si="1"/>
        <v>42.5</v>
      </c>
      <c r="I26" s="15">
        <v>9</v>
      </c>
      <c r="J26" s="6">
        <f t="shared" si="2"/>
        <v>22.5</v>
      </c>
      <c r="K26" s="15">
        <v>3</v>
      </c>
      <c r="L26" s="16">
        <f t="shared" si="3"/>
        <v>7.5</v>
      </c>
      <c r="M26" s="15">
        <v>3</v>
      </c>
      <c r="N26" s="5">
        <f t="shared" si="4"/>
        <v>7.5</v>
      </c>
      <c r="O26" s="15">
        <v>0</v>
      </c>
      <c r="P26" s="16">
        <f t="shared" si="5"/>
        <v>0</v>
      </c>
      <c r="Q26" s="15">
        <v>8</v>
      </c>
      <c r="R26" s="6">
        <f t="shared" si="6"/>
        <v>20</v>
      </c>
      <c r="S26" s="15">
        <v>0</v>
      </c>
      <c r="T26" s="6">
        <f t="shared" si="7"/>
        <v>0</v>
      </c>
      <c r="U26" s="15">
        <v>0</v>
      </c>
      <c r="V26" s="6">
        <f t="shared" si="8"/>
        <v>0</v>
      </c>
      <c r="X26" s="20">
        <f t="shared" si="10"/>
        <v>40</v>
      </c>
      <c r="Y26" s="8"/>
      <c r="AA26" s="8"/>
      <c r="AC26" s="8"/>
      <c r="AG26" s="8"/>
    </row>
    <row r="27" spans="2:33" ht="15.75">
      <c r="B27" s="3">
        <v>20</v>
      </c>
      <c r="C27" s="9" t="s">
        <v>20</v>
      </c>
      <c r="D27" s="23">
        <f t="shared" si="9"/>
        <v>19</v>
      </c>
      <c r="E27" s="15">
        <v>3</v>
      </c>
      <c r="F27" s="16">
        <f t="shared" si="0"/>
        <v>15.789473684210526</v>
      </c>
      <c r="G27" s="15">
        <v>1</v>
      </c>
      <c r="H27" s="4">
        <f t="shared" si="1"/>
        <v>6.25</v>
      </c>
      <c r="I27" s="15">
        <v>8</v>
      </c>
      <c r="J27" s="6">
        <f t="shared" si="2"/>
        <v>50</v>
      </c>
      <c r="K27" s="15">
        <v>3</v>
      </c>
      <c r="L27" s="16">
        <f t="shared" si="3"/>
        <v>18.75</v>
      </c>
      <c r="M27" s="15">
        <v>1</v>
      </c>
      <c r="N27" s="5">
        <f t="shared" si="4"/>
        <v>6.25</v>
      </c>
      <c r="O27" s="15">
        <v>0</v>
      </c>
      <c r="P27" s="16">
        <f t="shared" si="5"/>
        <v>0</v>
      </c>
      <c r="Q27" s="15">
        <v>3</v>
      </c>
      <c r="R27" s="6">
        <f t="shared" si="6"/>
        <v>18.75</v>
      </c>
      <c r="S27" s="15">
        <v>0</v>
      </c>
      <c r="T27" s="6">
        <f t="shared" si="7"/>
        <v>0</v>
      </c>
      <c r="U27" s="15">
        <v>0</v>
      </c>
      <c r="V27" s="6">
        <f t="shared" si="8"/>
        <v>0</v>
      </c>
      <c r="X27" s="20">
        <f t="shared" si="10"/>
        <v>16</v>
      </c>
      <c r="Y27" s="8"/>
      <c r="AA27" s="8"/>
      <c r="AC27" s="8"/>
      <c r="AG27" s="8"/>
    </row>
    <row r="28" spans="2:33" ht="15.75">
      <c r="B28" s="3">
        <v>21</v>
      </c>
      <c r="C28" s="9" t="s">
        <v>21</v>
      </c>
      <c r="D28" s="23">
        <f t="shared" si="9"/>
        <v>26</v>
      </c>
      <c r="E28" s="15">
        <v>4</v>
      </c>
      <c r="F28" s="16">
        <f t="shared" si="0"/>
        <v>15.384615384615385</v>
      </c>
      <c r="G28" s="15">
        <v>7</v>
      </c>
      <c r="H28" s="4">
        <f t="shared" si="1"/>
        <v>31.818181818181817</v>
      </c>
      <c r="I28" s="15">
        <v>10</v>
      </c>
      <c r="J28" s="6">
        <f t="shared" si="2"/>
        <v>45.45454545454545</v>
      </c>
      <c r="K28" s="15">
        <v>3</v>
      </c>
      <c r="L28" s="16">
        <f t="shared" si="3"/>
        <v>13.636363636363635</v>
      </c>
      <c r="M28" s="15">
        <v>1</v>
      </c>
      <c r="N28" s="5">
        <f t="shared" si="4"/>
        <v>4.545454545454546</v>
      </c>
      <c r="O28" s="15">
        <v>1</v>
      </c>
      <c r="P28" s="16">
        <f t="shared" si="5"/>
        <v>4.545454545454546</v>
      </c>
      <c r="Q28" s="15">
        <v>0</v>
      </c>
      <c r="R28" s="6">
        <f t="shared" si="6"/>
        <v>0</v>
      </c>
      <c r="S28" s="15">
        <v>0</v>
      </c>
      <c r="T28" s="6">
        <f t="shared" si="7"/>
        <v>0</v>
      </c>
      <c r="U28" s="15">
        <v>0</v>
      </c>
      <c r="V28" s="6">
        <f t="shared" si="8"/>
        <v>0</v>
      </c>
      <c r="W28" s="30"/>
      <c r="X28" s="20">
        <f t="shared" si="10"/>
        <v>22</v>
      </c>
      <c r="Y28" s="8"/>
      <c r="AA28" s="8"/>
      <c r="AC28" s="8"/>
      <c r="AG28" s="8"/>
    </row>
    <row r="29" spans="2:33" ht="15.75">
      <c r="B29" s="3">
        <v>22</v>
      </c>
      <c r="C29" s="9" t="s">
        <v>22</v>
      </c>
      <c r="D29" s="23">
        <f t="shared" si="9"/>
        <v>44</v>
      </c>
      <c r="E29" s="15">
        <v>7</v>
      </c>
      <c r="F29" s="16">
        <f t="shared" si="0"/>
        <v>15.909090909090908</v>
      </c>
      <c r="G29" s="15">
        <v>9</v>
      </c>
      <c r="H29" s="4">
        <f t="shared" si="1"/>
        <v>24.324324324324326</v>
      </c>
      <c r="I29" s="15">
        <v>15</v>
      </c>
      <c r="J29" s="6">
        <f t="shared" si="2"/>
        <v>40.54054054054054</v>
      </c>
      <c r="K29" s="15">
        <v>5</v>
      </c>
      <c r="L29" s="16">
        <f t="shared" si="3"/>
        <v>13.513513513513514</v>
      </c>
      <c r="M29" s="15">
        <v>5</v>
      </c>
      <c r="N29" s="5">
        <f t="shared" si="4"/>
        <v>13.513513513513514</v>
      </c>
      <c r="O29" s="15">
        <v>0</v>
      </c>
      <c r="P29" s="16">
        <f t="shared" si="5"/>
        <v>0</v>
      </c>
      <c r="Q29" s="15">
        <v>3</v>
      </c>
      <c r="R29" s="6">
        <f t="shared" si="6"/>
        <v>8.108108108108109</v>
      </c>
      <c r="S29" s="15">
        <v>0</v>
      </c>
      <c r="T29" s="6">
        <f t="shared" si="7"/>
        <v>0</v>
      </c>
      <c r="U29" s="15">
        <v>0</v>
      </c>
      <c r="V29" s="6">
        <f t="shared" si="8"/>
        <v>0</v>
      </c>
      <c r="X29" s="20">
        <f t="shared" si="10"/>
        <v>37</v>
      </c>
      <c r="Y29" s="8"/>
      <c r="AA29" s="8"/>
      <c r="AC29" s="8"/>
      <c r="AG29" s="8"/>
    </row>
    <row r="30" spans="2:33" ht="15.75">
      <c r="B30" s="3">
        <v>23</v>
      </c>
      <c r="C30" s="9" t="s">
        <v>23</v>
      </c>
      <c r="D30" s="23">
        <f t="shared" si="9"/>
        <v>27</v>
      </c>
      <c r="E30" s="15">
        <v>7</v>
      </c>
      <c r="F30" s="16">
        <f t="shared" si="0"/>
        <v>25.925925925925924</v>
      </c>
      <c r="G30" s="15">
        <v>7</v>
      </c>
      <c r="H30" s="4">
        <f t="shared" si="1"/>
        <v>35</v>
      </c>
      <c r="I30" s="15">
        <v>6</v>
      </c>
      <c r="J30" s="6">
        <f t="shared" si="2"/>
        <v>30</v>
      </c>
      <c r="K30" s="15">
        <v>0</v>
      </c>
      <c r="L30" s="16">
        <f t="shared" si="3"/>
        <v>0</v>
      </c>
      <c r="M30" s="15">
        <v>3</v>
      </c>
      <c r="N30" s="5">
        <f t="shared" si="4"/>
        <v>15</v>
      </c>
      <c r="O30" s="15">
        <v>0</v>
      </c>
      <c r="P30" s="16">
        <f t="shared" si="5"/>
        <v>0</v>
      </c>
      <c r="Q30" s="15">
        <v>4</v>
      </c>
      <c r="R30" s="6">
        <f t="shared" si="6"/>
        <v>20</v>
      </c>
      <c r="S30" s="15">
        <v>0</v>
      </c>
      <c r="T30" s="6">
        <f t="shared" si="7"/>
        <v>0</v>
      </c>
      <c r="U30" s="15">
        <v>0</v>
      </c>
      <c r="V30" s="6">
        <f t="shared" si="8"/>
        <v>0</v>
      </c>
      <c r="W30" s="30"/>
      <c r="X30" s="20">
        <f t="shared" si="10"/>
        <v>20</v>
      </c>
      <c r="Y30" s="8"/>
      <c r="AA30" s="8"/>
      <c r="AC30" s="8"/>
      <c r="AG30" s="8"/>
    </row>
    <row r="31" spans="2:33" ht="15.75">
      <c r="B31" s="3">
        <v>24</v>
      </c>
      <c r="C31" s="10" t="s">
        <v>24</v>
      </c>
      <c r="D31" s="23">
        <f t="shared" si="9"/>
        <v>34</v>
      </c>
      <c r="E31" s="15">
        <v>3</v>
      </c>
      <c r="F31" s="16">
        <f t="shared" si="0"/>
        <v>8.823529411764707</v>
      </c>
      <c r="G31" s="15">
        <v>0</v>
      </c>
      <c r="H31" s="4">
        <f t="shared" si="1"/>
        <v>0</v>
      </c>
      <c r="I31" s="15">
        <v>22</v>
      </c>
      <c r="J31" s="6">
        <f t="shared" si="2"/>
        <v>70.96774193548387</v>
      </c>
      <c r="K31" s="15">
        <v>2</v>
      </c>
      <c r="L31" s="16">
        <f t="shared" si="3"/>
        <v>6.451612903225806</v>
      </c>
      <c r="M31" s="15">
        <v>4</v>
      </c>
      <c r="N31" s="5">
        <f t="shared" si="4"/>
        <v>12.903225806451612</v>
      </c>
      <c r="O31" s="15">
        <v>0</v>
      </c>
      <c r="P31" s="16">
        <f t="shared" si="5"/>
        <v>0</v>
      </c>
      <c r="Q31" s="15">
        <v>3</v>
      </c>
      <c r="R31" s="6">
        <f t="shared" si="6"/>
        <v>9.67741935483871</v>
      </c>
      <c r="S31" s="15">
        <v>0</v>
      </c>
      <c r="T31" s="6">
        <f t="shared" si="7"/>
        <v>0</v>
      </c>
      <c r="U31" s="15">
        <v>0</v>
      </c>
      <c r="V31" s="6">
        <f t="shared" si="8"/>
        <v>0</v>
      </c>
      <c r="X31" s="20">
        <f t="shared" si="10"/>
        <v>31</v>
      </c>
      <c r="Y31" s="8"/>
      <c r="AA31" s="8"/>
      <c r="AC31" s="8"/>
      <c r="AG31" s="8"/>
    </row>
    <row r="32" spans="2:33" ht="15.75">
      <c r="B32" s="3">
        <v>25</v>
      </c>
      <c r="C32" s="10" t="s">
        <v>25</v>
      </c>
      <c r="D32" s="23">
        <f t="shared" si="9"/>
        <v>37</v>
      </c>
      <c r="E32" s="15">
        <v>4</v>
      </c>
      <c r="F32" s="16">
        <f t="shared" si="0"/>
        <v>10.81081081081081</v>
      </c>
      <c r="G32" s="15">
        <v>13</v>
      </c>
      <c r="H32" s="4">
        <f t="shared" si="1"/>
        <v>39.39393939393939</v>
      </c>
      <c r="I32" s="15">
        <v>9</v>
      </c>
      <c r="J32" s="6">
        <f t="shared" si="2"/>
        <v>27.27272727272727</v>
      </c>
      <c r="K32" s="15">
        <v>5</v>
      </c>
      <c r="L32" s="16">
        <f t="shared" si="3"/>
        <v>15.151515151515152</v>
      </c>
      <c r="M32" s="15">
        <v>2</v>
      </c>
      <c r="N32" s="5">
        <f t="shared" si="4"/>
        <v>6.0606060606060606</v>
      </c>
      <c r="O32" s="15">
        <v>0</v>
      </c>
      <c r="P32" s="16">
        <f t="shared" si="5"/>
        <v>0</v>
      </c>
      <c r="Q32" s="15">
        <v>4</v>
      </c>
      <c r="R32" s="6">
        <f t="shared" si="6"/>
        <v>12.121212121212121</v>
      </c>
      <c r="S32" s="15">
        <v>0</v>
      </c>
      <c r="T32" s="6">
        <f t="shared" si="7"/>
        <v>0</v>
      </c>
      <c r="U32" s="15">
        <v>0</v>
      </c>
      <c r="V32" s="6">
        <f t="shared" si="8"/>
        <v>0</v>
      </c>
      <c r="W32" s="30"/>
      <c r="X32" s="20">
        <f t="shared" si="10"/>
        <v>33</v>
      </c>
      <c r="Y32" s="8"/>
      <c r="AA32" s="8"/>
      <c r="AC32" s="8"/>
      <c r="AG32" s="8"/>
    </row>
    <row r="33" spans="2:33" ht="15.75">
      <c r="B33" s="3">
        <v>26</v>
      </c>
      <c r="C33" s="25" t="s">
        <v>42</v>
      </c>
      <c r="D33" s="23">
        <f t="shared" si="9"/>
        <v>47</v>
      </c>
      <c r="E33" s="15">
        <v>14</v>
      </c>
      <c r="F33" s="16">
        <f t="shared" si="0"/>
        <v>29.78723404255319</v>
      </c>
      <c r="G33" s="15">
        <v>4</v>
      </c>
      <c r="H33" s="4">
        <f t="shared" si="1"/>
        <v>12.121212121212121</v>
      </c>
      <c r="I33" s="15">
        <v>17</v>
      </c>
      <c r="J33" s="6">
        <f t="shared" si="2"/>
        <v>51.515151515151516</v>
      </c>
      <c r="K33" s="15">
        <v>2</v>
      </c>
      <c r="L33" s="16">
        <f t="shared" si="3"/>
        <v>6.0606060606060606</v>
      </c>
      <c r="M33" s="15">
        <v>4</v>
      </c>
      <c r="N33" s="5">
        <f t="shared" si="4"/>
        <v>12.121212121212121</v>
      </c>
      <c r="O33" s="15">
        <v>0</v>
      </c>
      <c r="P33" s="16">
        <f t="shared" si="5"/>
        <v>0</v>
      </c>
      <c r="Q33" s="15">
        <v>1</v>
      </c>
      <c r="R33" s="6">
        <f t="shared" si="6"/>
        <v>3.0303030303030303</v>
      </c>
      <c r="S33" s="15">
        <v>5</v>
      </c>
      <c r="T33" s="6">
        <f t="shared" si="7"/>
        <v>15.151515151515152</v>
      </c>
      <c r="U33" s="15">
        <v>0</v>
      </c>
      <c r="V33" s="6">
        <f t="shared" si="8"/>
        <v>0</v>
      </c>
      <c r="X33" s="20">
        <f t="shared" si="10"/>
        <v>33</v>
      </c>
      <c r="Y33" s="8"/>
      <c r="AA33" s="8"/>
      <c r="AC33" s="8"/>
      <c r="AG33" s="8"/>
    </row>
    <row r="34" spans="2:33" ht="16.5" thickBot="1">
      <c r="B34" s="3">
        <v>27</v>
      </c>
      <c r="C34" s="25" t="s">
        <v>57</v>
      </c>
      <c r="D34" s="23">
        <f t="shared" si="9"/>
        <v>1</v>
      </c>
      <c r="E34" s="15">
        <v>0</v>
      </c>
      <c r="F34" s="16">
        <f t="shared" si="0"/>
        <v>0</v>
      </c>
      <c r="G34" s="15">
        <v>0</v>
      </c>
      <c r="H34" s="4">
        <f t="shared" si="1"/>
        <v>0</v>
      </c>
      <c r="I34" s="15">
        <v>1</v>
      </c>
      <c r="J34" s="6">
        <f t="shared" si="2"/>
        <v>100</v>
      </c>
      <c r="K34" s="15">
        <v>0</v>
      </c>
      <c r="L34" s="16">
        <f t="shared" si="3"/>
        <v>0</v>
      </c>
      <c r="M34" s="15">
        <v>0</v>
      </c>
      <c r="N34" s="5">
        <f t="shared" si="4"/>
        <v>0</v>
      </c>
      <c r="O34" s="15">
        <v>0</v>
      </c>
      <c r="P34" s="16">
        <f t="shared" si="5"/>
        <v>0</v>
      </c>
      <c r="Q34" s="15">
        <v>0</v>
      </c>
      <c r="R34" s="6">
        <f t="shared" si="6"/>
        <v>0</v>
      </c>
      <c r="S34" s="15">
        <v>0</v>
      </c>
      <c r="T34" s="6">
        <f t="shared" si="7"/>
        <v>0</v>
      </c>
      <c r="U34" s="15">
        <v>0</v>
      </c>
      <c r="V34" s="6">
        <f t="shared" si="8"/>
        <v>0</v>
      </c>
      <c r="X34" s="20">
        <f t="shared" si="10"/>
        <v>1</v>
      </c>
      <c r="Y34" s="8"/>
      <c r="AA34" s="8"/>
      <c r="AC34" s="8"/>
      <c r="AG34" s="8"/>
    </row>
    <row r="35" spans="2:26" ht="16.5" thickBot="1">
      <c r="B35" s="54" t="s">
        <v>43</v>
      </c>
      <c r="C35" s="55"/>
      <c r="D35" s="24">
        <f>SUM(D8:D32)</f>
        <v>959</v>
      </c>
      <c r="E35" s="24">
        <f>SUM(E8:E34)</f>
        <v>139</v>
      </c>
      <c r="F35" s="26">
        <f t="shared" si="0"/>
        <v>14.494264859228362</v>
      </c>
      <c r="G35" s="24">
        <f>SUM(G8:G34)</f>
        <v>192</v>
      </c>
      <c r="H35" s="17">
        <f t="shared" si="1"/>
        <v>23.021582733812952</v>
      </c>
      <c r="I35" s="24">
        <f>SUM(I8:I34)</f>
        <v>360</v>
      </c>
      <c r="J35" s="19">
        <f t="shared" si="2"/>
        <v>43.16546762589928</v>
      </c>
      <c r="K35" s="24">
        <f>SUM(K8:K34)</f>
        <v>89</v>
      </c>
      <c r="L35" s="26">
        <f t="shared" si="3"/>
        <v>10.67146282973621</v>
      </c>
      <c r="M35" s="24">
        <f>SUM(M8:M34)</f>
        <v>92</v>
      </c>
      <c r="N35" s="21">
        <f t="shared" si="4"/>
        <v>11.031175059952037</v>
      </c>
      <c r="O35" s="24">
        <f>SUM(O8:O34)</f>
        <v>6</v>
      </c>
      <c r="P35" s="26">
        <f t="shared" si="5"/>
        <v>0.7194244604316548</v>
      </c>
      <c r="Q35" s="24">
        <f>SUM(Q8:Q34)</f>
        <v>123</v>
      </c>
      <c r="R35" s="19">
        <f t="shared" si="6"/>
        <v>14.748201438848922</v>
      </c>
      <c r="S35" s="24">
        <f>SUM(S8:S32)</f>
        <v>1</v>
      </c>
      <c r="T35" s="19">
        <f t="shared" si="7"/>
        <v>0.1199040767386091</v>
      </c>
      <c r="U35" s="24">
        <f>SUM(U8:U32)</f>
        <v>0</v>
      </c>
      <c r="V35" s="19">
        <f t="shared" si="8"/>
        <v>0</v>
      </c>
      <c r="X35" s="18">
        <f>SUM(X8:X32)</f>
        <v>834</v>
      </c>
      <c r="Y35" s="8"/>
      <c r="Z35" s="8"/>
    </row>
    <row r="36" spans="2:26" ht="16.5" thickBot="1">
      <c r="B36" s="56" t="s">
        <v>44</v>
      </c>
      <c r="C36" s="57"/>
      <c r="D36" s="24">
        <f>SUM(D8:D34)</f>
        <v>1007</v>
      </c>
      <c r="E36" s="27">
        <f>SUM(E8:E34)</f>
        <v>139</v>
      </c>
      <c r="F36" s="26">
        <f t="shared" si="0"/>
        <v>13.803376365441908</v>
      </c>
      <c r="G36" s="27">
        <f>SUM(G8:G34)</f>
        <v>192</v>
      </c>
      <c r="H36" s="17">
        <f t="shared" si="1"/>
        <v>22.119815668202765</v>
      </c>
      <c r="I36" s="28">
        <f>SUM(I8:I34)</f>
        <v>360</v>
      </c>
      <c r="J36" s="19">
        <f t="shared" si="2"/>
        <v>41.474654377880185</v>
      </c>
      <c r="K36" s="27">
        <f>SUM(K8:K34)</f>
        <v>89</v>
      </c>
      <c r="L36" s="26">
        <f t="shared" si="3"/>
        <v>10.253456221198157</v>
      </c>
      <c r="M36" s="27">
        <f>SUM(M8:M34)</f>
        <v>92</v>
      </c>
      <c r="N36" s="21">
        <f t="shared" si="4"/>
        <v>10.599078341013826</v>
      </c>
      <c r="O36" s="28">
        <f>SUM(O8:O34)</f>
        <v>6</v>
      </c>
      <c r="P36" s="26">
        <f t="shared" si="5"/>
        <v>0.6912442396313364</v>
      </c>
      <c r="Q36" s="27">
        <f>SUM(Q8:Q34)</f>
        <v>123</v>
      </c>
      <c r="R36" s="19">
        <f t="shared" si="6"/>
        <v>14.170506912442397</v>
      </c>
      <c r="S36" s="27">
        <f>SUM(S8:S34)</f>
        <v>6</v>
      </c>
      <c r="T36" s="19">
        <f t="shared" si="7"/>
        <v>0.6912442396313364</v>
      </c>
      <c r="U36" s="27">
        <f>SUM(U8:U34)</f>
        <v>0</v>
      </c>
      <c r="V36" s="19">
        <f t="shared" si="8"/>
        <v>0</v>
      </c>
      <c r="X36" s="18">
        <f>SUM(X8:X34)</f>
        <v>868</v>
      </c>
      <c r="Z36" s="8"/>
    </row>
    <row r="37" spans="2:22" ht="12.75">
      <c r="B37" s="58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2:22" ht="12.75">
      <c r="B38" s="59" t="s">
        <v>35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7"/>
      <c r="V38" s="7"/>
    </row>
  </sheetData>
  <sheetProtection/>
  <mergeCells count="22">
    <mergeCell ref="T1:V1"/>
    <mergeCell ref="B2:V2"/>
    <mergeCell ref="B3:B7"/>
    <mergeCell ref="C3:C7"/>
    <mergeCell ref="D3:F3"/>
    <mergeCell ref="G3:J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7" right="0.7" top="0.75" bottom="0.75" header="0.3" footer="0.3"/>
  <pageSetup horizontalDpi="600" verticalDpi="600" orientation="landscape" paperSize="9" scale="83" r:id="rId1"/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AG38"/>
  <sheetViews>
    <sheetView tabSelected="1" zoomScale="76" zoomScaleNormal="76" zoomScalePageLayoutView="0" workbookViewId="0" topLeftCell="A1">
      <selection activeCell="Z8" sqref="Z8:Z36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8" width="6.8515625" style="0" customWidth="1"/>
    <col min="9" max="9" width="7.421875" style="0" customWidth="1"/>
    <col min="10" max="21" width="6.8515625" style="0" customWidth="1"/>
    <col min="22" max="22" width="8.7109375" style="0" customWidth="1"/>
  </cols>
  <sheetData>
    <row r="1" spans="20:22" ht="15.75">
      <c r="T1" s="62"/>
      <c r="U1" s="62"/>
      <c r="V1" s="62"/>
    </row>
    <row r="2" spans="2:22" ht="21" customHeight="1" thickBot="1">
      <c r="B2" s="63" t="s">
        <v>60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2:24" ht="28.5" customHeight="1" thickBot="1">
      <c r="B3" s="64" t="s">
        <v>0</v>
      </c>
      <c r="C3" s="67" t="s">
        <v>26</v>
      </c>
      <c r="D3" s="70" t="s">
        <v>39</v>
      </c>
      <c r="E3" s="70"/>
      <c r="F3" s="70"/>
      <c r="G3" s="71" t="s">
        <v>28</v>
      </c>
      <c r="H3" s="71"/>
      <c r="I3" s="71"/>
      <c r="J3" s="72"/>
      <c r="K3" s="45" t="s">
        <v>29</v>
      </c>
      <c r="L3" s="46"/>
      <c r="M3" s="51" t="s">
        <v>30</v>
      </c>
      <c r="N3" s="52"/>
      <c r="O3" s="52"/>
      <c r="P3" s="53"/>
      <c r="Q3" s="45" t="s">
        <v>45</v>
      </c>
      <c r="R3" s="46"/>
      <c r="S3" s="45" t="s">
        <v>46</v>
      </c>
      <c r="T3" s="46"/>
      <c r="U3" s="60" t="s">
        <v>31</v>
      </c>
      <c r="V3" s="46"/>
      <c r="X3" s="39" t="s">
        <v>41</v>
      </c>
    </row>
    <row r="4" spans="2:24" ht="12.75">
      <c r="B4" s="65"/>
      <c r="C4" s="68"/>
      <c r="D4" s="42" t="s">
        <v>38</v>
      </c>
      <c r="E4" s="45" t="s">
        <v>40</v>
      </c>
      <c r="F4" s="46"/>
      <c r="G4" s="45" t="s">
        <v>32</v>
      </c>
      <c r="H4" s="49"/>
      <c r="I4" s="49" t="s">
        <v>33</v>
      </c>
      <c r="J4" s="46"/>
      <c r="K4" s="47"/>
      <c r="L4" s="48"/>
      <c r="M4" s="45" t="s">
        <v>36</v>
      </c>
      <c r="N4" s="49"/>
      <c r="O4" s="49" t="s">
        <v>37</v>
      </c>
      <c r="P4" s="46"/>
      <c r="Q4" s="47"/>
      <c r="R4" s="48"/>
      <c r="S4" s="47"/>
      <c r="T4" s="48"/>
      <c r="U4" s="61"/>
      <c r="V4" s="48"/>
      <c r="X4" s="40"/>
    </row>
    <row r="5" spans="2:24" ht="12.75">
      <c r="B5" s="65"/>
      <c r="C5" s="68"/>
      <c r="D5" s="43"/>
      <c r="E5" s="47"/>
      <c r="F5" s="48"/>
      <c r="G5" s="47"/>
      <c r="H5" s="50"/>
      <c r="I5" s="50"/>
      <c r="J5" s="48"/>
      <c r="K5" s="47"/>
      <c r="L5" s="48"/>
      <c r="M5" s="47"/>
      <c r="N5" s="50"/>
      <c r="O5" s="50"/>
      <c r="P5" s="48"/>
      <c r="Q5" s="47"/>
      <c r="R5" s="48"/>
      <c r="S5" s="47"/>
      <c r="T5" s="48"/>
      <c r="U5" s="61"/>
      <c r="V5" s="48"/>
      <c r="X5" s="40"/>
    </row>
    <row r="6" spans="2:24" ht="12.75">
      <c r="B6" s="65"/>
      <c r="C6" s="68"/>
      <c r="D6" s="43"/>
      <c r="E6" s="47"/>
      <c r="F6" s="48"/>
      <c r="G6" s="47"/>
      <c r="H6" s="50"/>
      <c r="I6" s="50"/>
      <c r="J6" s="48"/>
      <c r="K6" s="47"/>
      <c r="L6" s="48"/>
      <c r="M6" s="47"/>
      <c r="N6" s="50"/>
      <c r="O6" s="50"/>
      <c r="P6" s="48"/>
      <c r="Q6" s="47"/>
      <c r="R6" s="48"/>
      <c r="S6" s="47"/>
      <c r="T6" s="48"/>
      <c r="U6" s="61"/>
      <c r="V6" s="48"/>
      <c r="X6" s="40"/>
    </row>
    <row r="7" spans="2:26" ht="13.5" thickBot="1">
      <c r="B7" s="66"/>
      <c r="C7" s="69"/>
      <c r="D7" s="4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41"/>
      <c r="Y7" s="8"/>
      <c r="Z7" t="s">
        <v>65</v>
      </c>
    </row>
    <row r="8" spans="2:33" ht="15.75">
      <c r="B8" s="2">
        <v>1</v>
      </c>
      <c r="C8" s="9" t="s">
        <v>1</v>
      </c>
      <c r="D8" s="22">
        <f>SUM(E8+G8+I8+K8+M8+O8+Q8+S8+U8)</f>
        <v>688</v>
      </c>
      <c r="E8" s="15">
        <f>'ВДТБ+РТБ УСІ'!E8+'ІТБ всього'!E8</f>
        <v>104</v>
      </c>
      <c r="F8" s="16">
        <f aca="true" t="shared" si="0" ref="F8:F36">E8/D8*100</f>
        <v>15.11627906976744</v>
      </c>
      <c r="G8" s="15">
        <f>'ВДТБ+РТБ УСІ'!G8+'ІТБ всього'!G8</f>
        <v>45</v>
      </c>
      <c r="H8" s="4">
        <f aca="true" t="shared" si="1" ref="H8:H36">G8/X8*100</f>
        <v>7.705479452054795</v>
      </c>
      <c r="I8" s="15">
        <f>'ВДТБ+РТБ УСІ'!I8+'ІТБ всього'!I8</f>
        <v>416</v>
      </c>
      <c r="J8" s="6">
        <f aca="true" t="shared" si="2" ref="J8:J36">I8/X8*100</f>
        <v>71.23287671232876</v>
      </c>
      <c r="K8" s="15">
        <f>'ВДТБ+РТБ УСІ'!K8+'ІТБ всього'!K8</f>
        <v>75</v>
      </c>
      <c r="L8" s="16">
        <f aca="true" t="shared" si="3" ref="L8:L36">K8/X8*100</f>
        <v>12.842465753424658</v>
      </c>
      <c r="M8" s="15">
        <f>'ВДТБ+РТБ УСІ'!M8+'ІТБ всього'!M8</f>
        <v>16</v>
      </c>
      <c r="N8" s="5">
        <f aca="true" t="shared" si="4" ref="N8:N36">M8/X8*100</f>
        <v>2.73972602739726</v>
      </c>
      <c r="O8" s="15">
        <f>'ВДТБ+РТБ УСІ'!O8+'ІТБ всього'!O8</f>
        <v>1</v>
      </c>
      <c r="P8" s="16">
        <f aca="true" t="shared" si="5" ref="P8:P36">O8/X8*100</f>
        <v>0.17123287671232876</v>
      </c>
      <c r="Q8" s="15">
        <f>'ВДТБ+РТБ УСІ'!Q8+'ІТБ всього'!Q8</f>
        <v>28</v>
      </c>
      <c r="R8" s="6">
        <f aca="true" t="shared" si="6" ref="R8:R36">Q8/X8*100</f>
        <v>4.794520547945205</v>
      </c>
      <c r="S8" s="15">
        <f>'ВДТБ+РТБ УСІ'!S8+'ІТБ всього'!S8</f>
        <v>3</v>
      </c>
      <c r="T8" s="6">
        <f aca="true" t="shared" si="7" ref="T8:T36">S8/X8*100</f>
        <v>0.5136986301369862</v>
      </c>
      <c r="U8" s="15">
        <f>'ВДТБ+РТБ УСІ'!U8+'ІТБ всього'!U8</f>
        <v>0</v>
      </c>
      <c r="V8" s="6">
        <f aca="true" t="shared" si="8" ref="V8:V36">U8/X8*100</f>
        <v>0</v>
      </c>
      <c r="W8" s="30"/>
      <c r="X8" s="20">
        <f>D8-E8</f>
        <v>584</v>
      </c>
      <c r="Y8" s="8"/>
      <c r="Z8" s="8">
        <f>G8+I8</f>
        <v>461</v>
      </c>
      <c r="AA8" s="8"/>
      <c r="AC8" s="8"/>
      <c r="AG8" s="8"/>
    </row>
    <row r="9" spans="2:33" ht="15.75">
      <c r="B9" s="3">
        <v>2</v>
      </c>
      <c r="C9" s="9" t="s">
        <v>2</v>
      </c>
      <c r="D9" s="23">
        <f aca="true" t="shared" si="9" ref="D9:D34">SUM(E9+G9+I9+K9+M9+O9+Q9+S9+U9)</f>
        <v>629</v>
      </c>
      <c r="E9" s="15">
        <f>'ВДТБ+РТБ УСІ'!E9+'ІТБ всього'!E9</f>
        <v>106</v>
      </c>
      <c r="F9" s="16">
        <f t="shared" si="0"/>
        <v>16.85214626391097</v>
      </c>
      <c r="G9" s="15">
        <f>'ВДТБ+РТБ УСІ'!G9+'ІТБ всього'!G9</f>
        <v>29</v>
      </c>
      <c r="H9" s="4">
        <f t="shared" si="1"/>
        <v>5.544933078393881</v>
      </c>
      <c r="I9" s="15">
        <f>'ВДТБ+РТБ УСІ'!I9+'ІТБ всього'!I9</f>
        <v>405</v>
      </c>
      <c r="J9" s="6">
        <f t="shared" si="2"/>
        <v>77.43785850860421</v>
      </c>
      <c r="K9" s="15">
        <f>'ВДТБ+РТБ УСІ'!K9+'ІТБ всього'!K9</f>
        <v>45</v>
      </c>
      <c r="L9" s="16">
        <f t="shared" si="3"/>
        <v>8.604206500956023</v>
      </c>
      <c r="M9" s="15">
        <f>'ВДТБ+РТБ УСІ'!M9+'ІТБ всього'!M9</f>
        <v>16</v>
      </c>
      <c r="N9" s="5">
        <f t="shared" si="4"/>
        <v>3.0592734225621414</v>
      </c>
      <c r="O9" s="15">
        <f>'ВДТБ+РТБ УСІ'!O9+'ІТБ всього'!O9</f>
        <v>1</v>
      </c>
      <c r="P9" s="16">
        <f t="shared" si="5"/>
        <v>0.19120458891013384</v>
      </c>
      <c r="Q9" s="15">
        <f>'ВДТБ+РТБ УСІ'!Q9+'ІТБ всього'!Q9</f>
        <v>25</v>
      </c>
      <c r="R9" s="6">
        <f t="shared" si="6"/>
        <v>4.780114722753346</v>
      </c>
      <c r="S9" s="15">
        <f>'ВДТБ+РТБ УСІ'!S9+'ІТБ всього'!S9</f>
        <v>2</v>
      </c>
      <c r="T9" s="6">
        <f t="shared" si="7"/>
        <v>0.3824091778202677</v>
      </c>
      <c r="U9" s="15">
        <f>'ВДТБ+РТБ УСІ'!U9+'ІТБ всього'!U9</f>
        <v>0</v>
      </c>
      <c r="V9" s="6">
        <f t="shared" si="8"/>
        <v>0</v>
      </c>
      <c r="X9" s="20">
        <f aca="true" t="shared" si="10" ref="X9:X34">D9-E9</f>
        <v>523</v>
      </c>
      <c r="Y9" s="8"/>
      <c r="Z9" s="8">
        <f aca="true" t="shared" si="11" ref="Z9:Z36">G9+I9</f>
        <v>434</v>
      </c>
      <c r="AA9" s="8"/>
      <c r="AC9" s="8"/>
      <c r="AG9" s="8"/>
    </row>
    <row r="10" spans="2:33" ht="15.75">
      <c r="B10" s="3">
        <v>3</v>
      </c>
      <c r="C10" s="9" t="s">
        <v>3</v>
      </c>
      <c r="D10" s="23">
        <f t="shared" si="9"/>
        <v>3482</v>
      </c>
      <c r="E10" s="15">
        <f>'ВДТБ+РТБ УСІ'!E10+'ІТБ всього'!E10</f>
        <v>787</v>
      </c>
      <c r="F10" s="16">
        <f t="shared" si="0"/>
        <v>22.601952900631822</v>
      </c>
      <c r="G10" s="15">
        <f>'ВДТБ+РТБ УСІ'!G10+'ІТБ всього'!G10</f>
        <v>142</v>
      </c>
      <c r="H10" s="4">
        <f t="shared" si="1"/>
        <v>5.2690166975881265</v>
      </c>
      <c r="I10" s="15">
        <f>'ВДТБ+РТБ УСІ'!I10+'ІТБ всього'!I10</f>
        <v>2091</v>
      </c>
      <c r="J10" s="6">
        <f t="shared" si="2"/>
        <v>77.58812615955473</v>
      </c>
      <c r="K10" s="15">
        <f>'ВДТБ+РТБ УСІ'!K10+'ІТБ всього'!K10</f>
        <v>219</v>
      </c>
      <c r="L10" s="16">
        <f t="shared" si="3"/>
        <v>8.126159554730982</v>
      </c>
      <c r="M10" s="15">
        <f>'ВДТБ+РТБ УСІ'!M10+'ІТБ всього'!M10</f>
        <v>123</v>
      </c>
      <c r="N10" s="5">
        <f t="shared" si="4"/>
        <v>4.564007421150278</v>
      </c>
      <c r="O10" s="15">
        <f>'ВДТБ+РТБ УСІ'!O10+'ІТБ всього'!O10</f>
        <v>15</v>
      </c>
      <c r="P10" s="16">
        <f t="shared" si="5"/>
        <v>0.5565862708719851</v>
      </c>
      <c r="Q10" s="15">
        <f>'ВДТБ+РТБ УСІ'!Q10+'ІТБ всього'!Q10</f>
        <v>105</v>
      </c>
      <c r="R10" s="6">
        <f t="shared" si="6"/>
        <v>3.896103896103896</v>
      </c>
      <c r="S10" s="15">
        <f>'ВДТБ+РТБ УСІ'!S10+'ІТБ всього'!S10</f>
        <v>0</v>
      </c>
      <c r="T10" s="6">
        <f t="shared" si="7"/>
        <v>0</v>
      </c>
      <c r="U10" s="15">
        <f>'ВДТБ+РТБ УСІ'!U10+'ІТБ всього'!U10</f>
        <v>0</v>
      </c>
      <c r="V10" s="6">
        <f t="shared" si="8"/>
        <v>0</v>
      </c>
      <c r="W10" s="30"/>
      <c r="X10" s="20">
        <f t="shared" si="10"/>
        <v>2695</v>
      </c>
      <c r="Y10" s="8"/>
      <c r="Z10" s="8">
        <f t="shared" si="11"/>
        <v>2233</v>
      </c>
      <c r="AA10" s="8"/>
      <c r="AC10" s="8"/>
      <c r="AG10" s="8"/>
    </row>
    <row r="11" spans="2:33" ht="15.75">
      <c r="B11" s="3">
        <v>4</v>
      </c>
      <c r="C11" s="9" t="s">
        <v>4</v>
      </c>
      <c r="D11" s="23">
        <f t="shared" si="9"/>
        <v>293</v>
      </c>
      <c r="E11" s="15">
        <f>'ВДТБ+РТБ УСІ'!E11+'ІТБ всього'!E11</f>
        <v>81</v>
      </c>
      <c r="F11" s="16">
        <f t="shared" si="0"/>
        <v>27.64505119453925</v>
      </c>
      <c r="G11" s="15">
        <f>'ВДТБ+РТБ УСІ'!G11+'ІТБ всього'!G11</f>
        <v>9</v>
      </c>
      <c r="H11" s="4">
        <f t="shared" si="1"/>
        <v>4.245283018867925</v>
      </c>
      <c r="I11" s="15">
        <f>'ВДТБ+РТБ УСІ'!I11+'ІТБ всього'!I11</f>
        <v>98</v>
      </c>
      <c r="J11" s="6">
        <f t="shared" si="2"/>
        <v>46.22641509433962</v>
      </c>
      <c r="K11" s="15">
        <f>'ВДТБ+РТБ УСІ'!K11+'ІТБ всього'!K11</f>
        <v>45</v>
      </c>
      <c r="L11" s="16">
        <f t="shared" si="3"/>
        <v>21.22641509433962</v>
      </c>
      <c r="M11" s="15">
        <f>'ВДТБ+РТБ УСІ'!M11+'ІТБ всього'!M11</f>
        <v>6</v>
      </c>
      <c r="N11" s="5">
        <f t="shared" si="4"/>
        <v>2.8301886792452833</v>
      </c>
      <c r="O11" s="15">
        <f>'ВДТБ+РТБ УСІ'!O11+'ІТБ всього'!O11</f>
        <v>1</v>
      </c>
      <c r="P11" s="16">
        <f t="shared" si="5"/>
        <v>0.4716981132075472</v>
      </c>
      <c r="Q11" s="15">
        <f>'ВДТБ+РТБ УСІ'!Q11+'ІТБ всього'!Q11</f>
        <v>53</v>
      </c>
      <c r="R11" s="6">
        <f t="shared" si="6"/>
        <v>25</v>
      </c>
      <c r="S11" s="15">
        <f>'ВДТБ+РТБ УСІ'!S11+'ІТБ всього'!S11</f>
        <v>0</v>
      </c>
      <c r="T11" s="6">
        <f t="shared" si="7"/>
        <v>0</v>
      </c>
      <c r="U11" s="15">
        <f>'ВДТБ+РТБ УСІ'!U11+'ІТБ всього'!U11</f>
        <v>0</v>
      </c>
      <c r="V11" s="6">
        <f t="shared" si="8"/>
        <v>0</v>
      </c>
      <c r="X11" s="20">
        <f t="shared" si="10"/>
        <v>212</v>
      </c>
      <c r="Y11" s="8"/>
      <c r="Z11" s="8">
        <f t="shared" si="11"/>
        <v>107</v>
      </c>
      <c r="AA11" s="8"/>
      <c r="AC11" s="8"/>
      <c r="AG11" s="8"/>
    </row>
    <row r="12" spans="2:33" ht="15.75">
      <c r="B12" s="3">
        <v>5</v>
      </c>
      <c r="C12" s="9" t="s">
        <v>5</v>
      </c>
      <c r="D12" s="23">
        <f t="shared" si="9"/>
        <v>620</v>
      </c>
      <c r="E12" s="15">
        <f>'ВДТБ+РТБ УСІ'!E12+'ІТБ всього'!E12</f>
        <v>99</v>
      </c>
      <c r="F12" s="16">
        <f t="shared" si="0"/>
        <v>15.96774193548387</v>
      </c>
      <c r="G12" s="15">
        <f>'ВДТБ+РТБ УСІ'!G12+'ІТБ всього'!G12</f>
        <v>105</v>
      </c>
      <c r="H12" s="4">
        <f t="shared" si="1"/>
        <v>20.153550863723606</v>
      </c>
      <c r="I12" s="15">
        <f>'ВДТБ+РТБ УСІ'!I12+'ІТБ всього'!I12</f>
        <v>290</v>
      </c>
      <c r="J12" s="6">
        <f t="shared" si="2"/>
        <v>55.66218809980806</v>
      </c>
      <c r="K12" s="15">
        <f>'ВДТБ+РТБ УСІ'!K12+'ІТБ всього'!K12</f>
        <v>75</v>
      </c>
      <c r="L12" s="16">
        <f t="shared" si="3"/>
        <v>14.39539347408829</v>
      </c>
      <c r="M12" s="15">
        <f>'ВДТБ+РТБ УСІ'!M12+'ІТБ всього'!M12</f>
        <v>30</v>
      </c>
      <c r="N12" s="5">
        <f t="shared" si="4"/>
        <v>5.758157389635317</v>
      </c>
      <c r="O12" s="15">
        <f>'ВДТБ+РТБ УСІ'!O12+'ІТБ всього'!O12</f>
        <v>0</v>
      </c>
      <c r="P12" s="16">
        <f t="shared" si="5"/>
        <v>0</v>
      </c>
      <c r="Q12" s="15">
        <f>'ВДТБ+РТБ УСІ'!Q12+'ІТБ всього'!Q12</f>
        <v>21</v>
      </c>
      <c r="R12" s="6">
        <f t="shared" si="6"/>
        <v>4.030710172744722</v>
      </c>
      <c r="S12" s="15">
        <f>'ВДТБ+РТБ УСІ'!S12+'ІТБ всього'!S12</f>
        <v>0</v>
      </c>
      <c r="T12" s="6">
        <f t="shared" si="7"/>
        <v>0</v>
      </c>
      <c r="U12" s="15">
        <f>'ВДТБ+РТБ УСІ'!U12+'ІТБ всього'!U12</f>
        <v>0</v>
      </c>
      <c r="V12" s="6">
        <f t="shared" si="8"/>
        <v>0</v>
      </c>
      <c r="X12" s="20">
        <f t="shared" si="10"/>
        <v>521</v>
      </c>
      <c r="Y12" s="8"/>
      <c r="Z12" s="8">
        <f t="shared" si="11"/>
        <v>395</v>
      </c>
      <c r="AA12" s="8"/>
      <c r="AC12" s="8"/>
      <c r="AG12" s="8"/>
    </row>
    <row r="13" spans="2:33" ht="15.75">
      <c r="B13" s="3">
        <v>6</v>
      </c>
      <c r="C13" s="9" t="s">
        <v>6</v>
      </c>
      <c r="D13" s="23">
        <f t="shared" si="9"/>
        <v>1003</v>
      </c>
      <c r="E13" s="15">
        <f>'ВДТБ+РТБ УСІ'!E13+'ІТБ всього'!E13</f>
        <v>142</v>
      </c>
      <c r="F13" s="16">
        <f t="shared" si="0"/>
        <v>14.15752741774676</v>
      </c>
      <c r="G13" s="15">
        <f>'ВДТБ+РТБ УСІ'!G13+'ІТБ всього'!G13</f>
        <v>215</v>
      </c>
      <c r="H13" s="4">
        <f t="shared" si="1"/>
        <v>24.97096399535424</v>
      </c>
      <c r="I13" s="15">
        <f>'ВДТБ+РТБ УСІ'!I13+'ІТБ всього'!I13</f>
        <v>425</v>
      </c>
      <c r="J13" s="6">
        <f t="shared" si="2"/>
        <v>49.361207897793264</v>
      </c>
      <c r="K13" s="15">
        <f>'ВДТБ+РТБ УСІ'!K13+'ІТБ всього'!K13</f>
        <v>89</v>
      </c>
      <c r="L13" s="16">
        <f t="shared" si="3"/>
        <v>10.336817653890824</v>
      </c>
      <c r="M13" s="15">
        <f>'ВДТБ+РТБ УСІ'!M13+'ІТБ всього'!M13</f>
        <v>30</v>
      </c>
      <c r="N13" s="5">
        <f t="shared" si="4"/>
        <v>3.484320557491289</v>
      </c>
      <c r="O13" s="15">
        <f>'ВДТБ+РТБ УСІ'!O13+'ІТБ всього'!O13</f>
        <v>1</v>
      </c>
      <c r="P13" s="16">
        <f t="shared" si="5"/>
        <v>0.11614401858304298</v>
      </c>
      <c r="Q13" s="15">
        <f>'ВДТБ+РТБ УСІ'!Q13+'ІТБ всього'!Q13</f>
        <v>101</v>
      </c>
      <c r="R13" s="6">
        <f t="shared" si="6"/>
        <v>11.730545876887339</v>
      </c>
      <c r="S13" s="15">
        <f>'ВДТБ+РТБ УСІ'!S13+'ІТБ всього'!S13</f>
        <v>0</v>
      </c>
      <c r="T13" s="6">
        <f t="shared" si="7"/>
        <v>0</v>
      </c>
      <c r="U13" s="15">
        <f>'ВДТБ+РТБ УСІ'!U13+'ІТБ всього'!U13</f>
        <v>0</v>
      </c>
      <c r="V13" s="6">
        <f t="shared" si="8"/>
        <v>0</v>
      </c>
      <c r="X13" s="20">
        <f t="shared" si="10"/>
        <v>861</v>
      </c>
      <c r="Y13" s="8"/>
      <c r="Z13" s="8">
        <f t="shared" si="11"/>
        <v>640</v>
      </c>
      <c r="AA13" s="8"/>
      <c r="AC13" s="8"/>
      <c r="AG13" s="8"/>
    </row>
    <row r="14" spans="2:33" ht="15.75">
      <c r="B14" s="3">
        <v>7</v>
      </c>
      <c r="C14" s="9" t="s">
        <v>7</v>
      </c>
      <c r="D14" s="23">
        <f t="shared" si="9"/>
        <v>513</v>
      </c>
      <c r="E14" s="15">
        <f>'ВДТБ+РТБ УСІ'!E14+'ІТБ всього'!E14</f>
        <v>144</v>
      </c>
      <c r="F14" s="16">
        <f t="shared" si="0"/>
        <v>28.07017543859649</v>
      </c>
      <c r="G14" s="15">
        <f>'ВДТБ+РТБ УСІ'!G14+'ІТБ всього'!G14</f>
        <v>29</v>
      </c>
      <c r="H14" s="4">
        <f t="shared" si="1"/>
        <v>7.8590785907859075</v>
      </c>
      <c r="I14" s="15">
        <f>'ВДТБ+РТБ УСІ'!I14+'ІТБ всього'!I14</f>
        <v>244</v>
      </c>
      <c r="J14" s="6">
        <f t="shared" si="2"/>
        <v>66.12466124661248</v>
      </c>
      <c r="K14" s="15">
        <f>'ВДТБ+РТБ УСІ'!K14+'ІТБ всього'!K14</f>
        <v>25</v>
      </c>
      <c r="L14" s="16">
        <f t="shared" si="3"/>
        <v>6.775067750677506</v>
      </c>
      <c r="M14" s="15">
        <f>'ВДТБ+РТБ УСІ'!M14+'ІТБ всього'!M14</f>
        <v>11</v>
      </c>
      <c r="N14" s="5">
        <f t="shared" si="4"/>
        <v>2.9810298102981028</v>
      </c>
      <c r="O14" s="15">
        <f>'ВДТБ+РТБ УСІ'!O14+'ІТБ всього'!O14</f>
        <v>0</v>
      </c>
      <c r="P14" s="16">
        <f t="shared" si="5"/>
        <v>0</v>
      </c>
      <c r="Q14" s="15">
        <f>'ВДТБ+РТБ УСІ'!Q14+'ІТБ всього'!Q14</f>
        <v>23</v>
      </c>
      <c r="R14" s="6">
        <f t="shared" si="6"/>
        <v>6.233062330623306</v>
      </c>
      <c r="S14" s="15">
        <f>'ВДТБ+РТБ УСІ'!S14+'ІТБ всього'!S14</f>
        <v>37</v>
      </c>
      <c r="T14" s="6">
        <f t="shared" si="7"/>
        <v>10.02710027100271</v>
      </c>
      <c r="U14" s="15">
        <f>'ВДТБ+РТБ УСІ'!U14+'ІТБ всього'!U14</f>
        <v>0</v>
      </c>
      <c r="V14" s="6">
        <f t="shared" si="8"/>
        <v>0</v>
      </c>
      <c r="X14" s="20">
        <f t="shared" si="10"/>
        <v>369</v>
      </c>
      <c r="Y14" s="8"/>
      <c r="Z14" s="8">
        <f t="shared" si="11"/>
        <v>273</v>
      </c>
      <c r="AA14" s="8"/>
      <c r="AC14" s="8"/>
      <c r="AG14" s="8"/>
    </row>
    <row r="15" spans="2:33" ht="15.75">
      <c r="B15" s="3">
        <v>8</v>
      </c>
      <c r="C15" s="9" t="s">
        <v>8</v>
      </c>
      <c r="D15" s="23">
        <f t="shared" si="9"/>
        <v>496</v>
      </c>
      <c r="E15" s="15">
        <f>'ВДТБ+РТБ УСІ'!E15+'ІТБ всього'!E15</f>
        <v>71</v>
      </c>
      <c r="F15" s="16">
        <f t="shared" si="0"/>
        <v>14.31451612903226</v>
      </c>
      <c r="G15" s="15">
        <f>'ВДТБ+РТБ УСІ'!G15+'ІТБ всього'!G15</f>
        <v>161</v>
      </c>
      <c r="H15" s="4">
        <f t="shared" si="1"/>
        <v>37.88235294117647</v>
      </c>
      <c r="I15" s="15">
        <f>'ВДТБ+РТБ УСІ'!I15+'ІТБ всього'!I15</f>
        <v>184</v>
      </c>
      <c r="J15" s="6">
        <f t="shared" si="2"/>
        <v>43.29411764705882</v>
      </c>
      <c r="K15" s="15">
        <f>'ВДТБ+РТБ УСІ'!K15+'ІТБ всього'!K15</f>
        <v>46</v>
      </c>
      <c r="L15" s="16">
        <f t="shared" si="3"/>
        <v>10.823529411764705</v>
      </c>
      <c r="M15" s="15">
        <f>'ВДТБ+РТБ УСІ'!M15+'ІТБ всього'!M15</f>
        <v>21</v>
      </c>
      <c r="N15" s="5">
        <f t="shared" si="4"/>
        <v>4.941176470588235</v>
      </c>
      <c r="O15" s="15">
        <f>'ВДТБ+РТБ УСІ'!O15+'ІТБ всього'!O15</f>
        <v>2</v>
      </c>
      <c r="P15" s="16">
        <f t="shared" si="5"/>
        <v>0.4705882352941176</v>
      </c>
      <c r="Q15" s="15">
        <f>'ВДТБ+РТБ УСІ'!Q15+'ІТБ всього'!Q15</f>
        <v>11</v>
      </c>
      <c r="R15" s="6">
        <f t="shared" si="6"/>
        <v>2.588235294117647</v>
      </c>
      <c r="S15" s="15">
        <f>'ВДТБ+РТБ УСІ'!S15+'ІТБ всього'!S15</f>
        <v>0</v>
      </c>
      <c r="T15" s="6">
        <f t="shared" si="7"/>
        <v>0</v>
      </c>
      <c r="U15" s="15">
        <f>'ВДТБ+РТБ УСІ'!U15+'ІТБ всього'!U15</f>
        <v>0</v>
      </c>
      <c r="V15" s="6">
        <f t="shared" si="8"/>
        <v>0</v>
      </c>
      <c r="X15" s="20">
        <f t="shared" si="10"/>
        <v>425</v>
      </c>
      <c r="Y15" s="8"/>
      <c r="Z15" s="8">
        <f t="shared" si="11"/>
        <v>345</v>
      </c>
      <c r="AA15" s="8"/>
      <c r="AC15" s="8"/>
      <c r="AG15" s="8"/>
    </row>
    <row r="16" spans="2:33" ht="15.75">
      <c r="B16" s="3">
        <v>9</v>
      </c>
      <c r="C16" s="9" t="s">
        <v>9</v>
      </c>
      <c r="D16" s="23">
        <f t="shared" si="9"/>
        <v>784</v>
      </c>
      <c r="E16" s="15">
        <f>'ВДТБ+РТБ УСІ'!E16+'ІТБ всього'!E16</f>
        <v>135</v>
      </c>
      <c r="F16" s="16">
        <f t="shared" si="0"/>
        <v>17.21938775510204</v>
      </c>
      <c r="G16" s="15">
        <f>'ВДТБ+РТБ УСІ'!G16+'ІТБ всього'!G16</f>
        <v>43</v>
      </c>
      <c r="H16" s="4">
        <f t="shared" si="1"/>
        <v>6.6255778120184905</v>
      </c>
      <c r="I16" s="15">
        <f>'ВДТБ+РТБ УСІ'!I16+'ІТБ всього'!I16</f>
        <v>459</v>
      </c>
      <c r="J16" s="6">
        <f t="shared" si="2"/>
        <v>70.72419106317412</v>
      </c>
      <c r="K16" s="15">
        <f>'ВДТБ+РТБ УСІ'!K16+'ІТБ всього'!K16</f>
        <v>80</v>
      </c>
      <c r="L16" s="16">
        <f t="shared" si="3"/>
        <v>12.326656394453005</v>
      </c>
      <c r="M16" s="15">
        <f>'ВДТБ+РТБ УСІ'!M16+'ІТБ всього'!M16</f>
        <v>31</v>
      </c>
      <c r="N16" s="5">
        <f t="shared" si="4"/>
        <v>4.776579352850539</v>
      </c>
      <c r="O16" s="15">
        <f>'ВДТБ+РТБ УСІ'!O16+'ІТБ всього'!O16</f>
        <v>4</v>
      </c>
      <c r="P16" s="16">
        <f t="shared" si="5"/>
        <v>0.6163328197226503</v>
      </c>
      <c r="Q16" s="15">
        <f>'ВДТБ+РТБ УСІ'!Q16+'ІТБ всього'!Q16</f>
        <v>32</v>
      </c>
      <c r="R16" s="6">
        <f t="shared" si="6"/>
        <v>4.930662557781202</v>
      </c>
      <c r="S16" s="15">
        <f>'ВДТБ+РТБ УСІ'!S16+'ІТБ всього'!S16</f>
        <v>0</v>
      </c>
      <c r="T16" s="6">
        <f t="shared" si="7"/>
        <v>0</v>
      </c>
      <c r="U16" s="15">
        <f>'ВДТБ+РТБ УСІ'!U16+'ІТБ всього'!U16</f>
        <v>0</v>
      </c>
      <c r="V16" s="6">
        <f t="shared" si="8"/>
        <v>0</v>
      </c>
      <c r="W16" s="30"/>
      <c r="X16" s="20">
        <f t="shared" si="10"/>
        <v>649</v>
      </c>
      <c r="Y16" s="8"/>
      <c r="Z16" s="8">
        <f t="shared" si="11"/>
        <v>502</v>
      </c>
      <c r="AA16" s="8"/>
      <c r="AC16" s="8"/>
      <c r="AG16" s="8"/>
    </row>
    <row r="17" spans="2:33" ht="15.75">
      <c r="B17" s="3">
        <v>10</v>
      </c>
      <c r="C17" s="9" t="s">
        <v>10</v>
      </c>
      <c r="D17" s="23">
        <f t="shared" si="9"/>
        <v>683</v>
      </c>
      <c r="E17" s="15">
        <f>'ВДТБ+РТБ УСІ'!E17+'ІТБ всього'!E17</f>
        <v>175</v>
      </c>
      <c r="F17" s="16">
        <f t="shared" si="0"/>
        <v>25.622254758418737</v>
      </c>
      <c r="G17" s="15">
        <f>'ВДТБ+РТБ УСІ'!G17+'ІТБ всього'!G17</f>
        <v>66</v>
      </c>
      <c r="H17" s="4">
        <f t="shared" si="1"/>
        <v>12.992125984251967</v>
      </c>
      <c r="I17" s="15">
        <f>'ВДТБ+РТБ УСІ'!I17+'ІТБ всього'!I17</f>
        <v>325</v>
      </c>
      <c r="J17" s="6">
        <f t="shared" si="2"/>
        <v>63.976377952755904</v>
      </c>
      <c r="K17" s="15">
        <f>'ВДТБ+РТБ УСІ'!K17+'ІТБ всього'!K17</f>
        <v>55</v>
      </c>
      <c r="L17" s="16">
        <f t="shared" si="3"/>
        <v>10.826771653543307</v>
      </c>
      <c r="M17" s="15">
        <f>'ВДТБ+РТБ УСІ'!M17+'ІТБ всього'!M17</f>
        <v>37</v>
      </c>
      <c r="N17" s="5">
        <f t="shared" si="4"/>
        <v>7.283464566929133</v>
      </c>
      <c r="O17" s="15">
        <f>'ВДТБ+РТБ УСІ'!O17+'ІТБ всього'!O17</f>
        <v>0</v>
      </c>
      <c r="P17" s="16">
        <f t="shared" si="5"/>
        <v>0</v>
      </c>
      <c r="Q17" s="15">
        <f>'ВДТБ+РТБ УСІ'!Q17+'ІТБ всього'!Q17</f>
        <v>25</v>
      </c>
      <c r="R17" s="6">
        <f t="shared" si="6"/>
        <v>4.921259842519685</v>
      </c>
      <c r="S17" s="15">
        <f>'ВДТБ+РТБ УСІ'!S17+'ІТБ всього'!S17</f>
        <v>0</v>
      </c>
      <c r="T17" s="6">
        <f t="shared" si="7"/>
        <v>0</v>
      </c>
      <c r="U17" s="15">
        <f>'ВДТБ+РТБ УСІ'!U17+'ІТБ всього'!U17</f>
        <v>0</v>
      </c>
      <c r="V17" s="6">
        <f t="shared" si="8"/>
        <v>0</v>
      </c>
      <c r="X17" s="20">
        <f t="shared" si="10"/>
        <v>508</v>
      </c>
      <c r="Y17" s="8"/>
      <c r="Z17" s="8">
        <f t="shared" si="11"/>
        <v>391</v>
      </c>
      <c r="AA17" s="8"/>
      <c r="AC17" s="8"/>
      <c r="AG17" s="8"/>
    </row>
    <row r="18" spans="2:33" ht="15.75">
      <c r="B18" s="3">
        <v>11</v>
      </c>
      <c r="C18" s="9" t="s">
        <v>11</v>
      </c>
      <c r="D18" s="23">
        <f t="shared" si="9"/>
        <v>46</v>
      </c>
      <c r="E18" s="15">
        <f>'ВДТБ+РТБ УСІ'!E18+'ІТБ всього'!E18</f>
        <v>12</v>
      </c>
      <c r="F18" s="16">
        <f t="shared" si="0"/>
        <v>26.08695652173913</v>
      </c>
      <c r="G18" s="15">
        <f>'ВДТБ+РТБ УСІ'!G18+'ІТБ всього'!G18</f>
        <v>0</v>
      </c>
      <c r="H18" s="4">
        <f t="shared" si="1"/>
        <v>0</v>
      </c>
      <c r="I18" s="15">
        <f>'ВДТБ+РТБ УСІ'!I18+'ІТБ всього'!I18</f>
        <v>7</v>
      </c>
      <c r="J18" s="6">
        <f t="shared" si="2"/>
        <v>20.588235294117645</v>
      </c>
      <c r="K18" s="15">
        <f>'ВДТБ+РТБ УСІ'!K18+'ІТБ всього'!K18</f>
        <v>0</v>
      </c>
      <c r="L18" s="16">
        <f t="shared" si="3"/>
        <v>0</v>
      </c>
      <c r="M18" s="15">
        <f>'ВДТБ+РТБ УСІ'!M18+'ІТБ всього'!M18</f>
        <v>1</v>
      </c>
      <c r="N18" s="5">
        <f t="shared" si="4"/>
        <v>2.941176470588235</v>
      </c>
      <c r="O18" s="15">
        <f>'ВДТБ+РТБ УСІ'!O18+'ІТБ всього'!O18</f>
        <v>0</v>
      </c>
      <c r="P18" s="16">
        <f t="shared" si="5"/>
        <v>0</v>
      </c>
      <c r="Q18" s="15">
        <f>'ВДТБ+РТБ УСІ'!Q18+'ІТБ всього'!Q18</f>
        <v>22</v>
      </c>
      <c r="R18" s="6">
        <f t="shared" si="6"/>
        <v>64.70588235294117</v>
      </c>
      <c r="S18" s="15">
        <f>'ВДТБ+РТБ УСІ'!S18+'ІТБ всього'!S18</f>
        <v>4</v>
      </c>
      <c r="T18" s="6">
        <f t="shared" si="7"/>
        <v>11.76470588235294</v>
      </c>
      <c r="U18" s="15">
        <f>'ВДТБ+РТБ УСІ'!U18+'ІТБ всього'!U18</f>
        <v>0</v>
      </c>
      <c r="V18" s="6">
        <f t="shared" si="8"/>
        <v>0</v>
      </c>
      <c r="W18" s="30"/>
      <c r="X18" s="20">
        <f t="shared" si="10"/>
        <v>34</v>
      </c>
      <c r="Y18" s="8"/>
      <c r="Z18" s="8">
        <f t="shared" si="11"/>
        <v>7</v>
      </c>
      <c r="AA18" s="8"/>
      <c r="AC18" s="8"/>
      <c r="AG18" s="8"/>
    </row>
    <row r="19" spans="2:33" ht="15.75">
      <c r="B19" s="3">
        <v>12</v>
      </c>
      <c r="C19" s="9" t="s">
        <v>12</v>
      </c>
      <c r="D19" s="23">
        <f t="shared" si="9"/>
        <v>1420</v>
      </c>
      <c r="E19" s="15">
        <f>'ВДТБ+РТБ УСІ'!E19+'ІТБ всього'!E19</f>
        <v>178</v>
      </c>
      <c r="F19" s="16">
        <f t="shared" si="0"/>
        <v>12.535211267605634</v>
      </c>
      <c r="G19" s="15">
        <f>'ВДТБ+РТБ УСІ'!G19+'ІТБ всього'!G19</f>
        <v>278</v>
      </c>
      <c r="H19" s="4">
        <f t="shared" si="1"/>
        <v>22.383252818035427</v>
      </c>
      <c r="I19" s="15">
        <f>'ВДТБ+РТБ УСІ'!I19+'ІТБ всього'!I19</f>
        <v>683</v>
      </c>
      <c r="J19" s="6">
        <f t="shared" si="2"/>
        <v>54.99194847020934</v>
      </c>
      <c r="K19" s="15">
        <f>'ВДТБ+РТБ УСІ'!K19+'ІТБ всього'!K19</f>
        <v>169</v>
      </c>
      <c r="L19" s="16">
        <f t="shared" si="3"/>
        <v>13.607085346215781</v>
      </c>
      <c r="M19" s="15">
        <f>'ВДТБ+РТБ УСІ'!M19+'ІТБ всього'!M19</f>
        <v>51</v>
      </c>
      <c r="N19" s="5">
        <f t="shared" si="4"/>
        <v>4.1062801932367154</v>
      </c>
      <c r="O19" s="15">
        <f>'ВДТБ+РТБ УСІ'!O19+'ІТБ всього'!O19</f>
        <v>8</v>
      </c>
      <c r="P19" s="16">
        <f t="shared" si="5"/>
        <v>0.644122383252818</v>
      </c>
      <c r="Q19" s="15">
        <f>'ВДТБ+РТБ УСІ'!Q19+'ІТБ всього'!Q19</f>
        <v>51</v>
      </c>
      <c r="R19" s="6">
        <f t="shared" si="6"/>
        <v>4.1062801932367154</v>
      </c>
      <c r="S19" s="15">
        <f>'ВДТБ+РТБ УСІ'!S19+'ІТБ всього'!S19</f>
        <v>2</v>
      </c>
      <c r="T19" s="6">
        <f t="shared" si="7"/>
        <v>0.1610305958132045</v>
      </c>
      <c r="U19" s="15">
        <f>'ВДТБ+РТБ УСІ'!U19+'ІТБ всього'!U19</f>
        <v>0</v>
      </c>
      <c r="V19" s="6">
        <f t="shared" si="8"/>
        <v>0</v>
      </c>
      <c r="X19" s="20">
        <f t="shared" si="10"/>
        <v>1242</v>
      </c>
      <c r="Y19" s="8"/>
      <c r="Z19" s="8">
        <f t="shared" si="11"/>
        <v>961</v>
      </c>
      <c r="AA19" s="8"/>
      <c r="AC19" s="8"/>
      <c r="AG19" s="8"/>
    </row>
    <row r="20" spans="2:33" ht="15.75">
      <c r="B20" s="3">
        <v>13</v>
      </c>
      <c r="C20" s="9" t="s">
        <v>13</v>
      </c>
      <c r="D20" s="23">
        <f t="shared" si="9"/>
        <v>554</v>
      </c>
      <c r="E20" s="15">
        <f>'ВДТБ+РТБ УСІ'!E20+'ІТБ всього'!E20</f>
        <v>176</v>
      </c>
      <c r="F20" s="16">
        <f t="shared" si="0"/>
        <v>31.768953068592058</v>
      </c>
      <c r="G20" s="15">
        <f>'ВДТБ+РТБ УСІ'!G20+'ІТБ всього'!G20</f>
        <v>10</v>
      </c>
      <c r="H20" s="4">
        <f t="shared" si="1"/>
        <v>2.6455026455026456</v>
      </c>
      <c r="I20" s="15">
        <f>'ВДТБ+РТБ УСІ'!I20+'ІТБ всього'!I20</f>
        <v>249</v>
      </c>
      <c r="J20" s="6">
        <f t="shared" si="2"/>
        <v>65.87301587301587</v>
      </c>
      <c r="K20" s="15">
        <f>'ВДТБ+РТБ УСІ'!K20+'ІТБ всього'!K20</f>
        <v>67</v>
      </c>
      <c r="L20" s="16">
        <f t="shared" si="3"/>
        <v>17.724867724867725</v>
      </c>
      <c r="M20" s="15">
        <f>'ВДТБ+РТБ УСІ'!M20+'ІТБ всього'!M20</f>
        <v>20</v>
      </c>
      <c r="N20" s="5">
        <f t="shared" si="4"/>
        <v>5.291005291005291</v>
      </c>
      <c r="O20" s="15">
        <f>'ВДТБ+РТБ УСІ'!O20+'ІТБ всього'!O20</f>
        <v>2</v>
      </c>
      <c r="P20" s="16">
        <f t="shared" si="5"/>
        <v>0.5291005291005291</v>
      </c>
      <c r="Q20" s="15">
        <f>'ВДТБ+РТБ УСІ'!Q20+'ІТБ всього'!Q20</f>
        <v>30</v>
      </c>
      <c r="R20" s="6">
        <f t="shared" si="6"/>
        <v>7.936507936507936</v>
      </c>
      <c r="S20" s="15">
        <f>'ВДТБ+РТБ УСІ'!S20+'ІТБ всього'!S20</f>
        <v>0</v>
      </c>
      <c r="T20" s="6">
        <f t="shared" si="7"/>
        <v>0</v>
      </c>
      <c r="U20" s="15">
        <f>'ВДТБ+РТБ УСІ'!U20+'ІТБ всього'!U20</f>
        <v>0</v>
      </c>
      <c r="V20" s="6">
        <f t="shared" si="8"/>
        <v>0</v>
      </c>
      <c r="X20" s="20">
        <f t="shared" si="10"/>
        <v>378</v>
      </c>
      <c r="Y20" s="8"/>
      <c r="Z20" s="8">
        <f t="shared" si="11"/>
        <v>259</v>
      </c>
      <c r="AA20" s="8"/>
      <c r="AC20" s="8"/>
      <c r="AG20" s="8"/>
    </row>
    <row r="21" spans="2:33" ht="15.75">
      <c r="B21" s="3">
        <v>14</v>
      </c>
      <c r="C21" s="9" t="s">
        <v>14</v>
      </c>
      <c r="D21" s="23">
        <f t="shared" si="9"/>
        <v>2282</v>
      </c>
      <c r="E21" s="15">
        <f>'ВДТБ+РТБ УСІ'!E21+'ІТБ всього'!E21</f>
        <v>442</v>
      </c>
      <c r="F21" s="16">
        <f t="shared" si="0"/>
        <v>19.36897458369851</v>
      </c>
      <c r="G21" s="15">
        <f>'ВДТБ+РТБ УСІ'!G21+'ІТБ всього'!G21</f>
        <v>340</v>
      </c>
      <c r="H21" s="4">
        <f t="shared" si="1"/>
        <v>18.478260869565215</v>
      </c>
      <c r="I21" s="15">
        <f>'ВДТБ+РТБ УСІ'!I21+'ІТБ всього'!I21</f>
        <v>1033</v>
      </c>
      <c r="J21" s="6">
        <f t="shared" si="2"/>
        <v>56.14130434782608</v>
      </c>
      <c r="K21" s="15">
        <f>'ВДТБ+РТБ УСІ'!K21+'ІТБ всього'!K21</f>
        <v>185</v>
      </c>
      <c r="L21" s="16">
        <f t="shared" si="3"/>
        <v>10.054347826086957</v>
      </c>
      <c r="M21" s="15">
        <f>'ВДТБ+РТБ УСІ'!M21+'ІТБ всього'!M21</f>
        <v>115</v>
      </c>
      <c r="N21" s="5">
        <f t="shared" si="4"/>
        <v>6.25</v>
      </c>
      <c r="O21" s="15">
        <f>'ВДТБ+РТБ УСІ'!O21+'ІТБ всього'!O21</f>
        <v>23</v>
      </c>
      <c r="P21" s="16">
        <f t="shared" si="5"/>
        <v>1.25</v>
      </c>
      <c r="Q21" s="15">
        <f>'ВДТБ+РТБ УСІ'!Q21+'ІТБ всього'!Q21</f>
        <v>144</v>
      </c>
      <c r="R21" s="6">
        <f t="shared" si="6"/>
        <v>7.82608695652174</v>
      </c>
      <c r="S21" s="15">
        <f>'ВДТБ+РТБ УСІ'!S21+'ІТБ всього'!S21</f>
        <v>0</v>
      </c>
      <c r="T21" s="6">
        <f t="shared" si="7"/>
        <v>0</v>
      </c>
      <c r="U21" s="15">
        <f>'ВДТБ+РТБ УСІ'!U21+'ІТБ всього'!U21</f>
        <v>0</v>
      </c>
      <c r="V21" s="6">
        <f t="shared" si="8"/>
        <v>0</v>
      </c>
      <c r="X21" s="20">
        <f t="shared" si="10"/>
        <v>1840</v>
      </c>
      <c r="Y21" s="8"/>
      <c r="Z21" s="8">
        <f t="shared" si="11"/>
        <v>1373</v>
      </c>
      <c r="AA21" s="8"/>
      <c r="AC21" s="8"/>
      <c r="AG21" s="8"/>
    </row>
    <row r="22" spans="2:33" ht="15.75">
      <c r="B22" s="3">
        <v>15</v>
      </c>
      <c r="C22" s="9" t="s">
        <v>15</v>
      </c>
      <c r="D22" s="23">
        <f t="shared" si="9"/>
        <v>742</v>
      </c>
      <c r="E22" s="15">
        <f>'ВДТБ+РТБ УСІ'!E22+'ІТБ всього'!E22</f>
        <v>202</v>
      </c>
      <c r="F22" s="16">
        <f t="shared" si="0"/>
        <v>27.22371967654987</v>
      </c>
      <c r="G22" s="15">
        <f>'ВДТБ+РТБ УСІ'!G22+'ІТБ всього'!G22</f>
        <v>73</v>
      </c>
      <c r="H22" s="4">
        <f t="shared" si="1"/>
        <v>13.518518518518519</v>
      </c>
      <c r="I22" s="15">
        <f>'ВДТБ+РТБ УСІ'!I22+'ІТБ всього'!I22</f>
        <v>348</v>
      </c>
      <c r="J22" s="6">
        <f t="shared" si="2"/>
        <v>64.44444444444444</v>
      </c>
      <c r="K22" s="15">
        <f>'ВДТБ+РТБ УСІ'!K22+'ІТБ всього'!K22</f>
        <v>53</v>
      </c>
      <c r="L22" s="16">
        <f t="shared" si="3"/>
        <v>9.814814814814815</v>
      </c>
      <c r="M22" s="15">
        <f>'ВДТБ+РТБ УСІ'!M22+'ІТБ всього'!M22</f>
        <v>36</v>
      </c>
      <c r="N22" s="5">
        <f t="shared" si="4"/>
        <v>6.666666666666667</v>
      </c>
      <c r="O22" s="15">
        <f>'ВДТБ+РТБ УСІ'!O22+'ІТБ всього'!O22</f>
        <v>6</v>
      </c>
      <c r="P22" s="16">
        <f t="shared" si="5"/>
        <v>1.1111111111111112</v>
      </c>
      <c r="Q22" s="15">
        <f>'ВДТБ+РТБ УСІ'!Q22+'ІТБ всього'!Q22</f>
        <v>24</v>
      </c>
      <c r="R22" s="6">
        <f t="shared" si="6"/>
        <v>4.444444444444445</v>
      </c>
      <c r="S22" s="15">
        <f>'ВДТБ+РТБ УСІ'!S22+'ІТБ всього'!S22</f>
        <v>0</v>
      </c>
      <c r="T22" s="6">
        <f t="shared" si="7"/>
        <v>0</v>
      </c>
      <c r="U22" s="15">
        <f>'ВДТБ+РТБ УСІ'!U22+'ІТБ всього'!U22</f>
        <v>0</v>
      </c>
      <c r="V22" s="6">
        <f t="shared" si="8"/>
        <v>0</v>
      </c>
      <c r="X22" s="20">
        <f t="shared" si="10"/>
        <v>540</v>
      </c>
      <c r="Y22" s="8"/>
      <c r="Z22" s="8">
        <f t="shared" si="11"/>
        <v>421</v>
      </c>
      <c r="AA22" s="8"/>
      <c r="AC22" s="8"/>
      <c r="AG22" s="8"/>
    </row>
    <row r="23" spans="2:33" ht="15.75">
      <c r="B23" s="3">
        <v>16</v>
      </c>
      <c r="C23" s="9" t="s">
        <v>16</v>
      </c>
      <c r="D23" s="23">
        <f t="shared" si="9"/>
        <v>533</v>
      </c>
      <c r="E23" s="15">
        <f>'ВДТБ+РТБ УСІ'!E23+'ІТБ всього'!E23</f>
        <v>71</v>
      </c>
      <c r="F23" s="16">
        <f t="shared" si="0"/>
        <v>13.320825515947469</v>
      </c>
      <c r="G23" s="15">
        <f>'ВДТБ+РТБ УСІ'!G23+'ІТБ всього'!G23</f>
        <v>49</v>
      </c>
      <c r="H23" s="4">
        <f t="shared" si="1"/>
        <v>10.606060606060606</v>
      </c>
      <c r="I23" s="15">
        <f>'ВДТБ+РТБ УСІ'!I23+'ІТБ всього'!I23</f>
        <v>345</v>
      </c>
      <c r="J23" s="6">
        <f t="shared" si="2"/>
        <v>74.67532467532467</v>
      </c>
      <c r="K23" s="15">
        <f>'ВДТБ+РТБ УСІ'!K23+'ІТБ всього'!K23</f>
        <v>48</v>
      </c>
      <c r="L23" s="16">
        <f t="shared" si="3"/>
        <v>10.38961038961039</v>
      </c>
      <c r="M23" s="15">
        <f>'ВДТБ+РТБ УСІ'!M23+'ІТБ всього'!M23</f>
        <v>7</v>
      </c>
      <c r="N23" s="5">
        <f t="shared" si="4"/>
        <v>1.5151515151515151</v>
      </c>
      <c r="O23" s="15">
        <f>'ВДТБ+РТБ УСІ'!O23+'ІТБ всього'!O23</f>
        <v>1</v>
      </c>
      <c r="P23" s="16">
        <f t="shared" si="5"/>
        <v>0.21645021645021645</v>
      </c>
      <c r="Q23" s="15">
        <f>'ВДТБ+РТБ УСІ'!Q23+'ІТБ всього'!Q23</f>
        <v>12</v>
      </c>
      <c r="R23" s="6">
        <f t="shared" si="6"/>
        <v>2.5974025974025974</v>
      </c>
      <c r="S23" s="15">
        <f>'ВДТБ+РТБ УСІ'!S23+'ІТБ всього'!S23</f>
        <v>0</v>
      </c>
      <c r="T23" s="6">
        <f t="shared" si="7"/>
        <v>0</v>
      </c>
      <c r="U23" s="15">
        <f>'ВДТБ+РТБ УСІ'!U23+'ІТБ всього'!U23</f>
        <v>0</v>
      </c>
      <c r="V23" s="6">
        <f t="shared" si="8"/>
        <v>0</v>
      </c>
      <c r="X23" s="20">
        <f t="shared" si="10"/>
        <v>462</v>
      </c>
      <c r="Y23" s="8"/>
      <c r="Z23" s="8">
        <f t="shared" si="11"/>
        <v>394</v>
      </c>
      <c r="AA23" s="8"/>
      <c r="AC23" s="8"/>
      <c r="AG23" s="8"/>
    </row>
    <row r="24" spans="2:33" ht="15.75">
      <c r="B24" s="3">
        <v>17</v>
      </c>
      <c r="C24" s="9" t="s">
        <v>17</v>
      </c>
      <c r="D24" s="23">
        <f t="shared" si="9"/>
        <v>452</v>
      </c>
      <c r="E24" s="15">
        <f>'ВДТБ+РТБ УСІ'!E24+'ІТБ всього'!E24</f>
        <v>74</v>
      </c>
      <c r="F24" s="16">
        <f t="shared" si="0"/>
        <v>16.371681415929203</v>
      </c>
      <c r="G24" s="15">
        <f>'ВДТБ+РТБ УСІ'!G24+'ІТБ всього'!G24</f>
        <v>52</v>
      </c>
      <c r="H24" s="4">
        <f t="shared" si="1"/>
        <v>13.756613756613756</v>
      </c>
      <c r="I24" s="15">
        <f>'ВДТБ+РТБ УСІ'!I24+'ІТБ всього'!I24</f>
        <v>249</v>
      </c>
      <c r="J24" s="6">
        <f t="shared" si="2"/>
        <v>65.87301587301587</v>
      </c>
      <c r="K24" s="15">
        <f>'ВДТБ+РТБ УСІ'!K24+'ІТБ всього'!K24</f>
        <v>45</v>
      </c>
      <c r="L24" s="16">
        <f t="shared" si="3"/>
        <v>11.904761904761903</v>
      </c>
      <c r="M24" s="15">
        <f>'ВДТБ+РТБ УСІ'!M24+'ІТБ всього'!M24</f>
        <v>17</v>
      </c>
      <c r="N24" s="5">
        <f t="shared" si="4"/>
        <v>4.497354497354497</v>
      </c>
      <c r="O24" s="15">
        <f>'ВДТБ+РТБ УСІ'!O24+'ІТБ всього'!O24</f>
        <v>1</v>
      </c>
      <c r="P24" s="16">
        <f t="shared" si="5"/>
        <v>0.26455026455026454</v>
      </c>
      <c r="Q24" s="15">
        <f>'ВДТБ+РТБ УСІ'!Q24+'ІТБ всього'!Q24</f>
        <v>14</v>
      </c>
      <c r="R24" s="6">
        <f t="shared" si="6"/>
        <v>3.7037037037037033</v>
      </c>
      <c r="S24" s="15">
        <f>'ВДТБ+РТБ УСІ'!S24+'ІТБ всього'!S24</f>
        <v>0</v>
      </c>
      <c r="T24" s="6">
        <f t="shared" si="7"/>
        <v>0</v>
      </c>
      <c r="U24" s="15">
        <f>'ВДТБ+РТБ УСІ'!U24+'ІТБ всього'!U24</f>
        <v>0</v>
      </c>
      <c r="V24" s="6">
        <f t="shared" si="8"/>
        <v>0</v>
      </c>
      <c r="X24" s="20">
        <f t="shared" si="10"/>
        <v>378</v>
      </c>
      <c r="Y24" s="8"/>
      <c r="Z24" s="8">
        <f t="shared" si="11"/>
        <v>301</v>
      </c>
      <c r="AA24" s="8"/>
      <c r="AC24" s="8"/>
      <c r="AG24" s="8"/>
    </row>
    <row r="25" spans="2:33" ht="15.75">
      <c r="B25" s="3">
        <v>18</v>
      </c>
      <c r="C25" s="9" t="s">
        <v>18</v>
      </c>
      <c r="D25" s="23">
        <f t="shared" si="9"/>
        <v>343</v>
      </c>
      <c r="E25" s="15">
        <f>'ВДТБ+РТБ УСІ'!E25+'ІТБ всього'!E25</f>
        <v>47</v>
      </c>
      <c r="F25" s="16">
        <f t="shared" si="0"/>
        <v>13.702623906705538</v>
      </c>
      <c r="G25" s="15">
        <f>'ВДТБ+РТБ УСІ'!G25+'ІТБ всього'!G25</f>
        <v>32</v>
      </c>
      <c r="H25" s="4">
        <f t="shared" si="1"/>
        <v>10.81081081081081</v>
      </c>
      <c r="I25" s="15">
        <f>'ВДТБ+РТБ УСІ'!I25+'ІТБ всього'!I25</f>
        <v>202</v>
      </c>
      <c r="J25" s="6">
        <f t="shared" si="2"/>
        <v>68.24324324324324</v>
      </c>
      <c r="K25" s="15">
        <f>'ВДТБ+РТБ УСІ'!K25+'ІТБ всього'!K25</f>
        <v>39</v>
      </c>
      <c r="L25" s="16">
        <f t="shared" si="3"/>
        <v>13.175675675675674</v>
      </c>
      <c r="M25" s="15">
        <f>'ВДТБ+РТБ УСІ'!M25+'ІТБ всього'!M25</f>
        <v>15</v>
      </c>
      <c r="N25" s="5">
        <f t="shared" si="4"/>
        <v>5.0675675675675675</v>
      </c>
      <c r="O25" s="15">
        <f>'ВДТБ+РТБ УСІ'!O25+'ІТБ всього'!O25</f>
        <v>0</v>
      </c>
      <c r="P25" s="16">
        <f t="shared" si="5"/>
        <v>0</v>
      </c>
      <c r="Q25" s="15">
        <f>'ВДТБ+РТБ УСІ'!Q25+'ІТБ всього'!Q25</f>
        <v>8</v>
      </c>
      <c r="R25" s="6">
        <f t="shared" si="6"/>
        <v>2.7027027027027026</v>
      </c>
      <c r="S25" s="15">
        <f>'ВДТБ+РТБ УСІ'!S25+'ІТБ всього'!S25</f>
        <v>0</v>
      </c>
      <c r="T25" s="6">
        <f t="shared" si="7"/>
        <v>0</v>
      </c>
      <c r="U25" s="15">
        <f>'ВДТБ+РТБ УСІ'!U25+'ІТБ всього'!U25</f>
        <v>0</v>
      </c>
      <c r="V25" s="6">
        <f t="shared" si="8"/>
        <v>0</v>
      </c>
      <c r="X25" s="20">
        <f t="shared" si="10"/>
        <v>296</v>
      </c>
      <c r="Y25" s="8"/>
      <c r="Z25" s="8">
        <f t="shared" si="11"/>
        <v>234</v>
      </c>
      <c r="AA25" s="8"/>
      <c r="AC25" s="8"/>
      <c r="AG25" s="8"/>
    </row>
    <row r="26" spans="2:33" ht="15.75">
      <c r="B26" s="3">
        <v>19</v>
      </c>
      <c r="C26" s="9" t="s">
        <v>19</v>
      </c>
      <c r="D26" s="23">
        <f t="shared" si="9"/>
        <v>609</v>
      </c>
      <c r="E26" s="15">
        <f>'ВДТБ+РТБ УСІ'!E26+'ІТБ всього'!E26</f>
        <v>129</v>
      </c>
      <c r="F26" s="16">
        <f t="shared" si="0"/>
        <v>21.182266009852217</v>
      </c>
      <c r="G26" s="15">
        <f>'ВДТБ+РТБ УСІ'!G26+'ІТБ всього'!G26</f>
        <v>75</v>
      </c>
      <c r="H26" s="4">
        <f t="shared" si="1"/>
        <v>15.625</v>
      </c>
      <c r="I26" s="15">
        <f>'ВДТБ+РТБ УСІ'!I26+'ІТБ всього'!I26</f>
        <v>227</v>
      </c>
      <c r="J26" s="6">
        <f t="shared" si="2"/>
        <v>47.291666666666664</v>
      </c>
      <c r="K26" s="15">
        <f>'ВДТБ+РТБ УСІ'!K26+'ІТБ всього'!K26</f>
        <v>81</v>
      </c>
      <c r="L26" s="16">
        <f t="shared" si="3"/>
        <v>16.875</v>
      </c>
      <c r="M26" s="15">
        <f>'ВДТБ+РТБ УСІ'!M26+'ІТБ всього'!M26</f>
        <v>44</v>
      </c>
      <c r="N26" s="5">
        <f t="shared" si="4"/>
        <v>9.166666666666666</v>
      </c>
      <c r="O26" s="15">
        <f>'ВДТБ+РТБ УСІ'!O26+'ІТБ всього'!O26</f>
        <v>1</v>
      </c>
      <c r="P26" s="16">
        <f t="shared" si="5"/>
        <v>0.20833333333333334</v>
      </c>
      <c r="Q26" s="15">
        <f>'ВДТБ+РТБ УСІ'!Q26+'ІТБ всього'!Q26</f>
        <v>52</v>
      </c>
      <c r="R26" s="6">
        <f t="shared" si="6"/>
        <v>10.833333333333334</v>
      </c>
      <c r="S26" s="15">
        <f>'ВДТБ+РТБ УСІ'!S26+'ІТБ всього'!S26</f>
        <v>0</v>
      </c>
      <c r="T26" s="6">
        <f t="shared" si="7"/>
        <v>0</v>
      </c>
      <c r="U26" s="15">
        <f>'ВДТБ+РТБ УСІ'!U26+'ІТБ всього'!U26</f>
        <v>0</v>
      </c>
      <c r="V26" s="6">
        <f t="shared" si="8"/>
        <v>0</v>
      </c>
      <c r="X26" s="20">
        <f t="shared" si="10"/>
        <v>480</v>
      </c>
      <c r="Y26" s="8"/>
      <c r="Z26" s="8">
        <f t="shared" si="11"/>
        <v>302</v>
      </c>
      <c r="AA26" s="8"/>
      <c r="AC26" s="8"/>
      <c r="AG26" s="8"/>
    </row>
    <row r="27" spans="2:33" ht="15.75">
      <c r="B27" s="3">
        <v>20</v>
      </c>
      <c r="C27" s="9" t="s">
        <v>20</v>
      </c>
      <c r="D27" s="23">
        <f t="shared" si="9"/>
        <v>295</v>
      </c>
      <c r="E27" s="15">
        <f>'ВДТБ+РТБ УСІ'!E27+'ІТБ всього'!E27</f>
        <v>81</v>
      </c>
      <c r="F27" s="16">
        <f t="shared" si="0"/>
        <v>27.45762711864407</v>
      </c>
      <c r="G27" s="15">
        <f>'ВДТБ+РТБ УСІ'!G27+'ІТБ всього'!G27</f>
        <v>4</v>
      </c>
      <c r="H27" s="4">
        <f t="shared" si="1"/>
        <v>1.8691588785046727</v>
      </c>
      <c r="I27" s="15">
        <f>'ВДТБ+РТБ УСІ'!I27+'ІТБ всього'!I27</f>
        <v>107</v>
      </c>
      <c r="J27" s="6">
        <f t="shared" si="2"/>
        <v>50</v>
      </c>
      <c r="K27" s="15">
        <f>'ВДТБ+РТБ УСІ'!K27+'ІТБ всього'!K27</f>
        <v>29</v>
      </c>
      <c r="L27" s="16">
        <f t="shared" si="3"/>
        <v>13.551401869158877</v>
      </c>
      <c r="M27" s="15">
        <f>'ВДТБ+РТБ УСІ'!M27+'ІТБ всього'!M27</f>
        <v>20</v>
      </c>
      <c r="N27" s="5">
        <f t="shared" si="4"/>
        <v>9.345794392523365</v>
      </c>
      <c r="O27" s="15">
        <f>'ВДТБ+РТБ УСІ'!O27+'ІТБ всього'!O27</f>
        <v>1</v>
      </c>
      <c r="P27" s="16">
        <f t="shared" si="5"/>
        <v>0.46728971962616817</v>
      </c>
      <c r="Q27" s="15">
        <f>'ВДТБ+РТБ УСІ'!Q27+'ІТБ всього'!Q27</f>
        <v>53</v>
      </c>
      <c r="R27" s="6">
        <f t="shared" si="6"/>
        <v>24.766355140186917</v>
      </c>
      <c r="S27" s="15">
        <f>'ВДТБ+РТБ УСІ'!S27+'ІТБ всього'!S27</f>
        <v>0</v>
      </c>
      <c r="T27" s="6">
        <f t="shared" si="7"/>
        <v>0</v>
      </c>
      <c r="U27" s="15">
        <f>'ВДТБ+РТБ УСІ'!U27+'ІТБ всього'!U27</f>
        <v>0</v>
      </c>
      <c r="V27" s="6">
        <f t="shared" si="8"/>
        <v>0</v>
      </c>
      <c r="X27" s="20">
        <f t="shared" si="10"/>
        <v>214</v>
      </c>
      <c r="Y27" s="8"/>
      <c r="Z27" s="8">
        <f t="shared" si="11"/>
        <v>111</v>
      </c>
      <c r="AA27" s="8"/>
      <c r="AC27" s="8"/>
      <c r="AG27" s="8"/>
    </row>
    <row r="28" spans="2:33" ht="15.75">
      <c r="B28" s="3">
        <v>21</v>
      </c>
      <c r="C28" s="9" t="s">
        <v>21</v>
      </c>
      <c r="D28" s="23">
        <f t="shared" si="9"/>
        <v>450</v>
      </c>
      <c r="E28" s="15">
        <f>'ВДТБ+РТБ УСІ'!E28+'ІТБ всього'!E28</f>
        <v>48</v>
      </c>
      <c r="F28" s="16">
        <f t="shared" si="0"/>
        <v>10.666666666666668</v>
      </c>
      <c r="G28" s="15">
        <f>'ВДТБ+РТБ УСІ'!G28+'ІТБ всього'!G28</f>
        <v>94</v>
      </c>
      <c r="H28" s="4">
        <f t="shared" si="1"/>
        <v>23.383084577114428</v>
      </c>
      <c r="I28" s="15">
        <f>'ВДТБ+РТБ УСІ'!I28+'ІТБ всього'!I28</f>
        <v>225</v>
      </c>
      <c r="J28" s="6">
        <f t="shared" si="2"/>
        <v>55.970149253731336</v>
      </c>
      <c r="K28" s="15">
        <f>'ВДТБ+РТБ УСІ'!K28+'ІТБ всього'!K28</f>
        <v>44</v>
      </c>
      <c r="L28" s="16">
        <f t="shared" si="3"/>
        <v>10.945273631840797</v>
      </c>
      <c r="M28" s="15">
        <f>'ВДТБ+РТБ УСІ'!M28+'ІТБ всього'!M28</f>
        <v>11</v>
      </c>
      <c r="N28" s="5">
        <f t="shared" si="4"/>
        <v>2.736318407960199</v>
      </c>
      <c r="O28" s="15">
        <f>'ВДТБ+РТБ УСІ'!O28+'ІТБ всього'!O28</f>
        <v>8</v>
      </c>
      <c r="P28" s="16">
        <f t="shared" si="5"/>
        <v>1.9900497512437811</v>
      </c>
      <c r="Q28" s="15">
        <f>'ВДТБ+РТБ УСІ'!Q28+'ІТБ всього'!Q28</f>
        <v>18</v>
      </c>
      <c r="R28" s="6">
        <f t="shared" si="6"/>
        <v>4.477611940298507</v>
      </c>
      <c r="S28" s="15">
        <f>'ВДТБ+РТБ УСІ'!S28+'ІТБ всього'!S28</f>
        <v>2</v>
      </c>
      <c r="T28" s="6">
        <f t="shared" si="7"/>
        <v>0.4975124378109453</v>
      </c>
      <c r="U28" s="15">
        <f>'ВДТБ+РТБ УСІ'!U28+'ІТБ всього'!U28</f>
        <v>0</v>
      </c>
      <c r="V28" s="6">
        <f t="shared" si="8"/>
        <v>0</v>
      </c>
      <c r="W28" s="30"/>
      <c r="X28" s="20">
        <f t="shared" si="10"/>
        <v>402</v>
      </c>
      <c r="Y28" s="8"/>
      <c r="Z28" s="8">
        <f t="shared" si="11"/>
        <v>319</v>
      </c>
      <c r="AA28" s="8"/>
      <c r="AC28" s="8"/>
      <c r="AG28" s="8"/>
    </row>
    <row r="29" spans="2:33" ht="15.75">
      <c r="B29" s="3">
        <v>22</v>
      </c>
      <c r="C29" s="9" t="s">
        <v>22</v>
      </c>
      <c r="D29" s="23">
        <f t="shared" si="9"/>
        <v>639</v>
      </c>
      <c r="E29" s="15">
        <f>'ВДТБ+РТБ УСІ'!E29+'ІТБ всього'!E29</f>
        <v>115</v>
      </c>
      <c r="F29" s="16">
        <f t="shared" si="0"/>
        <v>17.996870109546165</v>
      </c>
      <c r="G29" s="15">
        <f>'ВДТБ+РТБ УСІ'!G29+'ІТБ всього'!G29</f>
        <v>85</v>
      </c>
      <c r="H29" s="4">
        <f t="shared" si="1"/>
        <v>16.221374045801525</v>
      </c>
      <c r="I29" s="15">
        <f>'ВДТБ+РТБ УСІ'!I29+'ІТБ всього'!I29</f>
        <v>334</v>
      </c>
      <c r="J29" s="6">
        <f t="shared" si="2"/>
        <v>63.74045801526718</v>
      </c>
      <c r="K29" s="15">
        <f>'ВДТБ+РТБ УСІ'!K29+'ІТБ всього'!K29</f>
        <v>45</v>
      </c>
      <c r="L29" s="16">
        <f t="shared" si="3"/>
        <v>8.587786259541986</v>
      </c>
      <c r="M29" s="15">
        <f>'ВДТБ+РТБ УСІ'!M29+'ІТБ всього'!M29</f>
        <v>38</v>
      </c>
      <c r="N29" s="5">
        <f t="shared" si="4"/>
        <v>7.251908396946565</v>
      </c>
      <c r="O29" s="15">
        <f>'ВДТБ+РТБ УСІ'!O29+'ІТБ всього'!O29</f>
        <v>0</v>
      </c>
      <c r="P29" s="16">
        <f t="shared" si="5"/>
        <v>0</v>
      </c>
      <c r="Q29" s="15">
        <f>'ВДТБ+РТБ УСІ'!Q29+'ІТБ всього'!Q29</f>
        <v>19</v>
      </c>
      <c r="R29" s="6">
        <f t="shared" si="6"/>
        <v>3.6259541984732824</v>
      </c>
      <c r="S29" s="15">
        <f>'ВДТБ+РТБ УСІ'!S29+'ІТБ всього'!S29</f>
        <v>3</v>
      </c>
      <c r="T29" s="6">
        <f t="shared" si="7"/>
        <v>0.5725190839694656</v>
      </c>
      <c r="U29" s="15">
        <f>'ВДТБ+РТБ УСІ'!U29+'ІТБ всього'!U29</f>
        <v>0</v>
      </c>
      <c r="V29" s="6">
        <f t="shared" si="8"/>
        <v>0</v>
      </c>
      <c r="X29" s="20">
        <f t="shared" si="10"/>
        <v>524</v>
      </c>
      <c r="Y29" s="8"/>
      <c r="Z29" s="8">
        <f t="shared" si="11"/>
        <v>419</v>
      </c>
      <c r="AA29" s="8"/>
      <c r="AC29" s="8"/>
      <c r="AG29" s="8"/>
    </row>
    <row r="30" spans="2:33" ht="15.75">
      <c r="B30" s="3">
        <v>23</v>
      </c>
      <c r="C30" s="9" t="s">
        <v>23</v>
      </c>
      <c r="D30" s="23">
        <f t="shared" si="9"/>
        <v>313</v>
      </c>
      <c r="E30" s="15">
        <f>'ВДТБ+РТБ УСІ'!E30+'ІТБ всього'!E30</f>
        <v>47</v>
      </c>
      <c r="F30" s="16">
        <f t="shared" si="0"/>
        <v>15.015974440894569</v>
      </c>
      <c r="G30" s="15">
        <f>'ВДТБ+РТБ УСІ'!G30+'ІТБ всього'!G30</f>
        <v>59</v>
      </c>
      <c r="H30" s="4">
        <f t="shared" si="1"/>
        <v>22.18045112781955</v>
      </c>
      <c r="I30" s="15">
        <f>'ВДТБ+РТБ УСІ'!I30+'ІТБ всього'!I30</f>
        <v>141</v>
      </c>
      <c r="J30" s="6">
        <f t="shared" si="2"/>
        <v>53.00751879699248</v>
      </c>
      <c r="K30" s="15">
        <f>'ВДТБ+РТБ УСІ'!K30+'ІТБ всього'!K30</f>
        <v>31</v>
      </c>
      <c r="L30" s="16">
        <f t="shared" si="3"/>
        <v>11.654135338345863</v>
      </c>
      <c r="M30" s="15">
        <f>'ВДТБ+РТБ УСІ'!M30+'ІТБ всього'!M30</f>
        <v>12</v>
      </c>
      <c r="N30" s="5">
        <f t="shared" si="4"/>
        <v>4.511278195488721</v>
      </c>
      <c r="O30" s="15">
        <f>'ВДТБ+РТБ УСІ'!O30+'ІТБ всього'!O30</f>
        <v>2</v>
      </c>
      <c r="P30" s="16">
        <f t="shared" si="5"/>
        <v>0.7518796992481203</v>
      </c>
      <c r="Q30" s="15">
        <f>'ВДТБ+РТБ УСІ'!Q30+'ІТБ всього'!Q30</f>
        <v>21</v>
      </c>
      <c r="R30" s="6">
        <f t="shared" si="6"/>
        <v>7.894736842105263</v>
      </c>
      <c r="S30" s="15">
        <f>'ВДТБ+РТБ УСІ'!S30+'ІТБ всього'!S30</f>
        <v>0</v>
      </c>
      <c r="T30" s="6">
        <f t="shared" si="7"/>
        <v>0</v>
      </c>
      <c r="U30" s="15">
        <f>'ВДТБ+РТБ УСІ'!U30+'ІТБ всього'!U30</f>
        <v>0</v>
      </c>
      <c r="V30" s="6">
        <f t="shared" si="8"/>
        <v>0</v>
      </c>
      <c r="W30" s="30"/>
      <c r="X30" s="20">
        <f t="shared" si="10"/>
        <v>266</v>
      </c>
      <c r="Y30" s="8"/>
      <c r="Z30" s="8">
        <f t="shared" si="11"/>
        <v>200</v>
      </c>
      <c r="AA30" s="8"/>
      <c r="AC30" s="8"/>
      <c r="AG30" s="8"/>
    </row>
    <row r="31" spans="2:33" ht="15.75">
      <c r="B31" s="3">
        <v>24</v>
      </c>
      <c r="C31" s="10" t="s">
        <v>24</v>
      </c>
      <c r="D31" s="23">
        <f t="shared" si="9"/>
        <v>441</v>
      </c>
      <c r="E31" s="15">
        <f>'ВДТБ+РТБ УСІ'!E31+'ІТБ всього'!E31</f>
        <v>68</v>
      </c>
      <c r="F31" s="16">
        <f t="shared" si="0"/>
        <v>15.419501133786847</v>
      </c>
      <c r="G31" s="15">
        <f>'ВДТБ+РТБ УСІ'!G31+'ІТБ всього'!G31</f>
        <v>6</v>
      </c>
      <c r="H31" s="4">
        <f t="shared" si="1"/>
        <v>1.6085790884718498</v>
      </c>
      <c r="I31" s="15">
        <f>'ВДТБ+РТБ УСІ'!I31+'ІТБ всього'!I31</f>
        <v>255</v>
      </c>
      <c r="J31" s="6">
        <f t="shared" si="2"/>
        <v>68.36461126005362</v>
      </c>
      <c r="K31" s="15">
        <f>'ВДТБ+РТБ УСІ'!K31+'ІТБ всього'!K31</f>
        <v>48</v>
      </c>
      <c r="L31" s="16">
        <f t="shared" si="3"/>
        <v>12.868632707774799</v>
      </c>
      <c r="M31" s="15">
        <f>'ВДТБ+РТБ УСІ'!M31+'ІТБ всього'!M31</f>
        <v>20</v>
      </c>
      <c r="N31" s="5">
        <f t="shared" si="4"/>
        <v>5.361930294906166</v>
      </c>
      <c r="O31" s="15">
        <f>'ВДТБ+РТБ УСІ'!O31+'ІТБ всього'!O31</f>
        <v>5</v>
      </c>
      <c r="P31" s="16">
        <f t="shared" si="5"/>
        <v>1.3404825737265416</v>
      </c>
      <c r="Q31" s="15">
        <f>'ВДТБ+РТБ УСІ'!Q31+'ІТБ всього'!Q31</f>
        <v>34</v>
      </c>
      <c r="R31" s="6">
        <f t="shared" si="6"/>
        <v>9.115281501340483</v>
      </c>
      <c r="S31" s="15">
        <f>'ВДТБ+РТБ УСІ'!S31+'ІТБ всього'!S31</f>
        <v>5</v>
      </c>
      <c r="T31" s="6">
        <f t="shared" si="7"/>
        <v>1.3404825737265416</v>
      </c>
      <c r="U31" s="15">
        <f>'ВДТБ+РТБ УСІ'!U31+'ІТБ всього'!U31</f>
        <v>0</v>
      </c>
      <c r="V31" s="6">
        <f t="shared" si="8"/>
        <v>0</v>
      </c>
      <c r="X31" s="20">
        <f t="shared" si="10"/>
        <v>373</v>
      </c>
      <c r="Y31" s="8"/>
      <c r="Z31" s="8">
        <f t="shared" si="11"/>
        <v>261</v>
      </c>
      <c r="AA31" s="8"/>
      <c r="AC31" s="8"/>
      <c r="AG31" s="8"/>
    </row>
    <row r="32" spans="2:33" ht="15.75">
      <c r="B32" s="3">
        <v>25</v>
      </c>
      <c r="C32" s="10" t="s">
        <v>25</v>
      </c>
      <c r="D32" s="23">
        <f t="shared" si="9"/>
        <v>759</v>
      </c>
      <c r="E32" s="15">
        <f>'ВДТБ+РТБ УСІ'!E32+'ІТБ всього'!E32</f>
        <v>135</v>
      </c>
      <c r="F32" s="16">
        <f t="shared" si="0"/>
        <v>17.786561264822133</v>
      </c>
      <c r="G32" s="15">
        <f>'ВДТБ+РТБ УСІ'!G32+'ІТБ всього'!G32</f>
        <v>139</v>
      </c>
      <c r="H32" s="4">
        <f t="shared" si="1"/>
        <v>22.275641025641026</v>
      </c>
      <c r="I32" s="15">
        <f>'ВДТБ+РТБ УСІ'!I32+'ІТБ всього'!I32</f>
        <v>376</v>
      </c>
      <c r="J32" s="6">
        <f t="shared" si="2"/>
        <v>60.256410256410255</v>
      </c>
      <c r="K32" s="15">
        <f>'ВДТБ+РТБ УСІ'!K32+'ІТБ всього'!K32</f>
        <v>61</v>
      </c>
      <c r="L32" s="16">
        <f t="shared" si="3"/>
        <v>9.775641025641026</v>
      </c>
      <c r="M32" s="15">
        <f>'ВДТБ+РТБ УСІ'!M32+'ІТБ всього'!M32</f>
        <v>23</v>
      </c>
      <c r="N32" s="5">
        <f t="shared" si="4"/>
        <v>3.685897435897436</v>
      </c>
      <c r="O32" s="15">
        <f>'ВДТБ+РТБ УСІ'!O32+'ІТБ всього'!O32</f>
        <v>2</v>
      </c>
      <c r="P32" s="16">
        <f t="shared" si="5"/>
        <v>0.3205128205128205</v>
      </c>
      <c r="Q32" s="15">
        <f>'ВДТБ+РТБ УСІ'!Q32+'ІТБ всього'!Q32</f>
        <v>21</v>
      </c>
      <c r="R32" s="6">
        <f t="shared" si="6"/>
        <v>3.3653846153846154</v>
      </c>
      <c r="S32" s="15">
        <f>'ВДТБ+РТБ УСІ'!S32+'ІТБ всього'!S32</f>
        <v>2</v>
      </c>
      <c r="T32" s="6">
        <f t="shared" si="7"/>
        <v>0.3205128205128205</v>
      </c>
      <c r="U32" s="15">
        <f>'ВДТБ+РТБ УСІ'!U32+'ІТБ всього'!U32</f>
        <v>0</v>
      </c>
      <c r="V32" s="6">
        <f t="shared" si="8"/>
        <v>0</v>
      </c>
      <c r="W32" s="30"/>
      <c r="X32" s="20">
        <f t="shared" si="10"/>
        <v>624</v>
      </c>
      <c r="Y32" s="8"/>
      <c r="Z32" s="8">
        <f t="shared" si="11"/>
        <v>515</v>
      </c>
      <c r="AA32" s="8"/>
      <c r="AC32" s="8"/>
      <c r="AG32" s="8"/>
    </row>
    <row r="33" spans="2:33" ht="15.75">
      <c r="B33" s="3">
        <v>26</v>
      </c>
      <c r="C33" s="25" t="s">
        <v>42</v>
      </c>
      <c r="D33" s="23">
        <f t="shared" si="9"/>
        <v>408</v>
      </c>
      <c r="E33" s="15">
        <f>'ВДТБ+РТБ УСІ'!E33+'ІТБ всього'!E33</f>
        <v>132</v>
      </c>
      <c r="F33" s="16">
        <f t="shared" si="0"/>
        <v>32.35294117647059</v>
      </c>
      <c r="G33" s="15">
        <f>'ВДТБ+РТБ УСІ'!G33+'ІТБ всього'!G33</f>
        <v>37</v>
      </c>
      <c r="H33" s="4">
        <f t="shared" si="1"/>
        <v>13.405797101449277</v>
      </c>
      <c r="I33" s="15">
        <f>'ВДТБ+РТБ УСІ'!I33+'ІТБ всього'!I33</f>
        <v>132</v>
      </c>
      <c r="J33" s="6">
        <f t="shared" si="2"/>
        <v>47.82608695652174</v>
      </c>
      <c r="K33" s="15">
        <f>'ВДТБ+РТБ УСІ'!K33+'ІТБ всього'!K33</f>
        <v>25</v>
      </c>
      <c r="L33" s="16">
        <f t="shared" si="3"/>
        <v>9.057971014492754</v>
      </c>
      <c r="M33" s="15">
        <f>'ВДТБ+РТБ УСІ'!M33+'ІТБ всього'!M33</f>
        <v>24</v>
      </c>
      <c r="N33" s="5">
        <f t="shared" si="4"/>
        <v>8.695652173913043</v>
      </c>
      <c r="O33" s="15">
        <f>'ВДТБ+РТБ УСІ'!O33+'ІТБ всього'!O33</f>
        <v>2</v>
      </c>
      <c r="P33" s="16">
        <f t="shared" si="5"/>
        <v>0.7246376811594203</v>
      </c>
      <c r="Q33" s="15">
        <f>'ВДТБ+РТБ УСІ'!Q33+'ІТБ всього'!Q33</f>
        <v>20</v>
      </c>
      <c r="R33" s="6">
        <f t="shared" si="6"/>
        <v>7.246376811594203</v>
      </c>
      <c r="S33" s="15">
        <f>'ВДТБ+РТБ УСІ'!S33+'ІТБ всього'!S33</f>
        <v>36</v>
      </c>
      <c r="T33" s="6">
        <f t="shared" si="7"/>
        <v>13.043478260869565</v>
      </c>
      <c r="U33" s="15">
        <f>'ВДТБ+РТБ УСІ'!U33+'ІТБ всього'!U33</f>
        <v>0</v>
      </c>
      <c r="V33" s="6">
        <f t="shared" si="8"/>
        <v>0</v>
      </c>
      <c r="X33" s="20">
        <f t="shared" si="10"/>
        <v>276</v>
      </c>
      <c r="Y33" s="8"/>
      <c r="Z33" s="8">
        <f t="shared" si="11"/>
        <v>169</v>
      </c>
      <c r="AA33" s="8"/>
      <c r="AC33" s="8"/>
      <c r="AG33" s="8"/>
    </row>
    <row r="34" spans="2:33" ht="16.5" thickBot="1">
      <c r="B34" s="3">
        <v>27</v>
      </c>
      <c r="C34" s="25" t="s">
        <v>57</v>
      </c>
      <c r="D34" s="23">
        <f t="shared" si="9"/>
        <v>97</v>
      </c>
      <c r="E34" s="15">
        <f>'ВДТБ+РТБ УСІ'!E34+'ІТБ всього'!E34</f>
        <v>16</v>
      </c>
      <c r="F34" s="16">
        <f t="shared" si="0"/>
        <v>16.49484536082474</v>
      </c>
      <c r="G34" s="15">
        <f>'ВДТБ+РТБ УСІ'!G34+'ІТБ всього'!G34</f>
        <v>8</v>
      </c>
      <c r="H34" s="4">
        <f t="shared" si="1"/>
        <v>9.876543209876543</v>
      </c>
      <c r="I34" s="15">
        <f>'ВДТБ+РТБ УСІ'!I34+'ІТБ всього'!I34</f>
        <v>51</v>
      </c>
      <c r="J34" s="6">
        <f t="shared" si="2"/>
        <v>62.96296296296296</v>
      </c>
      <c r="K34" s="15">
        <f>'ВДТБ+РТБ УСІ'!K34+'ІТБ всього'!K34</f>
        <v>1</v>
      </c>
      <c r="L34" s="16">
        <f t="shared" si="3"/>
        <v>1.2345679012345678</v>
      </c>
      <c r="M34" s="15">
        <f>'ВДТБ+РТБ УСІ'!M34+'ІТБ всього'!M34</f>
        <v>1</v>
      </c>
      <c r="N34" s="5">
        <f t="shared" si="4"/>
        <v>1.2345679012345678</v>
      </c>
      <c r="O34" s="15">
        <f>'ВДТБ+РТБ УСІ'!O34+'ІТБ всього'!O34</f>
        <v>0</v>
      </c>
      <c r="P34" s="16">
        <f t="shared" si="5"/>
        <v>0</v>
      </c>
      <c r="Q34" s="15">
        <f>'ВДТБ+РТБ УСІ'!Q34+'ІТБ всього'!Q34</f>
        <v>20</v>
      </c>
      <c r="R34" s="6">
        <f t="shared" si="6"/>
        <v>24.691358024691358</v>
      </c>
      <c r="S34" s="15">
        <f>'ВДТБ+РТБ УСІ'!S34+'ІТБ всього'!S34</f>
        <v>0</v>
      </c>
      <c r="T34" s="6">
        <f t="shared" si="7"/>
        <v>0</v>
      </c>
      <c r="U34" s="15">
        <f>'ВДТБ+РТБ УСІ'!U34+'ІТБ всього'!U34</f>
        <v>0</v>
      </c>
      <c r="V34" s="6">
        <f t="shared" si="8"/>
        <v>0</v>
      </c>
      <c r="X34" s="20">
        <f t="shared" si="10"/>
        <v>81</v>
      </c>
      <c r="Y34" s="8"/>
      <c r="Z34" s="8">
        <f t="shared" si="11"/>
        <v>59</v>
      </c>
      <c r="AA34" s="8"/>
      <c r="AC34" s="8"/>
      <c r="AG34" s="8"/>
    </row>
    <row r="35" spans="2:26" ht="16.5" thickBot="1">
      <c r="B35" s="54" t="s">
        <v>43</v>
      </c>
      <c r="C35" s="55"/>
      <c r="D35" s="24">
        <f>SUM(D8:D32)</f>
        <v>19069</v>
      </c>
      <c r="E35" s="24">
        <f>SUM(E8:E32)</f>
        <v>3669</v>
      </c>
      <c r="F35" s="26">
        <f t="shared" si="0"/>
        <v>19.24065236771724</v>
      </c>
      <c r="G35" s="24">
        <f>SUM(G8:G32)</f>
        <v>2140</v>
      </c>
      <c r="H35" s="17">
        <f t="shared" si="1"/>
        <v>13.896103896103895</v>
      </c>
      <c r="I35" s="24">
        <f>SUM(I8:I32)</f>
        <v>9718</v>
      </c>
      <c r="J35" s="19">
        <f t="shared" si="2"/>
        <v>63.103896103896105</v>
      </c>
      <c r="K35" s="24">
        <f>SUM(K8:K32)</f>
        <v>1699</v>
      </c>
      <c r="L35" s="26">
        <f t="shared" si="3"/>
        <v>11.032467532467532</v>
      </c>
      <c r="M35" s="24">
        <f>SUM(M8:M32)</f>
        <v>751</v>
      </c>
      <c r="N35" s="21">
        <f t="shared" si="4"/>
        <v>4.876623376623376</v>
      </c>
      <c r="O35" s="24">
        <f>SUM(O8:O32)</f>
        <v>85</v>
      </c>
      <c r="P35" s="26">
        <f t="shared" si="5"/>
        <v>0.551948051948052</v>
      </c>
      <c r="Q35" s="24">
        <f>SUM(Q8:Q32)</f>
        <v>947</v>
      </c>
      <c r="R35" s="19">
        <f t="shared" si="6"/>
        <v>6.14935064935065</v>
      </c>
      <c r="S35" s="24">
        <f>SUM(S8:S32)</f>
        <v>60</v>
      </c>
      <c r="T35" s="19">
        <f t="shared" si="7"/>
        <v>0.38961038961038963</v>
      </c>
      <c r="U35" s="24">
        <f>SUM(U8:U32)</f>
        <v>0</v>
      </c>
      <c r="V35" s="19">
        <f t="shared" si="8"/>
        <v>0</v>
      </c>
      <c r="X35" s="18">
        <f>SUM(X8:X32)</f>
        <v>15400</v>
      </c>
      <c r="Y35" s="8"/>
      <c r="Z35" s="8">
        <f t="shared" si="11"/>
        <v>11858</v>
      </c>
    </row>
    <row r="36" spans="2:26" ht="16.5" thickBot="1">
      <c r="B36" s="56" t="s">
        <v>44</v>
      </c>
      <c r="C36" s="57"/>
      <c r="D36" s="24">
        <f>SUM(D8:D34)</f>
        <v>19574</v>
      </c>
      <c r="E36" s="27">
        <f>SUM(E8:E34)</f>
        <v>3817</v>
      </c>
      <c r="F36" s="26">
        <f t="shared" si="0"/>
        <v>19.500357617247367</v>
      </c>
      <c r="G36" s="27">
        <f>SUM(G8:G34)</f>
        <v>2185</v>
      </c>
      <c r="H36" s="17">
        <f t="shared" si="1"/>
        <v>13.866852827314844</v>
      </c>
      <c r="I36" s="28">
        <f>SUM(I8:I34)</f>
        <v>9901</v>
      </c>
      <c r="J36" s="19">
        <f t="shared" si="2"/>
        <v>62.835565145649554</v>
      </c>
      <c r="K36" s="27">
        <f>SUM(K8:K34)</f>
        <v>1725</v>
      </c>
      <c r="L36" s="26">
        <f t="shared" si="3"/>
        <v>10.947515389985403</v>
      </c>
      <c r="M36" s="27">
        <f>SUM(M8:M34)</f>
        <v>776</v>
      </c>
      <c r="N36" s="21">
        <f t="shared" si="4"/>
        <v>4.9247953290601005</v>
      </c>
      <c r="O36" s="28">
        <f>SUM(O8:O34)</f>
        <v>87</v>
      </c>
      <c r="P36" s="26">
        <f t="shared" si="5"/>
        <v>0.5521355587992638</v>
      </c>
      <c r="Q36" s="27">
        <f>SUM(Q8:Q34)</f>
        <v>987</v>
      </c>
      <c r="R36" s="19">
        <f t="shared" si="6"/>
        <v>6.263882718791648</v>
      </c>
      <c r="S36" s="27">
        <f>SUM(S8:S34)</f>
        <v>96</v>
      </c>
      <c r="T36" s="19">
        <f t="shared" si="7"/>
        <v>0.6092530303991877</v>
      </c>
      <c r="U36" s="27">
        <f>SUM(U8:U34)</f>
        <v>0</v>
      </c>
      <c r="V36" s="19">
        <f t="shared" si="8"/>
        <v>0</v>
      </c>
      <c r="X36" s="18">
        <f>SUM(X8:X34)</f>
        <v>15757</v>
      </c>
      <c r="Y36" s="8"/>
      <c r="Z36" s="8">
        <f t="shared" si="11"/>
        <v>12086</v>
      </c>
    </row>
    <row r="37" spans="2:22" ht="12.75" customHeight="1">
      <c r="B37" s="58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2:22" ht="12.75">
      <c r="B38" s="59" t="s">
        <v>35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7"/>
      <c r="V38" s="7"/>
    </row>
  </sheetData>
  <sheetProtection/>
  <mergeCells count="22">
    <mergeCell ref="T1:V1"/>
    <mergeCell ref="B2:V2"/>
    <mergeCell ref="B3:B7"/>
    <mergeCell ref="C3:C7"/>
    <mergeCell ref="D3:F3"/>
    <mergeCell ref="G3:J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AG36"/>
  <sheetViews>
    <sheetView zoomScale="73" zoomScaleNormal="73" zoomScalePageLayoutView="0" workbookViewId="0" topLeftCell="A1">
      <selection activeCell="E34" sqref="E34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  <col min="24" max="24" width="9.28125" style="0" bestFit="1" customWidth="1"/>
    <col min="26" max="28" width="9.28125" style="0" bestFit="1" customWidth="1"/>
    <col min="29" max="29" width="12.7109375" style="0" bestFit="1" customWidth="1"/>
  </cols>
  <sheetData>
    <row r="1" spans="20:22" ht="15.75">
      <c r="T1" s="62" t="s">
        <v>54</v>
      </c>
      <c r="U1" s="62"/>
      <c r="V1" s="62"/>
    </row>
    <row r="2" spans="2:22" ht="21" customHeight="1" thickBot="1">
      <c r="B2" s="63" t="s">
        <v>64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2:24" ht="28.5" customHeight="1" thickBot="1">
      <c r="B3" s="64" t="s">
        <v>0</v>
      </c>
      <c r="C3" s="67" t="s">
        <v>26</v>
      </c>
      <c r="D3" s="70" t="s">
        <v>39</v>
      </c>
      <c r="E3" s="70"/>
      <c r="F3" s="70"/>
      <c r="G3" s="71" t="s">
        <v>28</v>
      </c>
      <c r="H3" s="71"/>
      <c r="I3" s="71"/>
      <c r="J3" s="72"/>
      <c r="K3" s="45" t="s">
        <v>29</v>
      </c>
      <c r="L3" s="46"/>
      <c r="M3" s="51" t="s">
        <v>30</v>
      </c>
      <c r="N3" s="52"/>
      <c r="O3" s="52"/>
      <c r="P3" s="53"/>
      <c r="Q3" s="45" t="s">
        <v>45</v>
      </c>
      <c r="R3" s="46"/>
      <c r="S3" s="45" t="s">
        <v>46</v>
      </c>
      <c r="T3" s="46"/>
      <c r="U3" s="60" t="s">
        <v>31</v>
      </c>
      <c r="V3" s="46"/>
      <c r="X3" s="39" t="s">
        <v>41</v>
      </c>
    </row>
    <row r="4" spans="2:24" ht="12.75">
      <c r="B4" s="65"/>
      <c r="C4" s="68"/>
      <c r="D4" s="42" t="s">
        <v>38</v>
      </c>
      <c r="E4" s="45" t="s">
        <v>40</v>
      </c>
      <c r="F4" s="46"/>
      <c r="G4" s="45" t="s">
        <v>32</v>
      </c>
      <c r="H4" s="49"/>
      <c r="I4" s="49" t="s">
        <v>33</v>
      </c>
      <c r="J4" s="46"/>
      <c r="K4" s="47"/>
      <c r="L4" s="48"/>
      <c r="M4" s="45" t="s">
        <v>36</v>
      </c>
      <c r="N4" s="49"/>
      <c r="O4" s="49" t="s">
        <v>37</v>
      </c>
      <c r="P4" s="46"/>
      <c r="Q4" s="47"/>
      <c r="R4" s="48"/>
      <c r="S4" s="47"/>
      <c r="T4" s="48"/>
      <c r="U4" s="61"/>
      <c r="V4" s="48"/>
      <c r="X4" s="40"/>
    </row>
    <row r="5" spans="2:24" ht="12.75">
      <c r="B5" s="65"/>
      <c r="C5" s="68"/>
      <c r="D5" s="43"/>
      <c r="E5" s="47"/>
      <c r="F5" s="48"/>
      <c r="G5" s="47"/>
      <c r="H5" s="50"/>
      <c r="I5" s="50"/>
      <c r="J5" s="48"/>
      <c r="K5" s="47"/>
      <c r="L5" s="48"/>
      <c r="M5" s="47"/>
      <c r="N5" s="50"/>
      <c r="O5" s="50"/>
      <c r="P5" s="48"/>
      <c r="Q5" s="47"/>
      <c r="R5" s="48"/>
      <c r="S5" s="47"/>
      <c r="T5" s="48"/>
      <c r="U5" s="61"/>
      <c r="V5" s="48"/>
      <c r="X5" s="40"/>
    </row>
    <row r="6" spans="2:24" ht="12.75">
      <c r="B6" s="65"/>
      <c r="C6" s="68"/>
      <c r="D6" s="43"/>
      <c r="E6" s="47"/>
      <c r="F6" s="48"/>
      <c r="G6" s="47"/>
      <c r="H6" s="50"/>
      <c r="I6" s="50"/>
      <c r="J6" s="48"/>
      <c r="K6" s="47"/>
      <c r="L6" s="48"/>
      <c r="M6" s="47"/>
      <c r="N6" s="50"/>
      <c r="O6" s="50"/>
      <c r="P6" s="48"/>
      <c r="Q6" s="47"/>
      <c r="R6" s="48"/>
      <c r="S6" s="47"/>
      <c r="T6" s="48"/>
      <c r="U6" s="61"/>
      <c r="V6" s="48"/>
      <c r="X6" s="40"/>
    </row>
    <row r="7" spans="2:25" ht="13.5" thickBot="1">
      <c r="B7" s="66"/>
      <c r="C7" s="69"/>
      <c r="D7" s="4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41"/>
      <c r="Y7" s="8"/>
    </row>
    <row r="8" spans="2:33" ht="15.75">
      <c r="B8" s="2">
        <v>1</v>
      </c>
      <c r="C8" s="9" t="s">
        <v>1</v>
      </c>
      <c r="D8" s="22">
        <f>SUM(E8+G8+I8+K8+M8+O8+Q8+S8+U8)</f>
        <v>13</v>
      </c>
      <c r="E8" s="15">
        <v>1</v>
      </c>
      <c r="F8" s="16">
        <f aca="true" t="shared" si="0" ref="F8:F34">E8/D8*100</f>
        <v>7.6923076923076925</v>
      </c>
      <c r="G8" s="15"/>
      <c r="H8" s="32">
        <f aca="true" t="shared" si="1" ref="H8:H34">G8/X8*100</f>
        <v>0</v>
      </c>
      <c r="I8" s="15">
        <v>12</v>
      </c>
      <c r="J8" s="33">
        <f aca="true" t="shared" si="2" ref="J8:J34">I8/X8*100</f>
        <v>100</v>
      </c>
      <c r="K8" s="15"/>
      <c r="L8" s="16">
        <f aca="true" t="shared" si="3" ref="L8:L34">K8/X8*100</f>
        <v>0</v>
      </c>
      <c r="M8" s="15"/>
      <c r="N8" s="5">
        <f aca="true" t="shared" si="4" ref="N8:N34">M8/X8*100</f>
        <v>0</v>
      </c>
      <c r="O8" s="15"/>
      <c r="P8" s="16">
        <f aca="true" t="shared" si="5" ref="P8:P34">O8/X8*100</f>
        <v>0</v>
      </c>
      <c r="Q8" s="15"/>
      <c r="R8" s="33">
        <f>Q8/X8*100</f>
        <v>0</v>
      </c>
      <c r="S8" s="15">
        <v>0</v>
      </c>
      <c r="T8" s="33">
        <f aca="true" t="shared" si="6" ref="T8:T34">S8/X8*100</f>
        <v>0</v>
      </c>
      <c r="U8" s="15">
        <v>0</v>
      </c>
      <c r="V8" s="33">
        <f aca="true" t="shared" si="7" ref="V8:V34">U8/X8*100</f>
        <v>0</v>
      </c>
      <c r="X8" s="20">
        <f>D8-E8</f>
        <v>12</v>
      </c>
      <c r="Y8" s="8"/>
      <c r="AA8" s="8"/>
      <c r="AC8" s="29"/>
      <c r="AG8" s="8"/>
    </row>
    <row r="9" spans="2:33" ht="15.75">
      <c r="B9" s="3">
        <v>2</v>
      </c>
      <c r="C9" s="9" t="s">
        <v>2</v>
      </c>
      <c r="D9" s="23">
        <f>SUM(E9+G9+I9+K9+M9+O9+Q9+S9+U9)</f>
        <v>16</v>
      </c>
      <c r="E9" s="15">
        <v>4</v>
      </c>
      <c r="F9" s="16">
        <f t="shared" si="0"/>
        <v>25</v>
      </c>
      <c r="G9" s="15">
        <v>2</v>
      </c>
      <c r="H9" s="32">
        <f t="shared" si="1"/>
        <v>16.666666666666664</v>
      </c>
      <c r="I9" s="15">
        <v>9</v>
      </c>
      <c r="J9" s="33">
        <f t="shared" si="2"/>
        <v>75</v>
      </c>
      <c r="K9" s="15">
        <v>1</v>
      </c>
      <c r="L9" s="16">
        <f t="shared" si="3"/>
        <v>8.333333333333332</v>
      </c>
      <c r="M9" s="15"/>
      <c r="N9" s="5">
        <f t="shared" si="4"/>
        <v>0</v>
      </c>
      <c r="O9" s="15"/>
      <c r="P9" s="16">
        <f t="shared" si="5"/>
        <v>0</v>
      </c>
      <c r="Q9" s="15"/>
      <c r="R9" s="33">
        <f>Q9/X9*100</f>
        <v>0</v>
      </c>
      <c r="S9" s="15">
        <v>0</v>
      </c>
      <c r="T9" s="33">
        <f t="shared" si="6"/>
        <v>0</v>
      </c>
      <c r="U9" s="15">
        <v>0</v>
      </c>
      <c r="V9" s="33">
        <f t="shared" si="7"/>
        <v>0</v>
      </c>
      <c r="X9" s="20">
        <f aca="true" t="shared" si="8" ref="X9:X32">D9-E9</f>
        <v>12</v>
      </c>
      <c r="Y9" s="8"/>
      <c r="AA9" s="8"/>
      <c r="AC9" s="29"/>
      <c r="AG9" s="8"/>
    </row>
    <row r="10" spans="2:33" ht="15.75">
      <c r="B10" s="3">
        <v>3</v>
      </c>
      <c r="C10" s="9" t="s">
        <v>3</v>
      </c>
      <c r="D10" s="23">
        <f aca="true" t="shared" si="9" ref="D10:D32">SUM(E10+G10+I10+K10+M10+O10+Q10+S10+U10)</f>
        <v>59</v>
      </c>
      <c r="E10" s="15">
        <v>15</v>
      </c>
      <c r="F10" s="16">
        <f t="shared" si="0"/>
        <v>25.423728813559322</v>
      </c>
      <c r="G10" s="15">
        <v>1</v>
      </c>
      <c r="H10" s="32">
        <f t="shared" si="1"/>
        <v>2.272727272727273</v>
      </c>
      <c r="I10" s="15">
        <v>36</v>
      </c>
      <c r="J10" s="33">
        <f t="shared" si="2"/>
        <v>81.81818181818183</v>
      </c>
      <c r="K10" s="15">
        <v>1</v>
      </c>
      <c r="L10" s="16">
        <f t="shared" si="3"/>
        <v>2.272727272727273</v>
      </c>
      <c r="M10" s="15">
        <v>2</v>
      </c>
      <c r="N10" s="5">
        <f t="shared" si="4"/>
        <v>4.545454545454546</v>
      </c>
      <c r="O10" s="15"/>
      <c r="P10" s="16">
        <f t="shared" si="5"/>
        <v>0</v>
      </c>
      <c r="Q10" s="15">
        <v>4</v>
      </c>
      <c r="R10" s="33">
        <f aca="true" t="shared" si="10" ref="R10:R34">Q10/X10*100</f>
        <v>9.090909090909092</v>
      </c>
      <c r="S10" s="15">
        <v>0</v>
      </c>
      <c r="T10" s="33">
        <f t="shared" si="6"/>
        <v>0</v>
      </c>
      <c r="U10" s="15">
        <v>0</v>
      </c>
      <c r="V10" s="33">
        <f t="shared" si="7"/>
        <v>0</v>
      </c>
      <c r="X10" s="20">
        <f t="shared" si="8"/>
        <v>44</v>
      </c>
      <c r="Y10" s="8"/>
      <c r="AA10" s="8"/>
      <c r="AC10" s="29"/>
      <c r="AG10" s="8"/>
    </row>
    <row r="11" spans="2:33" ht="15.75">
      <c r="B11" s="3">
        <v>4</v>
      </c>
      <c r="C11" s="9" t="s">
        <v>4</v>
      </c>
      <c r="D11" s="23">
        <f t="shared" si="9"/>
        <v>3</v>
      </c>
      <c r="E11" s="15">
        <v>2</v>
      </c>
      <c r="F11" s="16">
        <f t="shared" si="0"/>
        <v>66.66666666666666</v>
      </c>
      <c r="G11" s="15"/>
      <c r="H11" s="32">
        <f t="shared" si="1"/>
        <v>0</v>
      </c>
      <c r="I11" s="15"/>
      <c r="J11" s="33">
        <f t="shared" si="2"/>
        <v>0</v>
      </c>
      <c r="K11" s="15">
        <v>1</v>
      </c>
      <c r="L11" s="16">
        <f t="shared" si="3"/>
        <v>100</v>
      </c>
      <c r="M11" s="15"/>
      <c r="N11" s="5">
        <f t="shared" si="4"/>
        <v>0</v>
      </c>
      <c r="O11" s="15"/>
      <c r="P11" s="16">
        <f t="shared" si="5"/>
        <v>0</v>
      </c>
      <c r="Q11" s="15"/>
      <c r="R11" s="33">
        <f t="shared" si="10"/>
        <v>0</v>
      </c>
      <c r="S11" s="15">
        <v>0</v>
      </c>
      <c r="T11" s="33">
        <f t="shared" si="6"/>
        <v>0</v>
      </c>
      <c r="U11" s="15">
        <v>0</v>
      </c>
      <c r="V11" s="33">
        <f t="shared" si="7"/>
        <v>0</v>
      </c>
      <c r="X11" s="20">
        <f t="shared" si="8"/>
        <v>1</v>
      </c>
      <c r="Y11" s="8"/>
      <c r="AA11" s="8"/>
      <c r="AC11" s="29"/>
      <c r="AG11" s="8"/>
    </row>
    <row r="12" spans="2:33" ht="15.75">
      <c r="B12" s="3">
        <v>5</v>
      </c>
      <c r="C12" s="9" t="s">
        <v>5</v>
      </c>
      <c r="D12" s="23">
        <f t="shared" si="9"/>
        <v>15</v>
      </c>
      <c r="E12" s="15">
        <v>5</v>
      </c>
      <c r="F12" s="16">
        <f t="shared" si="0"/>
        <v>33.33333333333333</v>
      </c>
      <c r="G12" s="15">
        <v>1</v>
      </c>
      <c r="H12" s="32">
        <f t="shared" si="1"/>
        <v>10</v>
      </c>
      <c r="I12" s="15">
        <v>9</v>
      </c>
      <c r="J12" s="33">
        <f t="shared" si="2"/>
        <v>90</v>
      </c>
      <c r="K12" s="15"/>
      <c r="L12" s="16">
        <f t="shared" si="3"/>
        <v>0</v>
      </c>
      <c r="M12" s="15"/>
      <c r="N12" s="5">
        <f t="shared" si="4"/>
        <v>0</v>
      </c>
      <c r="O12" s="15"/>
      <c r="P12" s="16">
        <f t="shared" si="5"/>
        <v>0</v>
      </c>
      <c r="Q12" s="15"/>
      <c r="R12" s="33">
        <f t="shared" si="10"/>
        <v>0</v>
      </c>
      <c r="S12" s="15">
        <v>0</v>
      </c>
      <c r="T12" s="33">
        <f t="shared" si="6"/>
        <v>0</v>
      </c>
      <c r="U12" s="15">
        <v>0</v>
      </c>
      <c r="V12" s="33">
        <f t="shared" si="7"/>
        <v>0</v>
      </c>
      <c r="X12" s="20">
        <f t="shared" si="8"/>
        <v>10</v>
      </c>
      <c r="Y12" s="8"/>
      <c r="AA12" s="8"/>
      <c r="AC12" s="29"/>
      <c r="AG12" s="8"/>
    </row>
    <row r="13" spans="2:33" ht="15.75">
      <c r="B13" s="3">
        <v>6</v>
      </c>
      <c r="C13" s="9" t="s">
        <v>6</v>
      </c>
      <c r="D13" s="23">
        <f t="shared" si="9"/>
        <v>21</v>
      </c>
      <c r="E13" s="15">
        <v>2</v>
      </c>
      <c r="F13" s="16">
        <f t="shared" si="0"/>
        <v>9.523809523809524</v>
      </c>
      <c r="G13" s="15">
        <v>8</v>
      </c>
      <c r="H13" s="32">
        <f t="shared" si="1"/>
        <v>42.10526315789473</v>
      </c>
      <c r="I13" s="15">
        <v>8</v>
      </c>
      <c r="J13" s="33">
        <f t="shared" si="2"/>
        <v>42.10526315789473</v>
      </c>
      <c r="K13" s="15">
        <v>2</v>
      </c>
      <c r="L13" s="16">
        <f t="shared" si="3"/>
        <v>10.526315789473683</v>
      </c>
      <c r="M13" s="15"/>
      <c r="N13" s="5">
        <f t="shared" si="4"/>
        <v>0</v>
      </c>
      <c r="O13" s="15"/>
      <c r="P13" s="16">
        <f t="shared" si="5"/>
        <v>0</v>
      </c>
      <c r="Q13" s="15">
        <v>1</v>
      </c>
      <c r="R13" s="33">
        <f t="shared" si="10"/>
        <v>5.263157894736842</v>
      </c>
      <c r="S13" s="15">
        <v>0</v>
      </c>
      <c r="T13" s="33">
        <f t="shared" si="6"/>
        <v>0</v>
      </c>
      <c r="U13" s="15">
        <v>0</v>
      </c>
      <c r="V13" s="33">
        <f t="shared" si="7"/>
        <v>0</v>
      </c>
      <c r="X13" s="20">
        <f t="shared" si="8"/>
        <v>19</v>
      </c>
      <c r="Y13" s="8"/>
      <c r="AA13" s="8"/>
      <c r="AC13" s="29"/>
      <c r="AG13" s="8"/>
    </row>
    <row r="14" spans="2:33" ht="15.75">
      <c r="B14" s="3">
        <v>7</v>
      </c>
      <c r="C14" s="9" t="s">
        <v>7</v>
      </c>
      <c r="D14" s="23">
        <f t="shared" si="9"/>
        <v>29</v>
      </c>
      <c r="E14" s="15">
        <v>11</v>
      </c>
      <c r="F14" s="16">
        <f t="shared" si="0"/>
        <v>37.93103448275862</v>
      </c>
      <c r="G14" s="15"/>
      <c r="H14" s="32">
        <f t="shared" si="1"/>
        <v>0</v>
      </c>
      <c r="I14" s="15">
        <v>17</v>
      </c>
      <c r="J14" s="33">
        <f t="shared" si="2"/>
        <v>94.44444444444444</v>
      </c>
      <c r="K14" s="15"/>
      <c r="L14" s="16">
        <f t="shared" si="3"/>
        <v>0</v>
      </c>
      <c r="M14" s="15">
        <v>1</v>
      </c>
      <c r="N14" s="5">
        <f t="shared" si="4"/>
        <v>5.555555555555555</v>
      </c>
      <c r="O14" s="15"/>
      <c r="P14" s="16">
        <f t="shared" si="5"/>
        <v>0</v>
      </c>
      <c r="Q14" s="15"/>
      <c r="R14" s="33">
        <f t="shared" si="10"/>
        <v>0</v>
      </c>
      <c r="S14" s="15">
        <v>0</v>
      </c>
      <c r="T14" s="33">
        <f t="shared" si="6"/>
        <v>0</v>
      </c>
      <c r="U14" s="15">
        <v>0</v>
      </c>
      <c r="V14" s="33">
        <f t="shared" si="7"/>
        <v>0</v>
      </c>
      <c r="X14" s="20">
        <f t="shared" si="8"/>
        <v>18</v>
      </c>
      <c r="Y14" s="8"/>
      <c r="AA14" s="8"/>
      <c r="AC14" s="29"/>
      <c r="AG14" s="8"/>
    </row>
    <row r="15" spans="2:33" ht="15.75">
      <c r="B15" s="3">
        <v>8</v>
      </c>
      <c r="C15" s="9" t="s">
        <v>8</v>
      </c>
      <c r="D15" s="23">
        <f t="shared" si="9"/>
        <v>11</v>
      </c>
      <c r="E15" s="15">
        <v>2</v>
      </c>
      <c r="F15" s="16">
        <f t="shared" si="0"/>
        <v>18.181818181818183</v>
      </c>
      <c r="G15" s="15"/>
      <c r="H15" s="32">
        <f t="shared" si="1"/>
        <v>0</v>
      </c>
      <c r="I15" s="15">
        <v>9</v>
      </c>
      <c r="J15" s="33">
        <f t="shared" si="2"/>
        <v>100</v>
      </c>
      <c r="K15" s="15"/>
      <c r="L15" s="16">
        <f t="shared" si="3"/>
        <v>0</v>
      </c>
      <c r="M15" s="15"/>
      <c r="N15" s="5">
        <f t="shared" si="4"/>
        <v>0</v>
      </c>
      <c r="O15" s="15"/>
      <c r="P15" s="16">
        <f t="shared" si="5"/>
        <v>0</v>
      </c>
      <c r="Q15" s="15"/>
      <c r="R15" s="33">
        <f t="shared" si="10"/>
        <v>0</v>
      </c>
      <c r="S15" s="15">
        <v>0</v>
      </c>
      <c r="T15" s="33">
        <f t="shared" si="6"/>
        <v>0</v>
      </c>
      <c r="U15" s="15">
        <v>0</v>
      </c>
      <c r="V15" s="33">
        <f t="shared" si="7"/>
        <v>0</v>
      </c>
      <c r="X15" s="20">
        <f t="shared" si="8"/>
        <v>9</v>
      </c>
      <c r="Y15" s="8"/>
      <c r="AA15" s="8"/>
      <c r="AC15" s="29"/>
      <c r="AG15" s="8"/>
    </row>
    <row r="16" spans="2:33" ht="15.75">
      <c r="B16" s="3">
        <v>9</v>
      </c>
      <c r="C16" s="9" t="s">
        <v>9</v>
      </c>
      <c r="D16" s="23">
        <f t="shared" si="9"/>
        <v>20</v>
      </c>
      <c r="E16" s="15">
        <v>1</v>
      </c>
      <c r="F16" s="16">
        <f t="shared" si="0"/>
        <v>5</v>
      </c>
      <c r="G16" s="15"/>
      <c r="H16" s="32">
        <f t="shared" si="1"/>
        <v>0</v>
      </c>
      <c r="I16" s="15">
        <v>16</v>
      </c>
      <c r="J16" s="33">
        <f t="shared" si="2"/>
        <v>84.21052631578947</v>
      </c>
      <c r="K16" s="15">
        <v>2</v>
      </c>
      <c r="L16" s="16">
        <f t="shared" si="3"/>
        <v>10.526315789473683</v>
      </c>
      <c r="M16" s="15"/>
      <c r="N16" s="5">
        <f t="shared" si="4"/>
        <v>0</v>
      </c>
      <c r="O16" s="15"/>
      <c r="P16" s="16">
        <f t="shared" si="5"/>
        <v>0</v>
      </c>
      <c r="Q16" s="15">
        <v>1</v>
      </c>
      <c r="R16" s="33">
        <f t="shared" si="10"/>
        <v>5.263157894736842</v>
      </c>
      <c r="S16" s="15">
        <v>0</v>
      </c>
      <c r="T16" s="33">
        <f t="shared" si="6"/>
        <v>0</v>
      </c>
      <c r="U16" s="15">
        <v>0</v>
      </c>
      <c r="V16" s="33">
        <f t="shared" si="7"/>
        <v>0</v>
      </c>
      <c r="X16" s="20">
        <f t="shared" si="8"/>
        <v>19</v>
      </c>
      <c r="Y16" s="8"/>
      <c r="AA16" s="8"/>
      <c r="AC16" s="29"/>
      <c r="AG16" s="8"/>
    </row>
    <row r="17" spans="2:33" ht="15.75">
      <c r="B17" s="3">
        <v>10</v>
      </c>
      <c r="C17" s="9" t="s">
        <v>10</v>
      </c>
      <c r="D17" s="23">
        <f t="shared" si="9"/>
        <v>91</v>
      </c>
      <c r="E17" s="15">
        <v>41</v>
      </c>
      <c r="F17" s="16">
        <f t="shared" si="0"/>
        <v>45.05494505494506</v>
      </c>
      <c r="G17" s="15"/>
      <c r="H17" s="32">
        <f t="shared" si="1"/>
        <v>0</v>
      </c>
      <c r="I17" s="15">
        <v>49</v>
      </c>
      <c r="J17" s="33">
        <f t="shared" si="2"/>
        <v>98</v>
      </c>
      <c r="K17" s="15"/>
      <c r="L17" s="16">
        <f t="shared" si="3"/>
        <v>0</v>
      </c>
      <c r="M17" s="15"/>
      <c r="N17" s="5">
        <f t="shared" si="4"/>
        <v>0</v>
      </c>
      <c r="O17" s="15"/>
      <c r="P17" s="16">
        <f t="shared" si="5"/>
        <v>0</v>
      </c>
      <c r="Q17" s="15">
        <v>1</v>
      </c>
      <c r="R17" s="33">
        <f t="shared" si="10"/>
        <v>2</v>
      </c>
      <c r="S17" s="15">
        <v>0</v>
      </c>
      <c r="T17" s="33">
        <f t="shared" si="6"/>
        <v>0</v>
      </c>
      <c r="U17" s="15">
        <v>0</v>
      </c>
      <c r="V17" s="33">
        <f t="shared" si="7"/>
        <v>0</v>
      </c>
      <c r="X17" s="20">
        <f t="shared" si="8"/>
        <v>50</v>
      </c>
      <c r="Y17" s="8"/>
      <c r="AA17" s="8"/>
      <c r="AC17" s="29"/>
      <c r="AG17" s="8"/>
    </row>
    <row r="18" spans="2:33" ht="15.75">
      <c r="B18" s="3">
        <v>11</v>
      </c>
      <c r="C18" s="9" t="s">
        <v>11</v>
      </c>
      <c r="D18" s="23">
        <f t="shared" si="9"/>
        <v>1</v>
      </c>
      <c r="E18" s="15"/>
      <c r="F18" s="16">
        <f t="shared" si="0"/>
        <v>0</v>
      </c>
      <c r="G18" s="15"/>
      <c r="H18" s="32">
        <f t="shared" si="1"/>
        <v>0</v>
      </c>
      <c r="I18" s="15"/>
      <c r="J18" s="33">
        <f t="shared" si="2"/>
        <v>0</v>
      </c>
      <c r="K18" s="15"/>
      <c r="L18" s="16">
        <f t="shared" si="3"/>
        <v>0</v>
      </c>
      <c r="M18" s="15"/>
      <c r="N18" s="5">
        <f t="shared" si="4"/>
        <v>0</v>
      </c>
      <c r="O18" s="15"/>
      <c r="P18" s="16">
        <f t="shared" si="5"/>
        <v>0</v>
      </c>
      <c r="Q18" s="15">
        <v>1</v>
      </c>
      <c r="R18" s="33">
        <f t="shared" si="10"/>
        <v>100</v>
      </c>
      <c r="S18" s="15">
        <v>0</v>
      </c>
      <c r="T18" s="33">
        <f t="shared" si="6"/>
        <v>0</v>
      </c>
      <c r="U18" s="15">
        <v>0</v>
      </c>
      <c r="V18" s="33">
        <f t="shared" si="7"/>
        <v>0</v>
      </c>
      <c r="X18" s="20">
        <f t="shared" si="8"/>
        <v>1</v>
      </c>
      <c r="Y18" s="8"/>
      <c r="AA18" s="8"/>
      <c r="AC18" s="29"/>
      <c r="AG18" s="8"/>
    </row>
    <row r="19" spans="2:33" ht="15.75">
      <c r="B19" s="3">
        <v>12</v>
      </c>
      <c r="C19" s="9" t="s">
        <v>12</v>
      </c>
      <c r="D19" s="23">
        <f t="shared" si="9"/>
        <v>14</v>
      </c>
      <c r="E19" s="15">
        <v>1</v>
      </c>
      <c r="F19" s="16">
        <f t="shared" si="0"/>
        <v>7.142857142857142</v>
      </c>
      <c r="G19" s="15">
        <v>2</v>
      </c>
      <c r="H19" s="32">
        <f t="shared" si="1"/>
        <v>15.384615384615385</v>
      </c>
      <c r="I19" s="15">
        <v>10</v>
      </c>
      <c r="J19" s="33">
        <f t="shared" si="2"/>
        <v>76.92307692307693</v>
      </c>
      <c r="K19" s="15"/>
      <c r="L19" s="16">
        <f t="shared" si="3"/>
        <v>0</v>
      </c>
      <c r="M19" s="15"/>
      <c r="N19" s="5">
        <f t="shared" si="4"/>
        <v>0</v>
      </c>
      <c r="O19" s="15"/>
      <c r="P19" s="16">
        <f t="shared" si="5"/>
        <v>0</v>
      </c>
      <c r="Q19" s="15">
        <v>1</v>
      </c>
      <c r="R19" s="33">
        <f t="shared" si="10"/>
        <v>7.6923076923076925</v>
      </c>
      <c r="S19" s="15">
        <v>0</v>
      </c>
      <c r="T19" s="33">
        <f t="shared" si="6"/>
        <v>0</v>
      </c>
      <c r="U19" s="15">
        <v>0</v>
      </c>
      <c r="V19" s="33">
        <f t="shared" si="7"/>
        <v>0</v>
      </c>
      <c r="X19" s="20">
        <f t="shared" si="8"/>
        <v>13</v>
      </c>
      <c r="Y19" s="8"/>
      <c r="AA19" s="8"/>
      <c r="AC19" s="29"/>
      <c r="AG19" s="8"/>
    </row>
    <row r="20" spans="2:33" ht="15.75">
      <c r="B20" s="3">
        <v>13</v>
      </c>
      <c r="C20" s="9" t="s">
        <v>13</v>
      </c>
      <c r="D20" s="23">
        <f t="shared" si="9"/>
        <v>5</v>
      </c>
      <c r="E20" s="15">
        <v>2</v>
      </c>
      <c r="F20" s="16">
        <f t="shared" si="0"/>
        <v>40</v>
      </c>
      <c r="G20" s="15"/>
      <c r="H20" s="32">
        <f t="shared" si="1"/>
        <v>0</v>
      </c>
      <c r="I20" s="15">
        <v>3</v>
      </c>
      <c r="J20" s="33">
        <f t="shared" si="2"/>
        <v>100</v>
      </c>
      <c r="K20" s="15"/>
      <c r="L20" s="16">
        <f t="shared" si="3"/>
        <v>0</v>
      </c>
      <c r="M20" s="15"/>
      <c r="N20" s="5">
        <f t="shared" si="4"/>
        <v>0</v>
      </c>
      <c r="O20" s="15"/>
      <c r="P20" s="16">
        <f t="shared" si="5"/>
        <v>0</v>
      </c>
      <c r="Q20" s="15"/>
      <c r="R20" s="33">
        <f t="shared" si="10"/>
        <v>0</v>
      </c>
      <c r="S20" s="15">
        <v>0</v>
      </c>
      <c r="T20" s="33">
        <f t="shared" si="6"/>
        <v>0</v>
      </c>
      <c r="U20" s="15">
        <v>0</v>
      </c>
      <c r="V20" s="33">
        <f t="shared" si="7"/>
        <v>0</v>
      </c>
      <c r="X20" s="20">
        <f t="shared" si="8"/>
        <v>3</v>
      </c>
      <c r="Y20" s="8"/>
      <c r="AA20" s="8"/>
      <c r="AC20" s="29"/>
      <c r="AG20" s="8"/>
    </row>
    <row r="21" spans="2:33" ht="15.75">
      <c r="B21" s="3">
        <v>14</v>
      </c>
      <c r="C21" s="9" t="s">
        <v>14</v>
      </c>
      <c r="D21" s="23">
        <f t="shared" si="9"/>
        <v>44</v>
      </c>
      <c r="E21" s="15">
        <v>14</v>
      </c>
      <c r="F21" s="16">
        <f t="shared" si="0"/>
        <v>31.818181818181817</v>
      </c>
      <c r="G21" s="15">
        <v>8</v>
      </c>
      <c r="H21" s="32">
        <f t="shared" si="1"/>
        <v>26.666666666666668</v>
      </c>
      <c r="I21" s="15">
        <v>22</v>
      </c>
      <c r="J21" s="33">
        <f t="shared" si="2"/>
        <v>73.33333333333333</v>
      </c>
      <c r="K21" s="15"/>
      <c r="L21" s="16">
        <f t="shared" si="3"/>
        <v>0</v>
      </c>
      <c r="M21" s="15"/>
      <c r="N21" s="5">
        <f t="shared" si="4"/>
        <v>0</v>
      </c>
      <c r="O21" s="15"/>
      <c r="P21" s="16">
        <f t="shared" si="5"/>
        <v>0</v>
      </c>
      <c r="Q21" s="15"/>
      <c r="R21" s="33">
        <f t="shared" si="10"/>
        <v>0</v>
      </c>
      <c r="S21" s="15">
        <v>0</v>
      </c>
      <c r="T21" s="33">
        <f t="shared" si="6"/>
        <v>0</v>
      </c>
      <c r="U21" s="15">
        <v>0</v>
      </c>
      <c r="V21" s="33">
        <f t="shared" si="7"/>
        <v>0</v>
      </c>
      <c r="X21" s="20">
        <f t="shared" si="8"/>
        <v>30</v>
      </c>
      <c r="Y21" s="8"/>
      <c r="AA21" s="8"/>
      <c r="AC21" s="29"/>
      <c r="AG21" s="8"/>
    </row>
    <row r="22" spans="2:33" ht="15.75">
      <c r="B22" s="3">
        <v>15</v>
      </c>
      <c r="C22" s="9" t="s">
        <v>15</v>
      </c>
      <c r="D22" s="23">
        <f t="shared" si="9"/>
        <v>13</v>
      </c>
      <c r="E22" s="15">
        <v>5</v>
      </c>
      <c r="F22" s="16">
        <f t="shared" si="0"/>
        <v>38.46153846153847</v>
      </c>
      <c r="G22" s="15">
        <v>2</v>
      </c>
      <c r="H22" s="32">
        <f t="shared" si="1"/>
        <v>25</v>
      </c>
      <c r="I22" s="15">
        <v>6</v>
      </c>
      <c r="J22" s="33">
        <f t="shared" si="2"/>
        <v>75</v>
      </c>
      <c r="K22" s="15"/>
      <c r="L22" s="16">
        <f t="shared" si="3"/>
        <v>0</v>
      </c>
      <c r="M22" s="15"/>
      <c r="N22" s="5">
        <f t="shared" si="4"/>
        <v>0</v>
      </c>
      <c r="O22" s="15"/>
      <c r="P22" s="16">
        <f t="shared" si="5"/>
        <v>0</v>
      </c>
      <c r="Q22" s="15"/>
      <c r="R22" s="33">
        <f t="shared" si="10"/>
        <v>0</v>
      </c>
      <c r="S22" s="15">
        <v>0</v>
      </c>
      <c r="T22" s="33">
        <f t="shared" si="6"/>
        <v>0</v>
      </c>
      <c r="U22" s="15">
        <v>0</v>
      </c>
      <c r="V22" s="33">
        <f t="shared" si="7"/>
        <v>0</v>
      </c>
      <c r="X22" s="20">
        <f t="shared" si="8"/>
        <v>8</v>
      </c>
      <c r="Y22" s="8"/>
      <c r="AA22" s="8"/>
      <c r="AC22" s="29"/>
      <c r="AG22" s="8"/>
    </row>
    <row r="23" spans="2:33" ht="15.75">
      <c r="B23" s="3">
        <v>16</v>
      </c>
      <c r="C23" s="9" t="s">
        <v>16</v>
      </c>
      <c r="D23" s="23">
        <f t="shared" si="9"/>
        <v>12</v>
      </c>
      <c r="E23" s="15"/>
      <c r="F23" s="16">
        <f t="shared" si="0"/>
        <v>0</v>
      </c>
      <c r="G23" s="15">
        <v>2</v>
      </c>
      <c r="H23" s="32">
        <f t="shared" si="1"/>
        <v>16.666666666666664</v>
      </c>
      <c r="I23" s="15">
        <v>10</v>
      </c>
      <c r="J23" s="33">
        <f t="shared" si="2"/>
        <v>83.33333333333334</v>
      </c>
      <c r="K23" s="15"/>
      <c r="L23" s="16">
        <f t="shared" si="3"/>
        <v>0</v>
      </c>
      <c r="M23" s="15"/>
      <c r="N23" s="5">
        <f t="shared" si="4"/>
        <v>0</v>
      </c>
      <c r="O23" s="15"/>
      <c r="P23" s="16">
        <f t="shared" si="5"/>
        <v>0</v>
      </c>
      <c r="Q23" s="15"/>
      <c r="R23" s="33">
        <f t="shared" si="10"/>
        <v>0</v>
      </c>
      <c r="S23" s="15">
        <v>0</v>
      </c>
      <c r="T23" s="33">
        <f t="shared" si="6"/>
        <v>0</v>
      </c>
      <c r="U23" s="15">
        <v>0</v>
      </c>
      <c r="V23" s="33">
        <f t="shared" si="7"/>
        <v>0</v>
      </c>
      <c r="X23" s="20">
        <f t="shared" si="8"/>
        <v>12</v>
      </c>
      <c r="Y23" s="8"/>
      <c r="AA23" s="8"/>
      <c r="AC23" s="29"/>
      <c r="AG23" s="8"/>
    </row>
    <row r="24" spans="2:33" ht="15.75">
      <c r="B24" s="3">
        <v>17</v>
      </c>
      <c r="C24" s="9" t="s">
        <v>17</v>
      </c>
      <c r="D24" s="23">
        <f t="shared" si="9"/>
        <v>3</v>
      </c>
      <c r="E24" s="15"/>
      <c r="F24" s="16">
        <f t="shared" si="0"/>
        <v>0</v>
      </c>
      <c r="G24" s="15"/>
      <c r="H24" s="32">
        <f t="shared" si="1"/>
        <v>0</v>
      </c>
      <c r="I24" s="15">
        <v>2</v>
      </c>
      <c r="J24" s="33">
        <f t="shared" si="2"/>
        <v>66.66666666666666</v>
      </c>
      <c r="K24" s="15"/>
      <c r="L24" s="16">
        <f t="shared" si="3"/>
        <v>0</v>
      </c>
      <c r="M24" s="15"/>
      <c r="N24" s="5">
        <f t="shared" si="4"/>
        <v>0</v>
      </c>
      <c r="O24" s="15">
        <v>1</v>
      </c>
      <c r="P24" s="16">
        <f t="shared" si="5"/>
        <v>33.33333333333333</v>
      </c>
      <c r="Q24" s="15"/>
      <c r="R24" s="33">
        <f t="shared" si="10"/>
        <v>0</v>
      </c>
      <c r="S24" s="15">
        <v>0</v>
      </c>
      <c r="T24" s="33">
        <f t="shared" si="6"/>
        <v>0</v>
      </c>
      <c r="U24" s="15">
        <v>0</v>
      </c>
      <c r="V24" s="33">
        <f t="shared" si="7"/>
        <v>0</v>
      </c>
      <c r="X24" s="20">
        <f t="shared" si="8"/>
        <v>3</v>
      </c>
      <c r="Y24" s="8"/>
      <c r="AA24" s="8"/>
      <c r="AC24" s="29"/>
      <c r="AG24" s="8"/>
    </row>
    <row r="25" spans="2:33" ht="15.75">
      <c r="B25" s="3">
        <v>18</v>
      </c>
      <c r="C25" s="9" t="s">
        <v>18</v>
      </c>
      <c r="D25" s="23">
        <f t="shared" si="9"/>
        <v>2</v>
      </c>
      <c r="E25" s="15"/>
      <c r="F25" s="16">
        <f t="shared" si="0"/>
        <v>0</v>
      </c>
      <c r="G25" s="15"/>
      <c r="H25" s="32">
        <f t="shared" si="1"/>
        <v>0</v>
      </c>
      <c r="I25" s="15">
        <v>2</v>
      </c>
      <c r="J25" s="33">
        <f t="shared" si="2"/>
        <v>100</v>
      </c>
      <c r="K25" s="15"/>
      <c r="L25" s="16">
        <f t="shared" si="3"/>
        <v>0</v>
      </c>
      <c r="M25" s="15"/>
      <c r="N25" s="5">
        <f t="shared" si="4"/>
        <v>0</v>
      </c>
      <c r="O25" s="15"/>
      <c r="P25" s="16">
        <f t="shared" si="5"/>
        <v>0</v>
      </c>
      <c r="Q25" s="15"/>
      <c r="R25" s="33">
        <f t="shared" si="10"/>
        <v>0</v>
      </c>
      <c r="S25" s="15">
        <v>0</v>
      </c>
      <c r="T25" s="33">
        <f t="shared" si="6"/>
        <v>0</v>
      </c>
      <c r="U25" s="15">
        <v>0</v>
      </c>
      <c r="V25" s="33">
        <f t="shared" si="7"/>
        <v>0</v>
      </c>
      <c r="X25" s="20">
        <f t="shared" si="8"/>
        <v>2</v>
      </c>
      <c r="Y25" s="8"/>
      <c r="AA25" s="8"/>
      <c r="AC25" s="29"/>
      <c r="AG25" s="8"/>
    </row>
    <row r="26" spans="2:33" ht="15.75">
      <c r="B26" s="3">
        <v>19</v>
      </c>
      <c r="C26" s="9" t="s">
        <v>19</v>
      </c>
      <c r="D26" s="23">
        <f t="shared" si="9"/>
        <v>12</v>
      </c>
      <c r="E26" s="15">
        <v>2</v>
      </c>
      <c r="F26" s="16">
        <f t="shared" si="0"/>
        <v>16.666666666666664</v>
      </c>
      <c r="G26" s="15"/>
      <c r="H26" s="32">
        <f t="shared" si="1"/>
        <v>0</v>
      </c>
      <c r="I26" s="15">
        <v>10</v>
      </c>
      <c r="J26" s="33">
        <f t="shared" si="2"/>
        <v>100</v>
      </c>
      <c r="K26" s="15"/>
      <c r="L26" s="16">
        <f t="shared" si="3"/>
        <v>0</v>
      </c>
      <c r="M26" s="15"/>
      <c r="N26" s="5">
        <f t="shared" si="4"/>
        <v>0</v>
      </c>
      <c r="O26" s="15"/>
      <c r="P26" s="16">
        <f t="shared" si="5"/>
        <v>0</v>
      </c>
      <c r="Q26" s="15"/>
      <c r="R26" s="33">
        <f t="shared" si="10"/>
        <v>0</v>
      </c>
      <c r="S26" s="15">
        <v>0</v>
      </c>
      <c r="T26" s="33">
        <f t="shared" si="6"/>
        <v>0</v>
      </c>
      <c r="U26" s="15">
        <v>0</v>
      </c>
      <c r="V26" s="33">
        <f t="shared" si="7"/>
        <v>0</v>
      </c>
      <c r="X26" s="20">
        <f t="shared" si="8"/>
        <v>10</v>
      </c>
      <c r="Y26" s="8"/>
      <c r="AA26" s="8"/>
      <c r="AC26" s="29"/>
      <c r="AG26" s="8"/>
    </row>
    <row r="27" spans="2:33" ht="15.75">
      <c r="B27" s="3">
        <v>20</v>
      </c>
      <c r="C27" s="9" t="s">
        <v>20</v>
      </c>
      <c r="D27" s="23">
        <f t="shared" si="9"/>
        <v>5</v>
      </c>
      <c r="E27" s="15">
        <v>3</v>
      </c>
      <c r="F27" s="16">
        <f t="shared" si="0"/>
        <v>60</v>
      </c>
      <c r="G27" s="15"/>
      <c r="H27" s="32">
        <f t="shared" si="1"/>
        <v>0</v>
      </c>
      <c r="I27" s="15">
        <v>1</v>
      </c>
      <c r="J27" s="33">
        <f t="shared" si="2"/>
        <v>50</v>
      </c>
      <c r="K27" s="15">
        <v>1</v>
      </c>
      <c r="L27" s="16">
        <f t="shared" si="3"/>
        <v>50</v>
      </c>
      <c r="M27" s="15"/>
      <c r="N27" s="5">
        <f t="shared" si="4"/>
        <v>0</v>
      </c>
      <c r="O27" s="15"/>
      <c r="P27" s="16">
        <f t="shared" si="5"/>
        <v>0</v>
      </c>
      <c r="Q27" s="15"/>
      <c r="R27" s="33">
        <f t="shared" si="10"/>
        <v>0</v>
      </c>
      <c r="S27" s="15">
        <v>0</v>
      </c>
      <c r="T27" s="33">
        <f t="shared" si="6"/>
        <v>0</v>
      </c>
      <c r="U27" s="15">
        <v>0</v>
      </c>
      <c r="V27" s="33">
        <f t="shared" si="7"/>
        <v>0</v>
      </c>
      <c r="X27" s="20">
        <f t="shared" si="8"/>
        <v>2</v>
      </c>
      <c r="Y27" s="8"/>
      <c r="AA27" s="8"/>
      <c r="AC27" s="29"/>
      <c r="AG27" s="8"/>
    </row>
    <row r="28" spans="2:33" ht="15.75">
      <c r="B28" s="3">
        <v>21</v>
      </c>
      <c r="C28" s="9" t="s">
        <v>21</v>
      </c>
      <c r="D28" s="23">
        <f t="shared" si="9"/>
        <v>9</v>
      </c>
      <c r="E28" s="15"/>
      <c r="F28" s="16">
        <f t="shared" si="0"/>
        <v>0</v>
      </c>
      <c r="G28" s="15">
        <v>1</v>
      </c>
      <c r="H28" s="32">
        <f t="shared" si="1"/>
        <v>11.11111111111111</v>
      </c>
      <c r="I28" s="15">
        <v>5</v>
      </c>
      <c r="J28" s="33">
        <f t="shared" si="2"/>
        <v>55.55555555555556</v>
      </c>
      <c r="K28" s="15"/>
      <c r="L28" s="16">
        <f t="shared" si="3"/>
        <v>0</v>
      </c>
      <c r="M28" s="15"/>
      <c r="N28" s="5">
        <f t="shared" si="4"/>
        <v>0</v>
      </c>
      <c r="O28" s="15"/>
      <c r="P28" s="16">
        <f t="shared" si="5"/>
        <v>0</v>
      </c>
      <c r="Q28" s="15">
        <v>3</v>
      </c>
      <c r="R28" s="33">
        <f t="shared" si="10"/>
        <v>33.33333333333333</v>
      </c>
      <c r="S28" s="15">
        <v>0</v>
      </c>
      <c r="T28" s="33">
        <f t="shared" si="6"/>
        <v>0</v>
      </c>
      <c r="U28" s="15">
        <v>0</v>
      </c>
      <c r="V28" s="33">
        <f t="shared" si="7"/>
        <v>0</v>
      </c>
      <c r="X28" s="20">
        <f t="shared" si="8"/>
        <v>9</v>
      </c>
      <c r="Y28" s="8"/>
      <c r="AA28" s="8"/>
      <c r="AC28" s="29"/>
      <c r="AG28" s="8"/>
    </row>
    <row r="29" spans="2:33" ht="15.75">
      <c r="B29" s="3">
        <v>22</v>
      </c>
      <c r="C29" s="9" t="s">
        <v>22</v>
      </c>
      <c r="D29" s="23">
        <f t="shared" si="9"/>
        <v>14</v>
      </c>
      <c r="E29" s="15">
        <v>5</v>
      </c>
      <c r="F29" s="16">
        <f t="shared" si="0"/>
        <v>35.714285714285715</v>
      </c>
      <c r="G29" s="15">
        <v>2</v>
      </c>
      <c r="H29" s="32">
        <f t="shared" si="1"/>
        <v>22.22222222222222</v>
      </c>
      <c r="I29" s="15">
        <v>6</v>
      </c>
      <c r="J29" s="33">
        <f t="shared" si="2"/>
        <v>66.66666666666666</v>
      </c>
      <c r="K29" s="15">
        <v>1</v>
      </c>
      <c r="L29" s="16">
        <f t="shared" si="3"/>
        <v>11.11111111111111</v>
      </c>
      <c r="M29" s="15"/>
      <c r="N29" s="5">
        <f t="shared" si="4"/>
        <v>0</v>
      </c>
      <c r="O29" s="15"/>
      <c r="P29" s="16">
        <f t="shared" si="5"/>
        <v>0</v>
      </c>
      <c r="Q29" s="15"/>
      <c r="R29" s="33">
        <f t="shared" si="10"/>
        <v>0</v>
      </c>
      <c r="S29" s="15">
        <v>0</v>
      </c>
      <c r="T29" s="33">
        <f t="shared" si="6"/>
        <v>0</v>
      </c>
      <c r="U29" s="15">
        <v>0</v>
      </c>
      <c r="V29" s="33">
        <f t="shared" si="7"/>
        <v>0</v>
      </c>
      <c r="X29" s="20">
        <f t="shared" si="8"/>
        <v>9</v>
      </c>
      <c r="Y29" s="8"/>
      <c r="AA29" s="8"/>
      <c r="AC29" s="29"/>
      <c r="AG29" s="8"/>
    </row>
    <row r="30" spans="2:33" ht="15.75">
      <c r="B30" s="3">
        <v>23</v>
      </c>
      <c r="C30" s="31" t="s">
        <v>23</v>
      </c>
      <c r="D30" s="23">
        <f t="shared" si="9"/>
        <v>8</v>
      </c>
      <c r="E30" s="15">
        <v>3</v>
      </c>
      <c r="F30" s="16">
        <f t="shared" si="0"/>
        <v>37.5</v>
      </c>
      <c r="G30" s="15">
        <v>1</v>
      </c>
      <c r="H30" s="32">
        <f t="shared" si="1"/>
        <v>20</v>
      </c>
      <c r="I30" s="15">
        <v>2</v>
      </c>
      <c r="J30" s="33">
        <f t="shared" si="2"/>
        <v>40</v>
      </c>
      <c r="K30" s="15">
        <v>1</v>
      </c>
      <c r="L30" s="16">
        <f t="shared" si="3"/>
        <v>20</v>
      </c>
      <c r="M30" s="15">
        <v>1</v>
      </c>
      <c r="N30" s="5">
        <f t="shared" si="4"/>
        <v>20</v>
      </c>
      <c r="O30" s="15"/>
      <c r="P30" s="16">
        <f t="shared" si="5"/>
        <v>0</v>
      </c>
      <c r="Q30" s="15"/>
      <c r="R30" s="33">
        <f t="shared" si="10"/>
        <v>0</v>
      </c>
      <c r="S30" s="15">
        <v>0</v>
      </c>
      <c r="T30" s="33">
        <f t="shared" si="6"/>
        <v>0</v>
      </c>
      <c r="U30" s="15">
        <v>0</v>
      </c>
      <c r="V30" s="33">
        <f t="shared" si="7"/>
        <v>0</v>
      </c>
      <c r="X30" s="20">
        <f t="shared" si="8"/>
        <v>5</v>
      </c>
      <c r="Y30" s="8"/>
      <c r="AA30" s="8"/>
      <c r="AC30" s="29"/>
      <c r="AG30" s="8"/>
    </row>
    <row r="31" spans="2:33" ht="15.75">
      <c r="B31" s="3">
        <v>24</v>
      </c>
      <c r="C31" s="10" t="s">
        <v>24</v>
      </c>
      <c r="D31" s="23">
        <f t="shared" si="9"/>
        <v>19</v>
      </c>
      <c r="E31" s="15">
        <v>1</v>
      </c>
      <c r="F31" s="16">
        <f t="shared" si="0"/>
        <v>5.263157894736842</v>
      </c>
      <c r="G31" s="15">
        <v>4</v>
      </c>
      <c r="H31" s="32">
        <f t="shared" si="1"/>
        <v>22.22222222222222</v>
      </c>
      <c r="I31" s="15">
        <v>12</v>
      </c>
      <c r="J31" s="33">
        <f t="shared" si="2"/>
        <v>66.66666666666666</v>
      </c>
      <c r="K31" s="15"/>
      <c r="L31" s="16">
        <f t="shared" si="3"/>
        <v>0</v>
      </c>
      <c r="M31" s="15"/>
      <c r="N31" s="5">
        <f t="shared" si="4"/>
        <v>0</v>
      </c>
      <c r="O31" s="15">
        <v>1</v>
      </c>
      <c r="P31" s="16">
        <f t="shared" si="5"/>
        <v>5.555555555555555</v>
      </c>
      <c r="Q31" s="15"/>
      <c r="R31" s="33">
        <f t="shared" si="10"/>
        <v>0</v>
      </c>
      <c r="S31" s="15">
        <v>1</v>
      </c>
      <c r="T31" s="33">
        <f t="shared" si="6"/>
        <v>5.555555555555555</v>
      </c>
      <c r="U31" s="15">
        <v>0</v>
      </c>
      <c r="V31" s="33">
        <f t="shared" si="7"/>
        <v>0</v>
      </c>
      <c r="X31" s="20">
        <f t="shared" si="8"/>
        <v>18</v>
      </c>
      <c r="Y31" s="8"/>
      <c r="AA31" s="8"/>
      <c r="AC31" s="29"/>
      <c r="AG31" s="8"/>
    </row>
    <row r="32" spans="2:33" ht="16.5" thickBot="1">
      <c r="B32" s="3">
        <v>25</v>
      </c>
      <c r="C32" s="10" t="s">
        <v>25</v>
      </c>
      <c r="D32" s="23">
        <f t="shared" si="9"/>
        <v>13</v>
      </c>
      <c r="E32" s="15">
        <v>2</v>
      </c>
      <c r="F32" s="16">
        <f t="shared" si="0"/>
        <v>15.384615384615385</v>
      </c>
      <c r="G32" s="15">
        <v>1</v>
      </c>
      <c r="H32" s="32">
        <f t="shared" si="1"/>
        <v>9.090909090909092</v>
      </c>
      <c r="I32" s="15">
        <v>8</v>
      </c>
      <c r="J32" s="33">
        <f t="shared" si="2"/>
        <v>72.72727272727273</v>
      </c>
      <c r="K32" s="15">
        <v>1</v>
      </c>
      <c r="L32" s="16">
        <f t="shared" si="3"/>
        <v>9.090909090909092</v>
      </c>
      <c r="M32" s="15">
        <v>1</v>
      </c>
      <c r="N32" s="5">
        <f t="shared" si="4"/>
        <v>9.090909090909092</v>
      </c>
      <c r="O32" s="15"/>
      <c r="P32" s="16">
        <f t="shared" si="5"/>
        <v>0</v>
      </c>
      <c r="Q32" s="15"/>
      <c r="R32" s="33">
        <f t="shared" si="10"/>
        <v>0</v>
      </c>
      <c r="S32" s="15">
        <v>0</v>
      </c>
      <c r="T32" s="33">
        <f t="shared" si="6"/>
        <v>0</v>
      </c>
      <c r="U32" s="15">
        <v>0</v>
      </c>
      <c r="V32" s="33">
        <f t="shared" si="7"/>
        <v>0</v>
      </c>
      <c r="X32" s="20">
        <f t="shared" si="8"/>
        <v>11</v>
      </c>
      <c r="Y32" s="8"/>
      <c r="AA32" s="8"/>
      <c r="AC32" s="29"/>
      <c r="AG32" s="8"/>
    </row>
    <row r="33" spans="2:29" ht="16.5" thickBot="1">
      <c r="B33" s="54" t="s">
        <v>43</v>
      </c>
      <c r="C33" s="55"/>
      <c r="D33" s="24">
        <f>SUM(D8:D32)</f>
        <v>452</v>
      </c>
      <c r="E33" s="27">
        <f>SUM(E8:E32)</f>
        <v>122</v>
      </c>
      <c r="F33" s="26">
        <f t="shared" si="0"/>
        <v>26.991150442477874</v>
      </c>
      <c r="G33" s="27">
        <f>SUM(G8:G32)</f>
        <v>35</v>
      </c>
      <c r="H33" s="34">
        <f t="shared" si="1"/>
        <v>10.606060606060606</v>
      </c>
      <c r="I33" s="28">
        <f>SUM(I8:I32)</f>
        <v>264</v>
      </c>
      <c r="J33" s="35">
        <f t="shared" si="2"/>
        <v>80</v>
      </c>
      <c r="K33" s="27">
        <f>SUM(K8:K32)</f>
        <v>11</v>
      </c>
      <c r="L33" s="26">
        <f t="shared" si="3"/>
        <v>3.3333333333333335</v>
      </c>
      <c r="M33" s="27">
        <f>SUM(M8:M32)</f>
        <v>5</v>
      </c>
      <c r="N33" s="21">
        <f t="shared" si="4"/>
        <v>1.5151515151515151</v>
      </c>
      <c r="O33" s="28">
        <f>SUM(O8:O32)</f>
        <v>2</v>
      </c>
      <c r="P33" s="26">
        <f t="shared" si="5"/>
        <v>0.6060606060606061</v>
      </c>
      <c r="Q33" s="27">
        <f>SUM(Q8:Q32)</f>
        <v>12</v>
      </c>
      <c r="R33" s="35">
        <f t="shared" si="10"/>
        <v>3.6363636363636362</v>
      </c>
      <c r="S33" s="27">
        <f>SUM(S8:S32)</f>
        <v>1</v>
      </c>
      <c r="T33" s="35">
        <f t="shared" si="6"/>
        <v>0.30303030303030304</v>
      </c>
      <c r="U33" s="27">
        <f>SUM(U8:U32)</f>
        <v>0</v>
      </c>
      <c r="V33" s="35">
        <f t="shared" si="7"/>
        <v>0</v>
      </c>
      <c r="X33" s="18">
        <f>SUM(X8:X32)</f>
        <v>330</v>
      </c>
      <c r="Y33" s="8"/>
      <c r="Z33" s="8"/>
      <c r="AC33" s="29"/>
    </row>
    <row r="34" spans="2:29" ht="16.5" thickBot="1">
      <c r="B34" s="56" t="s">
        <v>44</v>
      </c>
      <c r="C34" s="57"/>
      <c r="D34" s="24">
        <f>SUM(D8:D32)</f>
        <v>452</v>
      </c>
      <c r="E34" s="27">
        <f>SUM(E8:E32)</f>
        <v>122</v>
      </c>
      <c r="F34" s="26">
        <f t="shared" si="0"/>
        <v>26.991150442477874</v>
      </c>
      <c r="G34" s="27">
        <f>SUM(G8:G32)</f>
        <v>35</v>
      </c>
      <c r="H34" s="34">
        <f t="shared" si="1"/>
        <v>10.606060606060606</v>
      </c>
      <c r="I34" s="28">
        <f>SUM(I8:I32)</f>
        <v>264</v>
      </c>
      <c r="J34" s="35">
        <f t="shared" si="2"/>
        <v>80</v>
      </c>
      <c r="K34" s="27">
        <f>SUM(K8:K32)</f>
        <v>11</v>
      </c>
      <c r="L34" s="26">
        <f t="shared" si="3"/>
        <v>3.3333333333333335</v>
      </c>
      <c r="M34" s="27">
        <f>SUM(M8:M32)</f>
        <v>5</v>
      </c>
      <c r="N34" s="21">
        <f t="shared" si="4"/>
        <v>1.5151515151515151</v>
      </c>
      <c r="O34" s="28">
        <f>SUM(O8:O32)</f>
        <v>2</v>
      </c>
      <c r="P34" s="26">
        <f t="shared" si="5"/>
        <v>0.6060606060606061</v>
      </c>
      <c r="Q34" s="27">
        <f>SUM(Q8:Q32)</f>
        <v>12</v>
      </c>
      <c r="R34" s="35">
        <f t="shared" si="10"/>
        <v>3.6363636363636362</v>
      </c>
      <c r="S34" s="27">
        <f>SUM(S8:S32)</f>
        <v>1</v>
      </c>
      <c r="T34" s="35">
        <f t="shared" si="6"/>
        <v>0.30303030303030304</v>
      </c>
      <c r="U34" s="27">
        <f>SUM(U8:U32)</f>
        <v>0</v>
      </c>
      <c r="V34" s="35">
        <f t="shared" si="7"/>
        <v>0</v>
      </c>
      <c r="X34" s="18">
        <f>SUM(X8:X32)</f>
        <v>330</v>
      </c>
      <c r="Z34" s="8"/>
      <c r="AC34" s="29"/>
    </row>
    <row r="35" spans="2:22" ht="12.75">
      <c r="B35" s="58" t="s">
        <v>49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</row>
    <row r="36" spans="2:22" ht="12.75">
      <c r="B36" s="59" t="s">
        <v>35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7"/>
      <c r="V36" s="7"/>
    </row>
  </sheetData>
  <sheetProtection/>
  <mergeCells count="22">
    <mergeCell ref="T1:V1"/>
    <mergeCell ref="B2:V2"/>
    <mergeCell ref="B3:B7"/>
    <mergeCell ref="C3:C7"/>
    <mergeCell ref="D3:F3"/>
    <mergeCell ref="G3:J3"/>
    <mergeCell ref="B33:C33"/>
    <mergeCell ref="B34:C34"/>
    <mergeCell ref="B35:V35"/>
    <mergeCell ref="B36:T36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7" right="0.7" top="0.75" bottom="0.75" header="0.3" footer="0.3"/>
  <pageSetup horizontalDpi="600" verticalDpi="600" orientation="landscape" paperSize="9" scale="84" r:id="rId1"/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AG38"/>
  <sheetViews>
    <sheetView zoomScale="73" zoomScaleNormal="73" zoomScalePageLayoutView="0" workbookViewId="0" topLeftCell="A1">
      <pane ySplit="7" topLeftCell="A8" activePane="bottomLeft" state="frozen"/>
      <selection pane="topLeft" activeCell="A1" sqref="A1"/>
      <selection pane="bottomLeft" activeCell="P48" sqref="P48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</cols>
  <sheetData>
    <row r="1" spans="20:22" ht="15.75">
      <c r="T1" s="62"/>
      <c r="U1" s="62"/>
      <c r="V1" s="62"/>
    </row>
    <row r="2" spans="2:22" ht="21" customHeight="1" thickBot="1">
      <c r="B2" s="63" t="s">
        <v>63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2:24" ht="28.5" customHeight="1" thickBot="1">
      <c r="B3" s="64" t="s">
        <v>0</v>
      </c>
      <c r="C3" s="67" t="s">
        <v>26</v>
      </c>
      <c r="D3" s="70" t="s">
        <v>39</v>
      </c>
      <c r="E3" s="70"/>
      <c r="F3" s="70"/>
      <c r="G3" s="71" t="s">
        <v>28</v>
      </c>
      <c r="H3" s="71"/>
      <c r="I3" s="71"/>
      <c r="J3" s="72"/>
      <c r="K3" s="45" t="s">
        <v>29</v>
      </c>
      <c r="L3" s="46"/>
      <c r="M3" s="51" t="s">
        <v>30</v>
      </c>
      <c r="N3" s="52"/>
      <c r="O3" s="52"/>
      <c r="P3" s="53"/>
      <c r="Q3" s="45" t="s">
        <v>45</v>
      </c>
      <c r="R3" s="46"/>
      <c r="S3" s="45" t="s">
        <v>46</v>
      </c>
      <c r="T3" s="46"/>
      <c r="U3" s="60" t="s">
        <v>31</v>
      </c>
      <c r="V3" s="46"/>
      <c r="X3" s="39" t="s">
        <v>41</v>
      </c>
    </row>
    <row r="4" spans="2:24" ht="12.75">
      <c r="B4" s="65"/>
      <c r="C4" s="68"/>
      <c r="D4" s="42" t="s">
        <v>38</v>
      </c>
      <c r="E4" s="45" t="s">
        <v>40</v>
      </c>
      <c r="F4" s="46"/>
      <c r="G4" s="45" t="s">
        <v>32</v>
      </c>
      <c r="H4" s="49"/>
      <c r="I4" s="49" t="s">
        <v>33</v>
      </c>
      <c r="J4" s="46"/>
      <c r="K4" s="47"/>
      <c r="L4" s="48"/>
      <c r="M4" s="45" t="s">
        <v>36</v>
      </c>
      <c r="N4" s="49"/>
      <c r="O4" s="49" t="s">
        <v>37</v>
      </c>
      <c r="P4" s="46"/>
      <c r="Q4" s="47"/>
      <c r="R4" s="48"/>
      <c r="S4" s="47"/>
      <c r="T4" s="48"/>
      <c r="U4" s="61"/>
      <c r="V4" s="48"/>
      <c r="X4" s="40"/>
    </row>
    <row r="5" spans="2:24" ht="12.75">
      <c r="B5" s="65"/>
      <c r="C5" s="68"/>
      <c r="D5" s="43"/>
      <c r="E5" s="47"/>
      <c r="F5" s="48"/>
      <c r="G5" s="47"/>
      <c r="H5" s="50"/>
      <c r="I5" s="50"/>
      <c r="J5" s="48"/>
      <c r="K5" s="47"/>
      <c r="L5" s="48"/>
      <c r="M5" s="47"/>
      <c r="N5" s="50"/>
      <c r="O5" s="50"/>
      <c r="P5" s="48"/>
      <c r="Q5" s="47"/>
      <c r="R5" s="48"/>
      <c r="S5" s="47"/>
      <c r="T5" s="48"/>
      <c r="U5" s="61"/>
      <c r="V5" s="48"/>
      <c r="X5" s="40"/>
    </row>
    <row r="6" spans="2:24" ht="12.75">
      <c r="B6" s="65"/>
      <c r="C6" s="68"/>
      <c r="D6" s="43"/>
      <c r="E6" s="47"/>
      <c r="F6" s="48"/>
      <c r="G6" s="47"/>
      <c r="H6" s="50"/>
      <c r="I6" s="50"/>
      <c r="J6" s="48"/>
      <c r="K6" s="47"/>
      <c r="L6" s="48"/>
      <c r="M6" s="47"/>
      <c r="N6" s="50"/>
      <c r="O6" s="50"/>
      <c r="P6" s="48"/>
      <c r="Q6" s="47"/>
      <c r="R6" s="48"/>
      <c r="S6" s="47"/>
      <c r="T6" s="48"/>
      <c r="U6" s="61"/>
      <c r="V6" s="48"/>
      <c r="X6" s="40"/>
    </row>
    <row r="7" spans="2:25" ht="13.5" thickBot="1">
      <c r="B7" s="66"/>
      <c r="C7" s="69"/>
      <c r="D7" s="4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41"/>
      <c r="Y7" s="8"/>
    </row>
    <row r="8" spans="2:33" ht="15.75">
      <c r="B8" s="2">
        <v>1</v>
      </c>
      <c r="C8" s="9" t="s">
        <v>1</v>
      </c>
      <c r="D8" s="22">
        <f>SUM(E8+G8+I8+K8+M8+O8+Q8+S8+U8)</f>
        <v>518</v>
      </c>
      <c r="E8" s="15">
        <v>94</v>
      </c>
      <c r="F8" s="16">
        <f aca="true" t="shared" si="0" ref="F8:F36">E8/D8*100</f>
        <v>18.146718146718147</v>
      </c>
      <c r="G8" s="15">
        <v>31</v>
      </c>
      <c r="H8" s="4">
        <f aca="true" t="shared" si="1" ref="H8:H36">G8/X8*100</f>
        <v>7.311320754716981</v>
      </c>
      <c r="I8" s="15">
        <v>311</v>
      </c>
      <c r="J8" s="6">
        <f aca="true" t="shared" si="2" ref="J8:J36">I8/X8*100</f>
        <v>73.34905660377359</v>
      </c>
      <c r="K8" s="15">
        <v>50</v>
      </c>
      <c r="L8" s="16">
        <f aca="true" t="shared" si="3" ref="L8:L36">K8/X8*100</f>
        <v>11.79245283018868</v>
      </c>
      <c r="M8" s="15">
        <v>10</v>
      </c>
      <c r="N8" s="5">
        <f aca="true" t="shared" si="4" ref="N8:N36">M8/X8*100</f>
        <v>2.358490566037736</v>
      </c>
      <c r="O8" s="15">
        <v>1</v>
      </c>
      <c r="P8" s="16">
        <f aca="true" t="shared" si="5" ref="P8:P36">O8/X8*100</f>
        <v>0.2358490566037736</v>
      </c>
      <c r="Q8" s="15">
        <v>18</v>
      </c>
      <c r="R8" s="6">
        <f aca="true" t="shared" si="6" ref="R8:R36">Q8/X8*100</f>
        <v>4.245283018867925</v>
      </c>
      <c r="S8" s="15">
        <v>3</v>
      </c>
      <c r="T8" s="6">
        <f aca="true" t="shared" si="7" ref="T8:T36">S8/X8*100</f>
        <v>0.7075471698113208</v>
      </c>
      <c r="U8" s="15">
        <v>0</v>
      </c>
      <c r="V8" s="6">
        <f aca="true" t="shared" si="8" ref="V8:V36">U8/X8*100</f>
        <v>0</v>
      </c>
      <c r="X8" s="20">
        <f>D8-E8</f>
        <v>424</v>
      </c>
      <c r="Y8" s="8"/>
      <c r="AA8" s="8"/>
      <c r="AC8" s="29"/>
      <c r="AG8" s="8"/>
    </row>
    <row r="9" spans="2:33" ht="15.75">
      <c r="B9" s="3">
        <v>2</v>
      </c>
      <c r="C9" s="9" t="s">
        <v>2</v>
      </c>
      <c r="D9" s="23">
        <f aca="true" t="shared" si="9" ref="D9:D34">SUM(E9+G9+I9+K9+M9+O9+Q9+S9+U9)</f>
        <v>468</v>
      </c>
      <c r="E9" s="15">
        <v>99</v>
      </c>
      <c r="F9" s="16">
        <f t="shared" si="0"/>
        <v>21.153846153846153</v>
      </c>
      <c r="G9" s="15">
        <v>24</v>
      </c>
      <c r="H9" s="4">
        <f t="shared" si="1"/>
        <v>6.504065040650407</v>
      </c>
      <c r="I9" s="15">
        <v>284</v>
      </c>
      <c r="J9" s="6">
        <f t="shared" si="2"/>
        <v>76.96476964769647</v>
      </c>
      <c r="K9" s="15">
        <v>32</v>
      </c>
      <c r="L9" s="16">
        <f t="shared" si="3"/>
        <v>8.672086720867208</v>
      </c>
      <c r="M9" s="15">
        <v>9</v>
      </c>
      <c r="N9" s="5">
        <f t="shared" si="4"/>
        <v>2.4390243902439024</v>
      </c>
      <c r="O9" s="15">
        <v>1</v>
      </c>
      <c r="P9" s="16">
        <f t="shared" si="5"/>
        <v>0.27100271002710025</v>
      </c>
      <c r="Q9" s="15">
        <v>17</v>
      </c>
      <c r="R9" s="6">
        <f t="shared" si="6"/>
        <v>4.607046070460704</v>
      </c>
      <c r="S9" s="15">
        <v>2</v>
      </c>
      <c r="T9" s="6">
        <f t="shared" si="7"/>
        <v>0.5420054200542005</v>
      </c>
      <c r="U9" s="15">
        <v>0</v>
      </c>
      <c r="V9" s="6">
        <f t="shared" si="8"/>
        <v>0</v>
      </c>
      <c r="X9" s="20">
        <f aca="true" t="shared" si="10" ref="X9:X34">D9-E9</f>
        <v>369</v>
      </c>
      <c r="Y9" s="8"/>
      <c r="AA9" s="8"/>
      <c r="AC9" s="29"/>
      <c r="AG9" s="8"/>
    </row>
    <row r="10" spans="2:33" ht="15.75">
      <c r="B10" s="3">
        <v>3</v>
      </c>
      <c r="C10" s="9" t="s">
        <v>3</v>
      </c>
      <c r="D10" s="23">
        <f t="shared" si="9"/>
        <v>2412</v>
      </c>
      <c r="E10" s="15">
        <v>626</v>
      </c>
      <c r="F10" s="16">
        <f t="shared" si="0"/>
        <v>25.95356550580431</v>
      </c>
      <c r="G10" s="15">
        <v>96</v>
      </c>
      <c r="H10" s="4">
        <f t="shared" si="1"/>
        <v>5.375139977603583</v>
      </c>
      <c r="I10" s="15">
        <v>1397</v>
      </c>
      <c r="J10" s="6">
        <f t="shared" si="2"/>
        <v>78.21948488241881</v>
      </c>
      <c r="K10" s="15">
        <v>143</v>
      </c>
      <c r="L10" s="16">
        <f t="shared" si="3"/>
        <v>8.006718924972004</v>
      </c>
      <c r="M10" s="15">
        <v>78</v>
      </c>
      <c r="N10" s="5">
        <f t="shared" si="4"/>
        <v>4.367301231802911</v>
      </c>
      <c r="O10" s="15">
        <v>11</v>
      </c>
      <c r="P10" s="16">
        <f t="shared" si="5"/>
        <v>0.6159014557670772</v>
      </c>
      <c r="Q10" s="15">
        <v>61</v>
      </c>
      <c r="R10" s="6">
        <f t="shared" si="6"/>
        <v>3.41545352743561</v>
      </c>
      <c r="S10" s="15">
        <v>0</v>
      </c>
      <c r="T10" s="6">
        <f t="shared" si="7"/>
        <v>0</v>
      </c>
      <c r="U10" s="15">
        <v>0</v>
      </c>
      <c r="V10" s="6">
        <f t="shared" si="8"/>
        <v>0</v>
      </c>
      <c r="X10" s="20">
        <f t="shared" si="10"/>
        <v>1786</v>
      </c>
      <c r="Y10" s="8"/>
      <c r="AA10" s="8"/>
      <c r="AC10" s="29"/>
      <c r="AG10" s="8"/>
    </row>
    <row r="11" spans="2:33" ht="15.75">
      <c r="B11" s="3">
        <v>4</v>
      </c>
      <c r="C11" s="9" t="s">
        <v>4</v>
      </c>
      <c r="D11" s="23">
        <f t="shared" si="9"/>
        <v>205</v>
      </c>
      <c r="E11" s="15">
        <v>62</v>
      </c>
      <c r="F11" s="16">
        <f t="shared" si="0"/>
        <v>30.24390243902439</v>
      </c>
      <c r="G11" s="15">
        <v>6</v>
      </c>
      <c r="H11" s="4">
        <f t="shared" si="1"/>
        <v>4.195804195804196</v>
      </c>
      <c r="I11" s="15">
        <v>59</v>
      </c>
      <c r="J11" s="6">
        <f t="shared" si="2"/>
        <v>41.25874125874126</v>
      </c>
      <c r="K11" s="15">
        <v>34</v>
      </c>
      <c r="L11" s="16">
        <f t="shared" si="3"/>
        <v>23.776223776223777</v>
      </c>
      <c r="M11" s="15">
        <v>3</v>
      </c>
      <c r="N11" s="5">
        <f t="shared" si="4"/>
        <v>2.097902097902098</v>
      </c>
      <c r="O11" s="15">
        <v>1</v>
      </c>
      <c r="P11" s="16">
        <f t="shared" si="5"/>
        <v>0.6993006993006993</v>
      </c>
      <c r="Q11" s="15">
        <v>40</v>
      </c>
      <c r="R11" s="6">
        <f t="shared" si="6"/>
        <v>27.972027972027973</v>
      </c>
      <c r="S11" s="15">
        <v>0</v>
      </c>
      <c r="T11" s="6">
        <f t="shared" si="7"/>
        <v>0</v>
      </c>
      <c r="U11" s="15">
        <v>0</v>
      </c>
      <c r="V11" s="6">
        <f t="shared" si="8"/>
        <v>0</v>
      </c>
      <c r="X11" s="20">
        <f t="shared" si="10"/>
        <v>143</v>
      </c>
      <c r="Y11" s="8"/>
      <c r="AA11" s="8"/>
      <c r="AC11" s="29"/>
      <c r="AG11" s="8"/>
    </row>
    <row r="12" spans="2:33" ht="15.75">
      <c r="B12" s="3">
        <v>5</v>
      </c>
      <c r="C12" s="9" t="s">
        <v>5</v>
      </c>
      <c r="D12" s="23">
        <f t="shared" si="9"/>
        <v>428</v>
      </c>
      <c r="E12" s="15">
        <v>85</v>
      </c>
      <c r="F12" s="16">
        <f t="shared" si="0"/>
        <v>19.859813084112147</v>
      </c>
      <c r="G12" s="15">
        <v>71</v>
      </c>
      <c r="H12" s="4">
        <f t="shared" si="1"/>
        <v>20.699708454810494</v>
      </c>
      <c r="I12" s="15">
        <v>189</v>
      </c>
      <c r="J12" s="6">
        <f t="shared" si="2"/>
        <v>55.10204081632652</v>
      </c>
      <c r="K12" s="15">
        <v>52</v>
      </c>
      <c r="L12" s="16">
        <f t="shared" si="3"/>
        <v>15.160349854227405</v>
      </c>
      <c r="M12" s="15">
        <v>17</v>
      </c>
      <c r="N12" s="5">
        <f t="shared" si="4"/>
        <v>4.956268221574344</v>
      </c>
      <c r="O12" s="15">
        <v>0</v>
      </c>
      <c r="P12" s="16">
        <f t="shared" si="5"/>
        <v>0</v>
      </c>
      <c r="Q12" s="15">
        <v>14</v>
      </c>
      <c r="R12" s="6">
        <f t="shared" si="6"/>
        <v>4.081632653061225</v>
      </c>
      <c r="S12" s="15">
        <v>0</v>
      </c>
      <c r="T12" s="6">
        <f t="shared" si="7"/>
        <v>0</v>
      </c>
      <c r="U12" s="15">
        <v>0</v>
      </c>
      <c r="V12" s="6">
        <f t="shared" si="8"/>
        <v>0</v>
      </c>
      <c r="X12" s="20">
        <f t="shared" si="10"/>
        <v>343</v>
      </c>
      <c r="Y12" s="8"/>
      <c r="AA12" s="8"/>
      <c r="AC12" s="29"/>
      <c r="AG12" s="8"/>
    </row>
    <row r="13" spans="2:33" ht="15.75">
      <c r="B13" s="3">
        <v>6</v>
      </c>
      <c r="C13" s="9" t="s">
        <v>6</v>
      </c>
      <c r="D13" s="23">
        <f t="shared" si="9"/>
        <v>637</v>
      </c>
      <c r="E13" s="15">
        <v>98</v>
      </c>
      <c r="F13" s="16">
        <f t="shared" si="0"/>
        <v>15.384615384615385</v>
      </c>
      <c r="G13" s="15">
        <v>136</v>
      </c>
      <c r="H13" s="4">
        <f t="shared" si="1"/>
        <v>25.231910946196663</v>
      </c>
      <c r="I13" s="15">
        <v>278</v>
      </c>
      <c r="J13" s="6">
        <f t="shared" si="2"/>
        <v>51.57699443413729</v>
      </c>
      <c r="K13" s="15">
        <v>58</v>
      </c>
      <c r="L13" s="16">
        <f t="shared" si="3"/>
        <v>10.760667903525047</v>
      </c>
      <c r="M13" s="15">
        <v>18</v>
      </c>
      <c r="N13" s="5">
        <f t="shared" si="4"/>
        <v>3.339517625231911</v>
      </c>
      <c r="O13" s="15">
        <v>1</v>
      </c>
      <c r="P13" s="16">
        <f t="shared" si="5"/>
        <v>0.1855287569573284</v>
      </c>
      <c r="Q13" s="15">
        <v>48</v>
      </c>
      <c r="R13" s="6">
        <f t="shared" si="6"/>
        <v>8.905380333951761</v>
      </c>
      <c r="S13" s="15">
        <v>0</v>
      </c>
      <c r="T13" s="6">
        <f t="shared" si="7"/>
        <v>0</v>
      </c>
      <c r="U13" s="15">
        <v>0</v>
      </c>
      <c r="V13" s="6">
        <f t="shared" si="8"/>
        <v>0</v>
      </c>
      <c r="X13" s="20">
        <f t="shared" si="10"/>
        <v>539</v>
      </c>
      <c r="Y13" s="8"/>
      <c r="AA13" s="8"/>
      <c r="AC13" s="29"/>
      <c r="AG13" s="8"/>
    </row>
    <row r="14" spans="2:33" ht="15.75">
      <c r="B14" s="3">
        <v>7</v>
      </c>
      <c r="C14" s="9" t="s">
        <v>7</v>
      </c>
      <c r="D14" s="23">
        <f t="shared" si="9"/>
        <v>382</v>
      </c>
      <c r="E14" s="15">
        <v>120</v>
      </c>
      <c r="F14" s="16">
        <f t="shared" si="0"/>
        <v>31.413612565445025</v>
      </c>
      <c r="G14" s="15">
        <v>17</v>
      </c>
      <c r="H14" s="4">
        <f t="shared" si="1"/>
        <v>6.488549618320611</v>
      </c>
      <c r="I14" s="15">
        <v>172</v>
      </c>
      <c r="J14" s="6">
        <f t="shared" si="2"/>
        <v>65.64885496183206</v>
      </c>
      <c r="K14" s="15">
        <v>21</v>
      </c>
      <c r="L14" s="16">
        <f t="shared" si="3"/>
        <v>8.015267175572518</v>
      </c>
      <c r="M14" s="15">
        <v>8</v>
      </c>
      <c r="N14" s="5">
        <f t="shared" si="4"/>
        <v>3.0534351145038165</v>
      </c>
      <c r="O14" s="15">
        <v>0</v>
      </c>
      <c r="P14" s="16">
        <f t="shared" si="5"/>
        <v>0</v>
      </c>
      <c r="Q14" s="15">
        <v>19</v>
      </c>
      <c r="R14" s="6">
        <f t="shared" si="6"/>
        <v>7.251908396946565</v>
      </c>
      <c r="S14" s="15">
        <v>25</v>
      </c>
      <c r="T14" s="6">
        <f t="shared" si="7"/>
        <v>9.541984732824428</v>
      </c>
      <c r="U14" s="15">
        <v>0</v>
      </c>
      <c r="V14" s="6">
        <f t="shared" si="8"/>
        <v>0</v>
      </c>
      <c r="X14" s="20">
        <f t="shared" si="10"/>
        <v>262</v>
      </c>
      <c r="Y14" s="8"/>
      <c r="AA14" s="8"/>
      <c r="AC14" s="29"/>
      <c r="AG14" s="8"/>
    </row>
    <row r="15" spans="2:33" ht="15.75">
      <c r="B15" s="3">
        <v>8</v>
      </c>
      <c r="C15" s="9" t="s">
        <v>8</v>
      </c>
      <c r="D15" s="23">
        <f t="shared" si="9"/>
        <v>359</v>
      </c>
      <c r="E15" s="15">
        <v>59</v>
      </c>
      <c r="F15" s="16">
        <f t="shared" si="0"/>
        <v>16.434540389972145</v>
      </c>
      <c r="G15" s="15">
        <v>106</v>
      </c>
      <c r="H15" s="4">
        <f t="shared" si="1"/>
        <v>35.333333333333336</v>
      </c>
      <c r="I15" s="15">
        <v>130</v>
      </c>
      <c r="J15" s="6">
        <f t="shared" si="2"/>
        <v>43.333333333333336</v>
      </c>
      <c r="K15" s="15">
        <v>36</v>
      </c>
      <c r="L15" s="16">
        <f t="shared" si="3"/>
        <v>12</v>
      </c>
      <c r="M15" s="15">
        <v>17</v>
      </c>
      <c r="N15" s="5">
        <f t="shared" si="4"/>
        <v>5.666666666666666</v>
      </c>
      <c r="O15" s="15">
        <v>1</v>
      </c>
      <c r="P15" s="16">
        <f t="shared" si="5"/>
        <v>0.33333333333333337</v>
      </c>
      <c r="Q15" s="15">
        <v>10</v>
      </c>
      <c r="R15" s="6">
        <f t="shared" si="6"/>
        <v>3.3333333333333335</v>
      </c>
      <c r="S15" s="15">
        <v>0</v>
      </c>
      <c r="T15" s="6">
        <f t="shared" si="7"/>
        <v>0</v>
      </c>
      <c r="U15" s="15">
        <v>0</v>
      </c>
      <c r="V15" s="6">
        <f t="shared" si="8"/>
        <v>0</v>
      </c>
      <c r="X15" s="20">
        <f t="shared" si="10"/>
        <v>300</v>
      </c>
      <c r="Y15" s="8"/>
      <c r="AA15" s="8"/>
      <c r="AC15" s="29"/>
      <c r="AG15" s="8"/>
    </row>
    <row r="16" spans="2:33" ht="15.75">
      <c r="B16" s="3">
        <v>9</v>
      </c>
      <c r="C16" s="9" t="s">
        <v>9</v>
      </c>
      <c r="D16" s="23">
        <f t="shared" si="9"/>
        <v>555</v>
      </c>
      <c r="E16" s="15">
        <v>102</v>
      </c>
      <c r="F16" s="16">
        <f t="shared" si="0"/>
        <v>18.37837837837838</v>
      </c>
      <c r="G16" s="15">
        <v>34</v>
      </c>
      <c r="H16" s="4">
        <f t="shared" si="1"/>
        <v>7.505518763796909</v>
      </c>
      <c r="I16" s="15">
        <v>318</v>
      </c>
      <c r="J16" s="6">
        <f t="shared" si="2"/>
        <v>70.19867549668875</v>
      </c>
      <c r="K16" s="15">
        <v>61</v>
      </c>
      <c r="L16" s="16">
        <f t="shared" si="3"/>
        <v>13.46578366445916</v>
      </c>
      <c r="M16" s="15">
        <v>20</v>
      </c>
      <c r="N16" s="5">
        <f t="shared" si="4"/>
        <v>4.415011037527594</v>
      </c>
      <c r="O16" s="15">
        <v>2</v>
      </c>
      <c r="P16" s="16">
        <f t="shared" si="5"/>
        <v>0.44150110375275936</v>
      </c>
      <c r="Q16" s="15">
        <v>18</v>
      </c>
      <c r="R16" s="6">
        <f t="shared" si="6"/>
        <v>3.9735099337748347</v>
      </c>
      <c r="S16" s="15">
        <v>0</v>
      </c>
      <c r="T16" s="6">
        <f t="shared" si="7"/>
        <v>0</v>
      </c>
      <c r="U16" s="15">
        <v>0</v>
      </c>
      <c r="V16" s="6">
        <f t="shared" si="8"/>
        <v>0</v>
      </c>
      <c r="X16" s="20">
        <f t="shared" si="10"/>
        <v>453</v>
      </c>
      <c r="Y16" s="8"/>
      <c r="AA16" s="8"/>
      <c r="AC16" s="29"/>
      <c r="AG16" s="8"/>
    </row>
    <row r="17" spans="2:33" ht="15.75">
      <c r="B17" s="3">
        <v>10</v>
      </c>
      <c r="C17" s="9" t="s">
        <v>10</v>
      </c>
      <c r="D17" s="23">
        <f t="shared" si="9"/>
        <v>439</v>
      </c>
      <c r="E17" s="15">
        <v>126</v>
      </c>
      <c r="F17" s="16">
        <f t="shared" si="0"/>
        <v>28.701594533029613</v>
      </c>
      <c r="G17" s="15">
        <v>35</v>
      </c>
      <c r="H17" s="4">
        <f t="shared" si="1"/>
        <v>11.182108626198083</v>
      </c>
      <c r="I17" s="15">
        <v>207</v>
      </c>
      <c r="J17" s="6">
        <f t="shared" si="2"/>
        <v>66.13418530351439</v>
      </c>
      <c r="K17" s="15">
        <v>37</v>
      </c>
      <c r="L17" s="16">
        <f t="shared" si="3"/>
        <v>11.821086261980831</v>
      </c>
      <c r="M17" s="15">
        <v>18</v>
      </c>
      <c r="N17" s="5">
        <f t="shared" si="4"/>
        <v>5.7507987220447285</v>
      </c>
      <c r="O17" s="15">
        <v>0</v>
      </c>
      <c r="P17" s="16">
        <f t="shared" si="5"/>
        <v>0</v>
      </c>
      <c r="Q17" s="15">
        <v>16</v>
      </c>
      <c r="R17" s="6">
        <f t="shared" si="6"/>
        <v>5.111821086261981</v>
      </c>
      <c r="S17" s="15">
        <v>0</v>
      </c>
      <c r="T17" s="6">
        <f t="shared" si="7"/>
        <v>0</v>
      </c>
      <c r="U17" s="15">
        <v>0</v>
      </c>
      <c r="V17" s="6">
        <f t="shared" si="8"/>
        <v>0</v>
      </c>
      <c r="X17" s="20">
        <f t="shared" si="10"/>
        <v>313</v>
      </c>
      <c r="Y17" s="8"/>
      <c r="AA17" s="8"/>
      <c r="AC17" s="29"/>
      <c r="AG17" s="8"/>
    </row>
    <row r="18" spans="2:33" ht="15.75">
      <c r="B18" s="3">
        <v>11</v>
      </c>
      <c r="C18" s="9" t="s">
        <v>11</v>
      </c>
      <c r="D18" s="23">
        <f t="shared" si="9"/>
        <v>40</v>
      </c>
      <c r="E18" s="15">
        <v>10</v>
      </c>
      <c r="F18" s="16">
        <f t="shared" si="0"/>
        <v>25</v>
      </c>
      <c r="G18" s="15">
        <v>0</v>
      </c>
      <c r="H18" s="4">
        <f t="shared" si="1"/>
        <v>0</v>
      </c>
      <c r="I18" s="15">
        <v>6</v>
      </c>
      <c r="J18" s="6">
        <f t="shared" si="2"/>
        <v>20</v>
      </c>
      <c r="K18" s="15">
        <v>0</v>
      </c>
      <c r="L18" s="16">
        <f t="shared" si="3"/>
        <v>0</v>
      </c>
      <c r="M18" s="15">
        <v>1</v>
      </c>
      <c r="N18" s="5">
        <f t="shared" si="4"/>
        <v>3.3333333333333335</v>
      </c>
      <c r="O18" s="15">
        <v>0</v>
      </c>
      <c r="P18" s="16">
        <f t="shared" si="5"/>
        <v>0</v>
      </c>
      <c r="Q18" s="15">
        <v>21</v>
      </c>
      <c r="R18" s="6">
        <f t="shared" si="6"/>
        <v>70</v>
      </c>
      <c r="S18" s="15">
        <v>2</v>
      </c>
      <c r="T18" s="6">
        <f t="shared" si="7"/>
        <v>6.666666666666667</v>
      </c>
      <c r="U18" s="15">
        <v>0</v>
      </c>
      <c r="V18" s="6">
        <f t="shared" si="8"/>
        <v>0</v>
      </c>
      <c r="X18" s="20">
        <f t="shared" si="10"/>
        <v>30</v>
      </c>
      <c r="Y18" s="8"/>
      <c r="AA18" s="8"/>
      <c r="AC18" s="29"/>
      <c r="AG18" s="8"/>
    </row>
    <row r="19" spans="2:33" ht="15.75">
      <c r="B19" s="3">
        <v>12</v>
      </c>
      <c r="C19" s="9" t="s">
        <v>12</v>
      </c>
      <c r="D19" s="23">
        <f t="shared" si="9"/>
        <v>1045</v>
      </c>
      <c r="E19" s="15">
        <v>148</v>
      </c>
      <c r="F19" s="16">
        <f t="shared" si="0"/>
        <v>14.162679425837322</v>
      </c>
      <c r="G19" s="15">
        <v>192</v>
      </c>
      <c r="H19" s="4">
        <f t="shared" si="1"/>
        <v>21.40468227424749</v>
      </c>
      <c r="I19" s="15">
        <v>484</v>
      </c>
      <c r="J19" s="6">
        <f t="shared" si="2"/>
        <v>53.957636566332226</v>
      </c>
      <c r="K19" s="15">
        <v>136</v>
      </c>
      <c r="L19" s="16">
        <f t="shared" si="3"/>
        <v>15.16164994425864</v>
      </c>
      <c r="M19" s="15">
        <v>38</v>
      </c>
      <c r="N19" s="5">
        <f t="shared" si="4"/>
        <v>4.23634336677815</v>
      </c>
      <c r="O19" s="15">
        <v>6</v>
      </c>
      <c r="P19" s="16">
        <f t="shared" si="5"/>
        <v>0.6688963210702341</v>
      </c>
      <c r="Q19" s="15">
        <v>40</v>
      </c>
      <c r="R19" s="6">
        <f t="shared" si="6"/>
        <v>4.459308807134894</v>
      </c>
      <c r="S19" s="15">
        <v>1</v>
      </c>
      <c r="T19" s="6">
        <f t="shared" si="7"/>
        <v>0.11148272017837235</v>
      </c>
      <c r="U19" s="15">
        <v>0</v>
      </c>
      <c r="V19" s="6">
        <f t="shared" si="8"/>
        <v>0</v>
      </c>
      <c r="X19" s="20">
        <f t="shared" si="10"/>
        <v>897</v>
      </c>
      <c r="Y19" s="8"/>
      <c r="AA19" s="8"/>
      <c r="AC19" s="29"/>
      <c r="AG19" s="8"/>
    </row>
    <row r="20" spans="2:33" ht="15.75">
      <c r="B20" s="3">
        <v>13</v>
      </c>
      <c r="C20" s="9" t="s">
        <v>13</v>
      </c>
      <c r="D20" s="23">
        <f t="shared" si="9"/>
        <v>424</v>
      </c>
      <c r="E20" s="15">
        <v>139</v>
      </c>
      <c r="F20" s="16">
        <f t="shared" si="0"/>
        <v>32.78301886792453</v>
      </c>
      <c r="G20" s="15">
        <v>7</v>
      </c>
      <c r="H20" s="4">
        <f t="shared" si="1"/>
        <v>2.456140350877193</v>
      </c>
      <c r="I20" s="15">
        <v>183</v>
      </c>
      <c r="J20" s="6">
        <f t="shared" si="2"/>
        <v>64.21052631578948</v>
      </c>
      <c r="K20" s="15">
        <v>53</v>
      </c>
      <c r="L20" s="16">
        <f t="shared" si="3"/>
        <v>18.596491228070175</v>
      </c>
      <c r="M20" s="15">
        <v>16</v>
      </c>
      <c r="N20" s="5">
        <f t="shared" si="4"/>
        <v>5.614035087719298</v>
      </c>
      <c r="O20" s="15">
        <v>2</v>
      </c>
      <c r="P20" s="16">
        <f t="shared" si="5"/>
        <v>0.7017543859649122</v>
      </c>
      <c r="Q20" s="15">
        <v>24</v>
      </c>
      <c r="R20" s="6">
        <f t="shared" si="6"/>
        <v>8.421052631578947</v>
      </c>
      <c r="S20" s="15">
        <v>0</v>
      </c>
      <c r="T20" s="6">
        <f t="shared" si="7"/>
        <v>0</v>
      </c>
      <c r="U20" s="15">
        <v>0</v>
      </c>
      <c r="V20" s="6">
        <f t="shared" si="8"/>
        <v>0</v>
      </c>
      <c r="X20" s="20">
        <f t="shared" si="10"/>
        <v>285</v>
      </c>
      <c r="Y20" s="8"/>
      <c r="AA20" s="8"/>
      <c r="AC20" s="29"/>
      <c r="AG20" s="8"/>
    </row>
    <row r="21" spans="2:33" ht="15.75">
      <c r="B21" s="3">
        <v>14</v>
      </c>
      <c r="C21" s="9" t="s">
        <v>14</v>
      </c>
      <c r="D21" s="23">
        <f t="shared" si="9"/>
        <v>1496</v>
      </c>
      <c r="E21" s="15">
        <v>352</v>
      </c>
      <c r="F21" s="16">
        <f t="shared" si="0"/>
        <v>23.52941176470588</v>
      </c>
      <c r="G21" s="15">
        <v>204</v>
      </c>
      <c r="H21" s="4">
        <f t="shared" si="1"/>
        <v>17.832167832167833</v>
      </c>
      <c r="I21" s="15">
        <v>651</v>
      </c>
      <c r="J21" s="6">
        <f t="shared" si="2"/>
        <v>56.90559440559441</v>
      </c>
      <c r="K21" s="15">
        <v>132</v>
      </c>
      <c r="L21" s="16">
        <f t="shared" si="3"/>
        <v>11.538461538461538</v>
      </c>
      <c r="M21" s="15">
        <v>79</v>
      </c>
      <c r="N21" s="5">
        <f t="shared" si="4"/>
        <v>6.905594405594405</v>
      </c>
      <c r="O21" s="15">
        <v>14</v>
      </c>
      <c r="P21" s="16">
        <f t="shared" si="5"/>
        <v>1.2237762237762237</v>
      </c>
      <c r="Q21" s="15">
        <v>64</v>
      </c>
      <c r="R21" s="6">
        <f t="shared" si="6"/>
        <v>5.594405594405594</v>
      </c>
      <c r="S21" s="15">
        <v>0</v>
      </c>
      <c r="T21" s="6">
        <f t="shared" si="7"/>
        <v>0</v>
      </c>
      <c r="U21" s="15">
        <v>0</v>
      </c>
      <c r="V21" s="6">
        <f t="shared" si="8"/>
        <v>0</v>
      </c>
      <c r="X21" s="20">
        <f t="shared" si="10"/>
        <v>1144</v>
      </c>
      <c r="Y21" s="8"/>
      <c r="AA21" s="8"/>
      <c r="AC21" s="29"/>
      <c r="AG21" s="8"/>
    </row>
    <row r="22" spans="2:33" ht="15.75">
      <c r="B22" s="3">
        <v>15</v>
      </c>
      <c r="C22" s="9" t="s">
        <v>15</v>
      </c>
      <c r="D22" s="23">
        <f t="shared" si="9"/>
        <v>511</v>
      </c>
      <c r="E22" s="15">
        <v>155</v>
      </c>
      <c r="F22" s="16">
        <f t="shared" si="0"/>
        <v>30.332681017612522</v>
      </c>
      <c r="G22" s="15">
        <v>41</v>
      </c>
      <c r="H22" s="4">
        <f t="shared" si="1"/>
        <v>11.51685393258427</v>
      </c>
      <c r="I22" s="15">
        <v>233</v>
      </c>
      <c r="J22" s="6">
        <f t="shared" si="2"/>
        <v>65.4494382022472</v>
      </c>
      <c r="K22" s="15">
        <v>38</v>
      </c>
      <c r="L22" s="16">
        <f t="shared" si="3"/>
        <v>10.674157303370785</v>
      </c>
      <c r="M22" s="15">
        <v>23</v>
      </c>
      <c r="N22" s="5">
        <f t="shared" si="4"/>
        <v>6.460674157303371</v>
      </c>
      <c r="O22" s="15">
        <v>6</v>
      </c>
      <c r="P22" s="16">
        <f t="shared" si="5"/>
        <v>1.6853932584269662</v>
      </c>
      <c r="Q22" s="15">
        <v>15</v>
      </c>
      <c r="R22" s="6">
        <f t="shared" si="6"/>
        <v>4.213483146067416</v>
      </c>
      <c r="S22" s="15">
        <v>0</v>
      </c>
      <c r="T22" s="6">
        <f t="shared" si="7"/>
        <v>0</v>
      </c>
      <c r="U22" s="15">
        <v>0</v>
      </c>
      <c r="V22" s="6">
        <f t="shared" si="8"/>
        <v>0</v>
      </c>
      <c r="X22" s="20">
        <f t="shared" si="10"/>
        <v>356</v>
      </c>
      <c r="Y22" s="8"/>
      <c r="AA22" s="8"/>
      <c r="AC22" s="29"/>
      <c r="AG22" s="8"/>
    </row>
    <row r="23" spans="2:33" ht="15.75">
      <c r="B23" s="3">
        <v>16</v>
      </c>
      <c r="C23" s="9" t="s">
        <v>16</v>
      </c>
      <c r="D23" s="23">
        <f t="shared" si="9"/>
        <v>407</v>
      </c>
      <c r="E23" s="15">
        <v>65</v>
      </c>
      <c r="F23" s="16">
        <f t="shared" si="0"/>
        <v>15.970515970515969</v>
      </c>
      <c r="G23" s="15">
        <v>37</v>
      </c>
      <c r="H23" s="4">
        <f t="shared" si="1"/>
        <v>10.818713450292398</v>
      </c>
      <c r="I23" s="15">
        <v>249</v>
      </c>
      <c r="J23" s="6">
        <f t="shared" si="2"/>
        <v>72.80701754385966</v>
      </c>
      <c r="K23" s="15">
        <v>39</v>
      </c>
      <c r="L23" s="16">
        <f t="shared" si="3"/>
        <v>11.403508771929824</v>
      </c>
      <c r="M23" s="15">
        <v>6</v>
      </c>
      <c r="N23" s="5">
        <f t="shared" si="4"/>
        <v>1.7543859649122806</v>
      </c>
      <c r="O23" s="15">
        <v>1</v>
      </c>
      <c r="P23" s="16">
        <f t="shared" si="5"/>
        <v>0.29239766081871343</v>
      </c>
      <c r="Q23" s="15">
        <v>10</v>
      </c>
      <c r="R23" s="6">
        <f t="shared" si="6"/>
        <v>2.923976608187134</v>
      </c>
      <c r="S23" s="15">
        <v>0</v>
      </c>
      <c r="T23" s="6">
        <f t="shared" si="7"/>
        <v>0</v>
      </c>
      <c r="U23" s="15">
        <v>0</v>
      </c>
      <c r="V23" s="6">
        <f t="shared" si="8"/>
        <v>0</v>
      </c>
      <c r="X23" s="20">
        <f t="shared" si="10"/>
        <v>342</v>
      </c>
      <c r="Y23" s="8"/>
      <c r="AA23" s="8"/>
      <c r="AC23" s="29"/>
      <c r="AG23" s="8"/>
    </row>
    <row r="24" spans="2:33" ht="15.75">
      <c r="B24" s="3">
        <v>17</v>
      </c>
      <c r="C24" s="9" t="s">
        <v>17</v>
      </c>
      <c r="D24" s="23">
        <f t="shared" si="9"/>
        <v>343</v>
      </c>
      <c r="E24" s="15">
        <v>72</v>
      </c>
      <c r="F24" s="16">
        <f t="shared" si="0"/>
        <v>20.99125364431487</v>
      </c>
      <c r="G24" s="15">
        <v>36</v>
      </c>
      <c r="H24" s="4">
        <f t="shared" si="1"/>
        <v>13.284132841328415</v>
      </c>
      <c r="I24" s="15">
        <v>175</v>
      </c>
      <c r="J24" s="6">
        <f t="shared" si="2"/>
        <v>64.57564575645756</v>
      </c>
      <c r="K24" s="15">
        <v>34</v>
      </c>
      <c r="L24" s="16">
        <f t="shared" si="3"/>
        <v>12.546125461254611</v>
      </c>
      <c r="M24" s="15">
        <v>13</v>
      </c>
      <c r="N24" s="5">
        <f t="shared" si="4"/>
        <v>4.797047970479705</v>
      </c>
      <c r="O24" s="15">
        <v>1</v>
      </c>
      <c r="P24" s="16">
        <f t="shared" si="5"/>
        <v>0.36900369003690037</v>
      </c>
      <c r="Q24" s="15">
        <v>12</v>
      </c>
      <c r="R24" s="6">
        <f t="shared" si="6"/>
        <v>4.428044280442804</v>
      </c>
      <c r="S24" s="15">
        <v>0</v>
      </c>
      <c r="T24" s="6">
        <f t="shared" si="7"/>
        <v>0</v>
      </c>
      <c r="U24" s="15">
        <v>0</v>
      </c>
      <c r="V24" s="6">
        <f t="shared" si="8"/>
        <v>0</v>
      </c>
      <c r="X24" s="20">
        <f t="shared" si="10"/>
        <v>271</v>
      </c>
      <c r="Y24" s="8"/>
      <c r="AA24" s="8"/>
      <c r="AC24" s="29"/>
      <c r="AG24" s="8"/>
    </row>
    <row r="25" spans="2:33" ht="15.75">
      <c r="B25" s="3">
        <v>18</v>
      </c>
      <c r="C25" s="9" t="s">
        <v>18</v>
      </c>
      <c r="D25" s="23">
        <f t="shared" si="9"/>
        <v>255</v>
      </c>
      <c r="E25" s="15">
        <v>39</v>
      </c>
      <c r="F25" s="16">
        <f t="shared" si="0"/>
        <v>15.294117647058824</v>
      </c>
      <c r="G25" s="15">
        <v>29</v>
      </c>
      <c r="H25" s="4">
        <f t="shared" si="1"/>
        <v>13.425925925925927</v>
      </c>
      <c r="I25" s="15">
        <v>138</v>
      </c>
      <c r="J25" s="6">
        <f t="shared" si="2"/>
        <v>63.888888888888886</v>
      </c>
      <c r="K25" s="15">
        <v>30</v>
      </c>
      <c r="L25" s="16">
        <f t="shared" si="3"/>
        <v>13.88888888888889</v>
      </c>
      <c r="M25" s="15">
        <v>13</v>
      </c>
      <c r="N25" s="5">
        <f t="shared" si="4"/>
        <v>6.018518518518518</v>
      </c>
      <c r="O25" s="15">
        <v>0</v>
      </c>
      <c r="P25" s="16">
        <f t="shared" si="5"/>
        <v>0</v>
      </c>
      <c r="Q25" s="15">
        <v>6</v>
      </c>
      <c r="R25" s="6">
        <f t="shared" si="6"/>
        <v>2.7777777777777777</v>
      </c>
      <c r="S25" s="15">
        <v>0</v>
      </c>
      <c r="T25" s="6">
        <f t="shared" si="7"/>
        <v>0</v>
      </c>
      <c r="U25" s="15">
        <v>0</v>
      </c>
      <c r="V25" s="6">
        <f t="shared" si="8"/>
        <v>0</v>
      </c>
      <c r="X25" s="20">
        <f t="shared" si="10"/>
        <v>216</v>
      </c>
      <c r="Y25" s="8"/>
      <c r="AA25" s="8"/>
      <c r="AC25" s="29"/>
      <c r="AG25" s="8"/>
    </row>
    <row r="26" spans="2:33" ht="15.75">
      <c r="B26" s="3">
        <v>19</v>
      </c>
      <c r="C26" s="9" t="s">
        <v>19</v>
      </c>
      <c r="D26" s="23">
        <f t="shared" si="9"/>
        <v>441</v>
      </c>
      <c r="E26" s="15">
        <v>109</v>
      </c>
      <c r="F26" s="16">
        <f t="shared" si="0"/>
        <v>24.71655328798186</v>
      </c>
      <c r="G26" s="15">
        <v>41</v>
      </c>
      <c r="H26" s="4">
        <f t="shared" si="1"/>
        <v>12.349397590361445</v>
      </c>
      <c r="I26" s="15">
        <v>161</v>
      </c>
      <c r="J26" s="6">
        <f t="shared" si="2"/>
        <v>48.493975903614455</v>
      </c>
      <c r="K26" s="15">
        <v>59</v>
      </c>
      <c r="L26" s="16">
        <f t="shared" si="3"/>
        <v>17.771084337349397</v>
      </c>
      <c r="M26" s="15">
        <v>33</v>
      </c>
      <c r="N26" s="5">
        <f t="shared" si="4"/>
        <v>9.939759036144578</v>
      </c>
      <c r="O26" s="15">
        <v>1</v>
      </c>
      <c r="P26" s="16">
        <f t="shared" si="5"/>
        <v>0.30120481927710846</v>
      </c>
      <c r="Q26" s="15">
        <v>37</v>
      </c>
      <c r="R26" s="6">
        <f t="shared" si="6"/>
        <v>11.144578313253012</v>
      </c>
      <c r="S26" s="15">
        <v>0</v>
      </c>
      <c r="T26" s="6">
        <f t="shared" si="7"/>
        <v>0</v>
      </c>
      <c r="U26" s="15">
        <v>0</v>
      </c>
      <c r="V26" s="6">
        <f t="shared" si="8"/>
        <v>0</v>
      </c>
      <c r="X26" s="20">
        <f t="shared" si="10"/>
        <v>332</v>
      </c>
      <c r="Y26" s="8"/>
      <c r="AA26" s="8"/>
      <c r="AC26" s="29"/>
      <c r="AG26" s="8"/>
    </row>
    <row r="27" spans="2:33" ht="15.75">
      <c r="B27" s="3">
        <v>20</v>
      </c>
      <c r="C27" s="9" t="s">
        <v>20</v>
      </c>
      <c r="D27" s="23">
        <f t="shared" si="9"/>
        <v>203</v>
      </c>
      <c r="E27" s="15">
        <v>69</v>
      </c>
      <c r="F27" s="16">
        <f t="shared" si="0"/>
        <v>33.99014778325123</v>
      </c>
      <c r="G27" s="15">
        <v>3</v>
      </c>
      <c r="H27" s="4">
        <f t="shared" si="1"/>
        <v>2.2388059701492535</v>
      </c>
      <c r="I27" s="15">
        <v>71</v>
      </c>
      <c r="J27" s="6">
        <f t="shared" si="2"/>
        <v>52.98507462686567</v>
      </c>
      <c r="K27" s="15">
        <v>19</v>
      </c>
      <c r="L27" s="16">
        <f t="shared" si="3"/>
        <v>14.17910447761194</v>
      </c>
      <c r="M27" s="15">
        <v>10</v>
      </c>
      <c r="N27" s="5">
        <f t="shared" si="4"/>
        <v>7.462686567164178</v>
      </c>
      <c r="O27" s="15">
        <v>1</v>
      </c>
      <c r="P27" s="16">
        <f t="shared" si="5"/>
        <v>0.7462686567164178</v>
      </c>
      <c r="Q27" s="15">
        <v>30</v>
      </c>
      <c r="R27" s="6">
        <f t="shared" si="6"/>
        <v>22.388059701492537</v>
      </c>
      <c r="S27" s="15">
        <v>0</v>
      </c>
      <c r="T27" s="6">
        <f t="shared" si="7"/>
        <v>0</v>
      </c>
      <c r="U27" s="15">
        <v>0</v>
      </c>
      <c r="V27" s="6">
        <f t="shared" si="8"/>
        <v>0</v>
      </c>
      <c r="X27" s="20">
        <f t="shared" si="10"/>
        <v>134</v>
      </c>
      <c r="Y27" s="8"/>
      <c r="AA27" s="8"/>
      <c r="AC27" s="29"/>
      <c r="AG27" s="8"/>
    </row>
    <row r="28" spans="2:33" ht="15.75">
      <c r="B28" s="3">
        <v>21</v>
      </c>
      <c r="C28" s="9" t="s">
        <v>21</v>
      </c>
      <c r="D28" s="23">
        <f t="shared" si="9"/>
        <v>303</v>
      </c>
      <c r="E28" s="15">
        <v>33</v>
      </c>
      <c r="F28" s="16">
        <f t="shared" si="0"/>
        <v>10.891089108910892</v>
      </c>
      <c r="G28" s="15">
        <v>59</v>
      </c>
      <c r="H28" s="4">
        <f t="shared" si="1"/>
        <v>21.85185185185185</v>
      </c>
      <c r="I28" s="15">
        <v>150</v>
      </c>
      <c r="J28" s="6">
        <f t="shared" si="2"/>
        <v>55.55555555555556</v>
      </c>
      <c r="K28" s="15">
        <v>33</v>
      </c>
      <c r="L28" s="16">
        <f t="shared" si="3"/>
        <v>12.222222222222221</v>
      </c>
      <c r="M28" s="15">
        <v>8</v>
      </c>
      <c r="N28" s="5">
        <f t="shared" si="4"/>
        <v>2.9629629629629632</v>
      </c>
      <c r="O28" s="15">
        <v>5</v>
      </c>
      <c r="P28" s="16">
        <f t="shared" si="5"/>
        <v>1.8518518518518516</v>
      </c>
      <c r="Q28" s="15">
        <v>15</v>
      </c>
      <c r="R28" s="6">
        <f t="shared" si="6"/>
        <v>5.555555555555555</v>
      </c>
      <c r="S28" s="15">
        <v>0</v>
      </c>
      <c r="T28" s="6">
        <f t="shared" si="7"/>
        <v>0</v>
      </c>
      <c r="U28" s="15">
        <v>0</v>
      </c>
      <c r="V28" s="6">
        <f t="shared" si="8"/>
        <v>0</v>
      </c>
      <c r="X28" s="20">
        <f t="shared" si="10"/>
        <v>270</v>
      </c>
      <c r="Y28" s="8"/>
      <c r="AA28" s="8"/>
      <c r="AC28" s="29"/>
      <c r="AG28" s="8"/>
    </row>
    <row r="29" spans="2:33" ht="15.75">
      <c r="B29" s="3">
        <v>22</v>
      </c>
      <c r="C29" s="9" t="s">
        <v>22</v>
      </c>
      <c r="D29" s="23">
        <f t="shared" si="9"/>
        <v>453</v>
      </c>
      <c r="E29" s="15">
        <v>101</v>
      </c>
      <c r="F29" s="16">
        <f t="shared" si="0"/>
        <v>22.29580573951435</v>
      </c>
      <c r="G29" s="15">
        <v>54</v>
      </c>
      <c r="H29" s="4">
        <f t="shared" si="1"/>
        <v>15.340909090909092</v>
      </c>
      <c r="I29" s="15">
        <v>225</v>
      </c>
      <c r="J29" s="6">
        <f t="shared" si="2"/>
        <v>63.92045454545454</v>
      </c>
      <c r="K29" s="15">
        <v>32</v>
      </c>
      <c r="L29" s="16">
        <f t="shared" si="3"/>
        <v>9.090909090909092</v>
      </c>
      <c r="M29" s="15">
        <v>27</v>
      </c>
      <c r="N29" s="5">
        <f t="shared" si="4"/>
        <v>7.670454545454546</v>
      </c>
      <c r="O29" s="15">
        <v>0</v>
      </c>
      <c r="P29" s="16">
        <f t="shared" si="5"/>
        <v>0</v>
      </c>
      <c r="Q29" s="15">
        <v>12</v>
      </c>
      <c r="R29" s="6">
        <f t="shared" si="6"/>
        <v>3.4090909090909087</v>
      </c>
      <c r="S29" s="15">
        <v>2</v>
      </c>
      <c r="T29" s="6">
        <f t="shared" si="7"/>
        <v>0.5681818181818182</v>
      </c>
      <c r="U29" s="15">
        <v>0</v>
      </c>
      <c r="V29" s="6">
        <f t="shared" si="8"/>
        <v>0</v>
      </c>
      <c r="X29" s="20">
        <f t="shared" si="10"/>
        <v>352</v>
      </c>
      <c r="Y29" s="8"/>
      <c r="AA29" s="8"/>
      <c r="AC29" s="29"/>
      <c r="AG29" s="8"/>
    </row>
    <row r="30" spans="2:33" ht="15.75">
      <c r="B30" s="3">
        <v>23</v>
      </c>
      <c r="C30" s="31" t="s">
        <v>23</v>
      </c>
      <c r="D30" s="23">
        <f t="shared" si="9"/>
        <v>221</v>
      </c>
      <c r="E30" s="15">
        <v>35</v>
      </c>
      <c r="F30" s="16">
        <f t="shared" si="0"/>
        <v>15.837104072398189</v>
      </c>
      <c r="G30" s="15">
        <v>37</v>
      </c>
      <c r="H30" s="4">
        <f t="shared" si="1"/>
        <v>19.892473118279568</v>
      </c>
      <c r="I30" s="15">
        <v>99</v>
      </c>
      <c r="J30" s="6">
        <f t="shared" si="2"/>
        <v>53.2258064516129</v>
      </c>
      <c r="K30" s="15">
        <v>26</v>
      </c>
      <c r="L30" s="16">
        <f t="shared" si="3"/>
        <v>13.978494623655912</v>
      </c>
      <c r="M30" s="15">
        <v>8</v>
      </c>
      <c r="N30" s="5">
        <f t="shared" si="4"/>
        <v>4.301075268817205</v>
      </c>
      <c r="O30" s="15">
        <v>2</v>
      </c>
      <c r="P30" s="16">
        <f t="shared" si="5"/>
        <v>1.0752688172043012</v>
      </c>
      <c r="Q30" s="15">
        <v>14</v>
      </c>
      <c r="R30" s="6">
        <f t="shared" si="6"/>
        <v>7.526881720430108</v>
      </c>
      <c r="S30" s="15">
        <v>0</v>
      </c>
      <c r="T30" s="6">
        <f t="shared" si="7"/>
        <v>0</v>
      </c>
      <c r="U30" s="15">
        <v>0</v>
      </c>
      <c r="V30" s="6">
        <f t="shared" si="8"/>
        <v>0</v>
      </c>
      <c r="X30" s="20">
        <f t="shared" si="10"/>
        <v>186</v>
      </c>
      <c r="Y30" s="8"/>
      <c r="AA30" s="8"/>
      <c r="AC30" s="29"/>
      <c r="AG30" s="8"/>
    </row>
    <row r="31" spans="2:33" ht="15.75">
      <c r="B31" s="3">
        <v>24</v>
      </c>
      <c r="C31" s="10" t="s">
        <v>24</v>
      </c>
      <c r="D31" s="23">
        <f t="shared" si="9"/>
        <v>296</v>
      </c>
      <c r="E31" s="15">
        <v>50</v>
      </c>
      <c r="F31" s="16">
        <f t="shared" si="0"/>
        <v>16.89189189189189</v>
      </c>
      <c r="G31" s="15">
        <v>4</v>
      </c>
      <c r="H31" s="4">
        <f t="shared" si="1"/>
        <v>1.6260162601626018</v>
      </c>
      <c r="I31" s="15">
        <v>163</v>
      </c>
      <c r="J31" s="6">
        <f t="shared" si="2"/>
        <v>66.26016260162602</v>
      </c>
      <c r="K31" s="15">
        <v>35</v>
      </c>
      <c r="L31" s="16">
        <f t="shared" si="3"/>
        <v>14.227642276422763</v>
      </c>
      <c r="M31" s="15">
        <v>12</v>
      </c>
      <c r="N31" s="5">
        <f t="shared" si="4"/>
        <v>4.878048780487805</v>
      </c>
      <c r="O31" s="15">
        <v>5</v>
      </c>
      <c r="P31" s="16">
        <f t="shared" si="5"/>
        <v>2.0325203252032518</v>
      </c>
      <c r="Q31" s="15">
        <v>25</v>
      </c>
      <c r="R31" s="6">
        <f t="shared" si="6"/>
        <v>10.16260162601626</v>
      </c>
      <c r="S31" s="15">
        <v>2</v>
      </c>
      <c r="T31" s="6">
        <f t="shared" si="7"/>
        <v>0.8130081300813009</v>
      </c>
      <c r="U31" s="15">
        <v>0</v>
      </c>
      <c r="V31" s="6">
        <f t="shared" si="8"/>
        <v>0</v>
      </c>
      <c r="X31" s="20">
        <f t="shared" si="10"/>
        <v>246</v>
      </c>
      <c r="Y31" s="8"/>
      <c r="AA31" s="8"/>
      <c r="AC31" s="29"/>
      <c r="AG31" s="8"/>
    </row>
    <row r="32" spans="2:33" ht="15.75">
      <c r="B32" s="3">
        <v>25</v>
      </c>
      <c r="C32" s="10" t="s">
        <v>25</v>
      </c>
      <c r="D32" s="23">
        <f t="shared" si="9"/>
        <v>504</v>
      </c>
      <c r="E32" s="15">
        <v>115</v>
      </c>
      <c r="F32" s="16">
        <f t="shared" si="0"/>
        <v>22.817460317460316</v>
      </c>
      <c r="G32" s="15">
        <v>92</v>
      </c>
      <c r="H32" s="4">
        <f t="shared" si="1"/>
        <v>23.65038560411311</v>
      </c>
      <c r="I32" s="15">
        <v>228</v>
      </c>
      <c r="J32" s="6">
        <f t="shared" si="2"/>
        <v>58.61182519280206</v>
      </c>
      <c r="K32" s="15">
        <v>39</v>
      </c>
      <c r="L32" s="16">
        <f t="shared" si="3"/>
        <v>10.025706940874036</v>
      </c>
      <c r="M32" s="15">
        <v>15</v>
      </c>
      <c r="N32" s="5">
        <f t="shared" si="4"/>
        <v>3.8560411311053984</v>
      </c>
      <c r="O32" s="15">
        <v>2</v>
      </c>
      <c r="P32" s="16">
        <f t="shared" si="5"/>
        <v>0.5141388174807198</v>
      </c>
      <c r="Q32" s="15">
        <v>11</v>
      </c>
      <c r="R32" s="6">
        <f t="shared" si="6"/>
        <v>2.827763496143959</v>
      </c>
      <c r="S32" s="15">
        <v>2</v>
      </c>
      <c r="T32" s="6">
        <f t="shared" si="7"/>
        <v>0.5141388174807198</v>
      </c>
      <c r="U32" s="15">
        <v>0</v>
      </c>
      <c r="V32" s="6">
        <f t="shared" si="8"/>
        <v>0</v>
      </c>
      <c r="X32" s="20">
        <f t="shared" si="10"/>
        <v>389</v>
      </c>
      <c r="Y32" s="8"/>
      <c r="AA32" s="8"/>
      <c r="AC32" s="29"/>
      <c r="AG32" s="8"/>
    </row>
    <row r="33" spans="2:33" ht="15.75">
      <c r="B33" s="3">
        <v>26</v>
      </c>
      <c r="C33" s="25" t="s">
        <v>42</v>
      </c>
      <c r="D33" s="23">
        <f t="shared" si="9"/>
        <v>341</v>
      </c>
      <c r="E33" s="15">
        <v>116</v>
      </c>
      <c r="F33" s="16">
        <f t="shared" si="0"/>
        <v>34.01759530791789</v>
      </c>
      <c r="G33" s="15">
        <v>30</v>
      </c>
      <c r="H33" s="4">
        <f t="shared" si="1"/>
        <v>13.333333333333334</v>
      </c>
      <c r="I33" s="15">
        <v>102</v>
      </c>
      <c r="J33" s="6">
        <f t="shared" si="2"/>
        <v>45.33333333333333</v>
      </c>
      <c r="K33" s="15">
        <v>23</v>
      </c>
      <c r="L33" s="16">
        <f t="shared" si="3"/>
        <v>10.222222222222223</v>
      </c>
      <c r="M33" s="15">
        <v>19</v>
      </c>
      <c r="N33" s="5">
        <f t="shared" si="4"/>
        <v>8.444444444444445</v>
      </c>
      <c r="O33" s="15">
        <v>2</v>
      </c>
      <c r="P33" s="16">
        <f t="shared" si="5"/>
        <v>0.8888888888888888</v>
      </c>
      <c r="Q33" s="15">
        <v>18</v>
      </c>
      <c r="R33" s="6">
        <f t="shared" si="6"/>
        <v>8</v>
      </c>
      <c r="S33" s="15">
        <v>31</v>
      </c>
      <c r="T33" s="6">
        <f t="shared" si="7"/>
        <v>13.777777777777779</v>
      </c>
      <c r="U33" s="15">
        <v>0</v>
      </c>
      <c r="V33" s="6">
        <f t="shared" si="8"/>
        <v>0</v>
      </c>
      <c r="X33" s="20">
        <f t="shared" si="10"/>
        <v>225</v>
      </c>
      <c r="Y33" s="8"/>
      <c r="AA33" s="8"/>
      <c r="AC33" s="29"/>
      <c r="AG33" s="8"/>
    </row>
    <row r="34" spans="2:33" ht="16.5" thickBot="1">
      <c r="B34" s="3">
        <v>27</v>
      </c>
      <c r="C34" s="25" t="s">
        <v>48</v>
      </c>
      <c r="D34" s="23">
        <f t="shared" si="9"/>
        <v>95</v>
      </c>
      <c r="E34" s="15">
        <v>16</v>
      </c>
      <c r="F34" s="16">
        <f t="shared" si="0"/>
        <v>16.842105263157894</v>
      </c>
      <c r="G34" s="15">
        <v>8</v>
      </c>
      <c r="H34" s="4">
        <f t="shared" si="1"/>
        <v>10.126582278481013</v>
      </c>
      <c r="I34" s="15">
        <v>49</v>
      </c>
      <c r="J34" s="6">
        <f t="shared" si="2"/>
        <v>62.0253164556962</v>
      </c>
      <c r="K34" s="15">
        <v>1</v>
      </c>
      <c r="L34" s="16">
        <f t="shared" si="3"/>
        <v>1.2658227848101267</v>
      </c>
      <c r="M34" s="15">
        <v>1</v>
      </c>
      <c r="N34" s="5">
        <f t="shared" si="4"/>
        <v>1.2658227848101267</v>
      </c>
      <c r="O34" s="15">
        <v>0</v>
      </c>
      <c r="P34" s="16">
        <f t="shared" si="5"/>
        <v>0</v>
      </c>
      <c r="Q34" s="15">
        <v>20</v>
      </c>
      <c r="R34" s="6">
        <f t="shared" si="6"/>
        <v>25.31645569620253</v>
      </c>
      <c r="S34" s="15">
        <v>0</v>
      </c>
      <c r="T34" s="6">
        <f t="shared" si="7"/>
        <v>0</v>
      </c>
      <c r="U34" s="15">
        <v>0</v>
      </c>
      <c r="V34" s="6">
        <f t="shared" si="8"/>
        <v>0</v>
      </c>
      <c r="X34" s="20">
        <f t="shared" si="10"/>
        <v>79</v>
      </c>
      <c r="Y34" s="8"/>
      <c r="Z34" s="1"/>
      <c r="AA34" s="8"/>
      <c r="AC34" s="29"/>
      <c r="AG34" s="8"/>
    </row>
    <row r="35" spans="2:29" ht="16.5" thickBot="1">
      <c r="B35" s="54" t="s">
        <v>43</v>
      </c>
      <c r="C35" s="55"/>
      <c r="D35" s="24">
        <f>SUM(D8:D32)</f>
        <v>13345</v>
      </c>
      <c r="E35" s="24">
        <f>SUM(E8:E32)</f>
        <v>2963</v>
      </c>
      <c r="F35" s="26">
        <f t="shared" si="0"/>
        <v>22.20307231172724</v>
      </c>
      <c r="G35" s="24">
        <f>SUM(G8:G32)</f>
        <v>1392</v>
      </c>
      <c r="H35" s="17">
        <f t="shared" si="1"/>
        <v>13.40782122905028</v>
      </c>
      <c r="I35" s="24">
        <f>SUM(I8:I32)</f>
        <v>6561</v>
      </c>
      <c r="J35" s="19">
        <f t="shared" si="2"/>
        <v>63.1959160084762</v>
      </c>
      <c r="K35" s="24">
        <f>SUM(K8:K32)</f>
        <v>1229</v>
      </c>
      <c r="L35" s="26">
        <f t="shared" si="3"/>
        <v>11.837796185706031</v>
      </c>
      <c r="M35" s="24">
        <f>SUM(M8:M32)</f>
        <v>500</v>
      </c>
      <c r="N35" s="21">
        <f t="shared" si="4"/>
        <v>4.816027740319784</v>
      </c>
      <c r="O35" s="24">
        <f>SUM(O8:O32)</f>
        <v>64</v>
      </c>
      <c r="P35" s="26">
        <f t="shared" si="5"/>
        <v>0.6164515507609324</v>
      </c>
      <c r="Q35" s="24">
        <f>SUM(Q8:Q32)</f>
        <v>597</v>
      </c>
      <c r="R35" s="19">
        <f t="shared" si="6"/>
        <v>5.750337121941822</v>
      </c>
      <c r="S35" s="24">
        <f>SUM(S8:S32)</f>
        <v>39</v>
      </c>
      <c r="T35" s="19">
        <f t="shared" si="7"/>
        <v>0.37565016374494314</v>
      </c>
      <c r="U35" s="24">
        <f>SUM(U8:U32)</f>
        <v>0</v>
      </c>
      <c r="V35" s="19">
        <f t="shared" si="8"/>
        <v>0</v>
      </c>
      <c r="X35" s="18">
        <f>SUM(X8:X32)</f>
        <v>10382</v>
      </c>
      <c r="Y35" s="8"/>
      <c r="Z35" s="36"/>
      <c r="AC35" s="29"/>
    </row>
    <row r="36" spans="2:29" ht="16.5" thickBot="1">
      <c r="B36" s="56" t="s">
        <v>44</v>
      </c>
      <c r="C36" s="57"/>
      <c r="D36" s="24">
        <f>SUM(D8:D34)</f>
        <v>13781</v>
      </c>
      <c r="E36" s="27">
        <f>SUM(E8:E34)</f>
        <v>3095</v>
      </c>
      <c r="F36" s="26">
        <f t="shared" si="0"/>
        <v>22.458457296277484</v>
      </c>
      <c r="G36" s="27">
        <f>SUM(G8:G34)</f>
        <v>1430</v>
      </c>
      <c r="H36" s="17">
        <f t="shared" si="1"/>
        <v>13.381995133819952</v>
      </c>
      <c r="I36" s="28">
        <f>SUM(I8:I34)</f>
        <v>6712</v>
      </c>
      <c r="J36" s="19">
        <f t="shared" si="2"/>
        <v>62.811154781957704</v>
      </c>
      <c r="K36" s="27">
        <f>SUM(K8:K34)</f>
        <v>1253</v>
      </c>
      <c r="L36" s="26">
        <f t="shared" si="3"/>
        <v>11.725622309563915</v>
      </c>
      <c r="M36" s="27">
        <f>SUM(M8:M34)</f>
        <v>520</v>
      </c>
      <c r="N36" s="21">
        <f t="shared" si="4"/>
        <v>4.866180048661801</v>
      </c>
      <c r="O36" s="28">
        <f>SUM(O8:O34)</f>
        <v>66</v>
      </c>
      <c r="P36" s="26">
        <f t="shared" si="5"/>
        <v>0.617630544637844</v>
      </c>
      <c r="Q36" s="27">
        <f>SUM(Q8:Q34)</f>
        <v>635</v>
      </c>
      <c r="R36" s="19">
        <f t="shared" si="6"/>
        <v>5.942354482500468</v>
      </c>
      <c r="S36" s="27">
        <f>SUM(S8:S34)</f>
        <v>70</v>
      </c>
      <c r="T36" s="19">
        <f t="shared" si="7"/>
        <v>0.6550626988583194</v>
      </c>
      <c r="U36" s="27">
        <f>SUM(U8:U34)</f>
        <v>0</v>
      </c>
      <c r="V36" s="19">
        <f t="shared" si="8"/>
        <v>0</v>
      </c>
      <c r="X36" s="18">
        <f>SUM(X8:X34)</f>
        <v>10686</v>
      </c>
      <c r="Y36" s="8"/>
      <c r="Z36" s="36"/>
      <c r="AC36" s="29"/>
    </row>
    <row r="37" spans="2:26" ht="12.75">
      <c r="B37" s="58" t="s">
        <v>49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Z37" s="1"/>
    </row>
    <row r="38" spans="2:22" ht="12.75">
      <c r="B38" s="59" t="s">
        <v>35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7"/>
      <c r="V38" s="7"/>
    </row>
  </sheetData>
  <sheetProtection/>
  <mergeCells count="22">
    <mergeCell ref="X3:X7"/>
    <mergeCell ref="D4:D7"/>
    <mergeCell ref="E4:F6"/>
    <mergeCell ref="G4:H6"/>
    <mergeCell ref="I4:J6"/>
    <mergeCell ref="K3:L6"/>
    <mergeCell ref="M3:P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T1:V1"/>
    <mergeCell ref="B2:V2"/>
    <mergeCell ref="B3:B7"/>
    <mergeCell ref="C3:C7"/>
    <mergeCell ref="D3:F3"/>
    <mergeCell ref="G3:J3"/>
  </mergeCells>
  <printOptions/>
  <pageMargins left="0.7" right="0.7" top="0.75" bottom="0.75" header="0.3" footer="0.3"/>
  <pageSetup horizontalDpi="600" verticalDpi="600" orientation="landscape" paperSize="9" scale="84" r:id="rId1"/>
  <colBreaks count="1" manualBreakCount="1">
    <brk id="2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AG38"/>
  <sheetViews>
    <sheetView zoomScale="69" zoomScaleNormal="69" zoomScalePageLayoutView="0" workbookViewId="0" topLeftCell="A1">
      <selection activeCell="G36" sqref="G36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</cols>
  <sheetData>
    <row r="1" spans="20:22" ht="15.75">
      <c r="T1" s="62"/>
      <c r="U1" s="62"/>
      <c r="V1" s="62"/>
    </row>
    <row r="2" spans="2:22" ht="21" customHeight="1" thickBot="1">
      <c r="B2" s="63" t="s">
        <v>62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2:24" ht="28.5" customHeight="1" thickBot="1">
      <c r="B3" s="64" t="s">
        <v>0</v>
      </c>
      <c r="C3" s="67" t="s">
        <v>26</v>
      </c>
      <c r="D3" s="70" t="s">
        <v>39</v>
      </c>
      <c r="E3" s="70"/>
      <c r="F3" s="70"/>
      <c r="G3" s="71" t="s">
        <v>28</v>
      </c>
      <c r="H3" s="71"/>
      <c r="I3" s="71"/>
      <c r="J3" s="72"/>
      <c r="K3" s="45" t="s">
        <v>29</v>
      </c>
      <c r="L3" s="46"/>
      <c r="M3" s="51" t="s">
        <v>30</v>
      </c>
      <c r="N3" s="52"/>
      <c r="O3" s="52"/>
      <c r="P3" s="53"/>
      <c r="Q3" s="45" t="s">
        <v>45</v>
      </c>
      <c r="R3" s="46"/>
      <c r="S3" s="45" t="s">
        <v>46</v>
      </c>
      <c r="T3" s="46"/>
      <c r="U3" s="60" t="s">
        <v>31</v>
      </c>
      <c r="V3" s="46"/>
      <c r="X3" s="39" t="s">
        <v>41</v>
      </c>
    </row>
    <row r="4" spans="2:24" ht="12.75">
      <c r="B4" s="65"/>
      <c r="C4" s="68"/>
      <c r="D4" s="42" t="s">
        <v>38</v>
      </c>
      <c r="E4" s="45" t="s">
        <v>40</v>
      </c>
      <c r="F4" s="46"/>
      <c r="G4" s="45" t="s">
        <v>32</v>
      </c>
      <c r="H4" s="49"/>
      <c r="I4" s="49" t="s">
        <v>33</v>
      </c>
      <c r="J4" s="46"/>
      <c r="K4" s="47"/>
      <c r="L4" s="48"/>
      <c r="M4" s="45" t="s">
        <v>36</v>
      </c>
      <c r="N4" s="49"/>
      <c r="O4" s="49" t="s">
        <v>37</v>
      </c>
      <c r="P4" s="46"/>
      <c r="Q4" s="47"/>
      <c r="R4" s="48"/>
      <c r="S4" s="47"/>
      <c r="T4" s="48"/>
      <c r="U4" s="61"/>
      <c r="V4" s="48"/>
      <c r="X4" s="40"/>
    </row>
    <row r="5" spans="2:24" ht="12.75">
      <c r="B5" s="65"/>
      <c r="C5" s="68"/>
      <c r="D5" s="43"/>
      <c r="E5" s="47"/>
      <c r="F5" s="48"/>
      <c r="G5" s="47"/>
      <c r="H5" s="50"/>
      <c r="I5" s="50"/>
      <c r="J5" s="48"/>
      <c r="K5" s="47"/>
      <c r="L5" s="48"/>
      <c r="M5" s="47"/>
      <c r="N5" s="50"/>
      <c r="O5" s="50"/>
      <c r="P5" s="48"/>
      <c r="Q5" s="47"/>
      <c r="R5" s="48"/>
      <c r="S5" s="47"/>
      <c r="T5" s="48"/>
      <c r="U5" s="61"/>
      <c r="V5" s="48"/>
      <c r="X5" s="40"/>
    </row>
    <row r="6" spans="2:24" ht="12.75">
      <c r="B6" s="65"/>
      <c r="C6" s="68"/>
      <c r="D6" s="43"/>
      <c r="E6" s="47"/>
      <c r="F6" s="48"/>
      <c r="G6" s="47"/>
      <c r="H6" s="50"/>
      <c r="I6" s="50"/>
      <c r="J6" s="48"/>
      <c r="K6" s="47"/>
      <c r="L6" s="48"/>
      <c r="M6" s="47"/>
      <c r="N6" s="50"/>
      <c r="O6" s="50"/>
      <c r="P6" s="48"/>
      <c r="Q6" s="47"/>
      <c r="R6" s="48"/>
      <c r="S6" s="47"/>
      <c r="T6" s="48"/>
      <c r="U6" s="61"/>
      <c r="V6" s="48"/>
      <c r="X6" s="40"/>
    </row>
    <row r="7" spans="2:25" ht="13.5" thickBot="1">
      <c r="B7" s="66"/>
      <c r="C7" s="69"/>
      <c r="D7" s="4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41"/>
      <c r="Y7" s="8"/>
    </row>
    <row r="8" spans="2:33" ht="15.75">
      <c r="B8" s="2">
        <v>1</v>
      </c>
      <c r="C8" s="9" t="s">
        <v>1</v>
      </c>
      <c r="D8" s="22">
        <f>SUM(E8+G8+I8+K8+M8+O8+Q8+S8+U8)</f>
        <v>148</v>
      </c>
      <c r="E8" s="15">
        <f>'ВДТБ+РТБ УСІ'!E8-'ВДТБ+РТБ чоловіки'!E8</f>
        <v>10</v>
      </c>
      <c r="F8" s="16">
        <f aca="true" t="shared" si="0" ref="F8:F36">E8/D8*100</f>
        <v>6.756756756756757</v>
      </c>
      <c r="G8" s="15">
        <f>'ВДТБ+РТБ УСІ'!G8-'ВДТБ+РТБ чоловіки'!G8</f>
        <v>12</v>
      </c>
      <c r="H8" s="4">
        <f aca="true" t="shared" si="1" ref="H8:H36">G8/X8*100</f>
        <v>8.695652173913043</v>
      </c>
      <c r="I8" s="15">
        <f>'ВДТБ+РТБ УСІ'!I8-'ВДТБ+РТБ чоловіки'!I8</f>
        <v>91</v>
      </c>
      <c r="J8" s="6">
        <f aca="true" t="shared" si="2" ref="J8:J36">I8/X8*100</f>
        <v>65.94202898550725</v>
      </c>
      <c r="K8" s="15">
        <f>'ВДТБ+РТБ УСІ'!K8-'ВДТБ+РТБ чоловіки'!K8</f>
        <v>21</v>
      </c>
      <c r="L8" s="16">
        <f aca="true" t="shared" si="3" ref="L8:L36">K8/X8*100</f>
        <v>15.217391304347828</v>
      </c>
      <c r="M8" s="15">
        <f>'ВДТБ+РТБ УСІ'!M8-'ВДТБ+РТБ чоловіки'!M8</f>
        <v>5</v>
      </c>
      <c r="N8" s="5">
        <f aca="true" t="shared" si="4" ref="N8:N36">M8/X8*100</f>
        <v>3.6231884057971016</v>
      </c>
      <c r="O8" s="15">
        <f>'ВДТБ+РТБ УСІ'!O8-'ВДТБ+РТБ чоловіки'!O8</f>
        <v>0</v>
      </c>
      <c r="P8" s="16">
        <f aca="true" t="shared" si="5" ref="P8:P36">O8/X8*100</f>
        <v>0</v>
      </c>
      <c r="Q8" s="15">
        <f>'ВДТБ+РТБ УСІ'!Q8-'ВДТБ+РТБ чоловіки'!Q8</f>
        <v>9</v>
      </c>
      <c r="R8" s="6">
        <f aca="true" t="shared" si="6" ref="R8:R36">Q8/X8*100</f>
        <v>6.521739130434782</v>
      </c>
      <c r="S8" s="15">
        <f>'ВДТБ+РТБ УСІ'!S8-'ВДТБ+РТБ чоловіки'!S8</f>
        <v>0</v>
      </c>
      <c r="T8" s="6">
        <f aca="true" t="shared" si="7" ref="T8:T36">S8/X8*100</f>
        <v>0</v>
      </c>
      <c r="U8" s="15"/>
      <c r="V8" s="6">
        <f aca="true" t="shared" si="8" ref="V8:V36">U8/X8*100</f>
        <v>0</v>
      </c>
      <c r="X8" s="20">
        <f>D8-E8</f>
        <v>138</v>
      </c>
      <c r="Y8" s="8"/>
      <c r="AA8" s="8"/>
      <c r="AC8" s="29"/>
      <c r="AG8" s="8"/>
    </row>
    <row r="9" spans="2:33" ht="15.75">
      <c r="B9" s="3">
        <v>2</v>
      </c>
      <c r="C9" s="9" t="s">
        <v>2</v>
      </c>
      <c r="D9" s="23">
        <f aca="true" t="shared" si="9" ref="D9:D34">SUM(E9+G9+I9+K9+M9+O9+Q9+S9+U9)</f>
        <v>141</v>
      </c>
      <c r="E9" s="15">
        <f>'ВДТБ+РТБ УСІ'!E9-'ВДТБ+РТБ чоловіки'!E9</f>
        <v>6</v>
      </c>
      <c r="F9" s="16">
        <f t="shared" si="0"/>
        <v>4.25531914893617</v>
      </c>
      <c r="G9" s="15">
        <f>'ВДТБ+РТБ УСІ'!G9-'ВДТБ+РТБ чоловіки'!G9</f>
        <v>4</v>
      </c>
      <c r="H9" s="4">
        <f t="shared" si="1"/>
        <v>2.9629629629629632</v>
      </c>
      <c r="I9" s="15">
        <f>'ВДТБ+РТБ УСІ'!I9-'ВДТБ+РТБ чоловіки'!I9</f>
        <v>107</v>
      </c>
      <c r="J9" s="6">
        <f t="shared" si="2"/>
        <v>79.25925925925927</v>
      </c>
      <c r="K9" s="15">
        <f>'ВДТБ+РТБ УСІ'!K9-'ВДТБ+РТБ чоловіки'!K9</f>
        <v>13</v>
      </c>
      <c r="L9" s="16">
        <f t="shared" si="3"/>
        <v>9.62962962962963</v>
      </c>
      <c r="M9" s="15">
        <f>'ВДТБ+РТБ УСІ'!M9-'ВДТБ+РТБ чоловіки'!M9</f>
        <v>4</v>
      </c>
      <c r="N9" s="5">
        <f t="shared" si="4"/>
        <v>2.9629629629629632</v>
      </c>
      <c r="O9" s="15">
        <f>'ВДТБ+РТБ УСІ'!O9-'ВДТБ+РТБ чоловіки'!O9</f>
        <v>0</v>
      </c>
      <c r="P9" s="16">
        <f t="shared" si="5"/>
        <v>0</v>
      </c>
      <c r="Q9" s="15">
        <f>'ВДТБ+РТБ УСІ'!Q9-'ВДТБ+РТБ чоловіки'!Q9</f>
        <v>7</v>
      </c>
      <c r="R9" s="6">
        <f t="shared" si="6"/>
        <v>5.185185185185185</v>
      </c>
      <c r="S9" s="15">
        <f>'ВДТБ+РТБ УСІ'!S9-'ВДТБ+РТБ чоловіки'!S9</f>
        <v>0</v>
      </c>
      <c r="T9" s="6">
        <f t="shared" si="7"/>
        <v>0</v>
      </c>
      <c r="U9" s="15"/>
      <c r="V9" s="6">
        <f t="shared" si="8"/>
        <v>0</v>
      </c>
      <c r="X9" s="20">
        <f aca="true" t="shared" si="10" ref="X9:X34">D9-E9</f>
        <v>135</v>
      </c>
      <c r="Y9" s="8"/>
      <c r="AA9" s="8"/>
      <c r="AC9" s="29"/>
      <c r="AG9" s="8"/>
    </row>
    <row r="10" spans="2:33" ht="15.75">
      <c r="B10" s="3">
        <v>3</v>
      </c>
      <c r="C10" s="9" t="s">
        <v>3</v>
      </c>
      <c r="D10" s="23">
        <f t="shared" si="9"/>
        <v>915</v>
      </c>
      <c r="E10" s="15">
        <f>'ВДТБ+РТБ УСІ'!E10-'ВДТБ+РТБ чоловіки'!E10</f>
        <v>127</v>
      </c>
      <c r="F10" s="16">
        <f t="shared" si="0"/>
        <v>13.879781420765028</v>
      </c>
      <c r="G10" s="15">
        <f>'ВДТБ+РТБ УСІ'!G10-'ВДТБ+РТБ чоловіки'!G10</f>
        <v>33</v>
      </c>
      <c r="H10" s="4">
        <f t="shared" si="1"/>
        <v>4.187817258883249</v>
      </c>
      <c r="I10" s="15">
        <f>'ВДТБ+РТБ УСІ'!I10-'ВДТБ+РТБ чоловіки'!I10</f>
        <v>635</v>
      </c>
      <c r="J10" s="6">
        <f t="shared" si="2"/>
        <v>80.58375634517766</v>
      </c>
      <c r="K10" s="15">
        <f>'ВДТБ+РТБ УСІ'!K10-'ВДТБ+РТБ чоловіки'!K10</f>
        <v>60</v>
      </c>
      <c r="L10" s="16">
        <f t="shared" si="3"/>
        <v>7.614213197969544</v>
      </c>
      <c r="M10" s="15">
        <f>'ВДТБ+РТБ УСІ'!M10-'ВДТБ+РТБ чоловіки'!M10</f>
        <v>26</v>
      </c>
      <c r="N10" s="5">
        <f t="shared" si="4"/>
        <v>3.2994923857868024</v>
      </c>
      <c r="O10" s="15">
        <f>'ВДТБ+РТБ УСІ'!O10-'ВДТБ+РТБ чоловіки'!O10</f>
        <v>1</v>
      </c>
      <c r="P10" s="16">
        <f t="shared" si="5"/>
        <v>0.12690355329949238</v>
      </c>
      <c r="Q10" s="15">
        <f>'ВДТБ+РТБ УСІ'!Q10-'ВДТБ+РТБ чоловіки'!Q10</f>
        <v>33</v>
      </c>
      <c r="R10" s="6">
        <f t="shared" si="6"/>
        <v>4.187817258883249</v>
      </c>
      <c r="S10" s="15">
        <f>'ВДТБ+РТБ УСІ'!S10-'ВДТБ+РТБ чоловіки'!S10</f>
        <v>0</v>
      </c>
      <c r="T10" s="6">
        <f t="shared" si="7"/>
        <v>0</v>
      </c>
      <c r="U10" s="15"/>
      <c r="V10" s="6">
        <f t="shared" si="8"/>
        <v>0</v>
      </c>
      <c r="X10" s="20">
        <f t="shared" si="10"/>
        <v>788</v>
      </c>
      <c r="Y10" s="8"/>
      <c r="AA10" s="8"/>
      <c r="AC10" s="29"/>
      <c r="AG10" s="8"/>
    </row>
    <row r="11" spans="2:33" ht="15.75">
      <c r="B11" s="3">
        <v>4</v>
      </c>
      <c r="C11" s="9" t="s">
        <v>4</v>
      </c>
      <c r="D11" s="23">
        <f t="shared" si="9"/>
        <v>74</v>
      </c>
      <c r="E11" s="15">
        <f>'ВДТБ+РТБ УСІ'!E11-'ВДТБ+РТБ чоловіки'!E11</f>
        <v>18</v>
      </c>
      <c r="F11" s="16">
        <f t="shared" si="0"/>
        <v>24.324324324324326</v>
      </c>
      <c r="G11" s="15">
        <f>'ВДТБ+РТБ УСІ'!G11-'ВДТБ+РТБ чоловіки'!G11</f>
        <v>2</v>
      </c>
      <c r="H11" s="4">
        <f t="shared" si="1"/>
        <v>3.571428571428571</v>
      </c>
      <c r="I11" s="15">
        <f>'ВДТБ+РТБ УСІ'!I11-'ВДТБ+РТБ чоловіки'!I11</f>
        <v>33</v>
      </c>
      <c r="J11" s="6">
        <f t="shared" si="2"/>
        <v>58.92857142857143</v>
      </c>
      <c r="K11" s="15">
        <f>'ВДТБ+РТБ УСІ'!K11-'ВДТБ+РТБ чоловіки'!K11</f>
        <v>9</v>
      </c>
      <c r="L11" s="16">
        <f t="shared" si="3"/>
        <v>16.071428571428573</v>
      </c>
      <c r="M11" s="15">
        <f>'ВДТБ+РТБ УСІ'!M11-'ВДТБ+РТБ чоловіки'!M11</f>
        <v>2</v>
      </c>
      <c r="N11" s="5">
        <f t="shared" si="4"/>
        <v>3.571428571428571</v>
      </c>
      <c r="O11" s="15">
        <f>'ВДТБ+РТБ УСІ'!O11-'ВДТБ+РТБ чоловіки'!O11</f>
        <v>0</v>
      </c>
      <c r="P11" s="16">
        <f t="shared" si="5"/>
        <v>0</v>
      </c>
      <c r="Q11" s="15">
        <f>'ВДТБ+РТБ УСІ'!Q11-'ВДТБ+РТБ чоловіки'!Q11</f>
        <v>10</v>
      </c>
      <c r="R11" s="6">
        <f t="shared" si="6"/>
        <v>17.857142857142858</v>
      </c>
      <c r="S11" s="15">
        <f>'ВДТБ+РТБ УСІ'!S11-'ВДТБ+РТБ чоловіки'!S11</f>
        <v>0</v>
      </c>
      <c r="T11" s="6">
        <f t="shared" si="7"/>
        <v>0</v>
      </c>
      <c r="U11" s="15"/>
      <c r="V11" s="6">
        <f t="shared" si="8"/>
        <v>0</v>
      </c>
      <c r="X11" s="20">
        <f t="shared" si="10"/>
        <v>56</v>
      </c>
      <c r="Y11" s="8"/>
      <c r="AA11" s="8"/>
      <c r="AC11" s="29"/>
      <c r="AG11" s="8"/>
    </row>
    <row r="12" spans="2:33" ht="15.75">
      <c r="B12" s="3">
        <v>5</v>
      </c>
      <c r="C12" s="9" t="s">
        <v>5</v>
      </c>
      <c r="D12" s="23">
        <f t="shared" si="9"/>
        <v>165</v>
      </c>
      <c r="E12" s="15">
        <f>'ВДТБ+РТБ УСІ'!E12-'ВДТБ+РТБ чоловіки'!E12</f>
        <v>12</v>
      </c>
      <c r="F12" s="16">
        <f t="shared" si="0"/>
        <v>7.2727272727272725</v>
      </c>
      <c r="G12" s="15">
        <f>'ВДТБ+РТБ УСІ'!G12-'ВДТБ+РТБ чоловіки'!G12</f>
        <v>26</v>
      </c>
      <c r="H12" s="4">
        <f t="shared" si="1"/>
        <v>16.99346405228758</v>
      </c>
      <c r="I12" s="15">
        <f>'ВДТБ+РТБ УСІ'!I12-'ВДТБ+РТБ чоловіки'!I12</f>
        <v>91</v>
      </c>
      <c r="J12" s="6">
        <f t="shared" si="2"/>
        <v>59.47712418300654</v>
      </c>
      <c r="K12" s="15">
        <f>'ВДТБ+РТБ УСІ'!K12-'ВДТБ+РТБ чоловіки'!K12</f>
        <v>20</v>
      </c>
      <c r="L12" s="16">
        <f t="shared" si="3"/>
        <v>13.071895424836603</v>
      </c>
      <c r="M12" s="15">
        <f>'ВДТБ+РТБ УСІ'!M12-'ВДТБ+РТБ чоловіки'!M12</f>
        <v>9</v>
      </c>
      <c r="N12" s="5">
        <f t="shared" si="4"/>
        <v>5.88235294117647</v>
      </c>
      <c r="O12" s="15">
        <f>'ВДТБ+РТБ УСІ'!O12-'ВДТБ+РТБ чоловіки'!O12</f>
        <v>0</v>
      </c>
      <c r="P12" s="16">
        <f t="shared" si="5"/>
        <v>0</v>
      </c>
      <c r="Q12" s="15">
        <f>'ВДТБ+РТБ УСІ'!Q12-'ВДТБ+РТБ чоловіки'!Q12</f>
        <v>7</v>
      </c>
      <c r="R12" s="6">
        <f t="shared" si="6"/>
        <v>4.57516339869281</v>
      </c>
      <c r="S12" s="15">
        <f>'ВДТБ+РТБ УСІ'!S12-'ВДТБ+РТБ чоловіки'!S12</f>
        <v>0</v>
      </c>
      <c r="T12" s="6">
        <f t="shared" si="7"/>
        <v>0</v>
      </c>
      <c r="U12" s="15"/>
      <c r="V12" s="6">
        <f t="shared" si="8"/>
        <v>0</v>
      </c>
      <c r="X12" s="20">
        <f t="shared" si="10"/>
        <v>153</v>
      </c>
      <c r="Y12" s="8"/>
      <c r="AA12" s="8"/>
      <c r="AC12" s="29"/>
      <c r="AG12" s="8"/>
    </row>
    <row r="13" spans="2:33" ht="15.75">
      <c r="B13" s="3">
        <v>6</v>
      </c>
      <c r="C13" s="9" t="s">
        <v>6</v>
      </c>
      <c r="D13" s="23">
        <f t="shared" si="9"/>
        <v>279</v>
      </c>
      <c r="E13" s="15">
        <f>'ВДТБ+РТБ УСІ'!E13-'ВДТБ+РТБ чоловіки'!E13</f>
        <v>34</v>
      </c>
      <c r="F13" s="16">
        <f t="shared" si="0"/>
        <v>12.186379928315413</v>
      </c>
      <c r="G13" s="15">
        <f>'ВДТБ+РТБ УСІ'!G13-'ВДТБ+РТБ чоловіки'!G13</f>
        <v>57</v>
      </c>
      <c r="H13" s="4">
        <f t="shared" si="1"/>
        <v>23.26530612244898</v>
      </c>
      <c r="I13" s="15">
        <f>'ВДТБ+РТБ УСІ'!I13-'ВДТБ+РТБ чоловіки'!I13</f>
        <v>129</v>
      </c>
      <c r="J13" s="6">
        <f t="shared" si="2"/>
        <v>52.6530612244898</v>
      </c>
      <c r="K13" s="15">
        <f>'ВДТБ+РТБ УСІ'!K13-'ВДТБ+РТБ чоловіки'!K13</f>
        <v>25</v>
      </c>
      <c r="L13" s="16">
        <f t="shared" si="3"/>
        <v>10.204081632653061</v>
      </c>
      <c r="M13" s="15">
        <f>'ВДТБ+РТБ УСІ'!M13-'ВДТБ+РТБ чоловіки'!M13</f>
        <v>8</v>
      </c>
      <c r="N13" s="5">
        <f t="shared" si="4"/>
        <v>3.2653061224489797</v>
      </c>
      <c r="O13" s="15">
        <f>'ВДТБ+РТБ УСІ'!O13-'ВДТБ+РТБ чоловіки'!O13</f>
        <v>0</v>
      </c>
      <c r="P13" s="16">
        <f t="shared" si="5"/>
        <v>0</v>
      </c>
      <c r="Q13" s="15">
        <f>'ВДТБ+РТБ УСІ'!Q13-'ВДТБ+РТБ чоловіки'!Q13</f>
        <v>26</v>
      </c>
      <c r="R13" s="6">
        <f t="shared" si="6"/>
        <v>10.612244897959183</v>
      </c>
      <c r="S13" s="15">
        <f>'ВДТБ+РТБ УСІ'!S13-'ВДТБ+РТБ чоловіки'!S13</f>
        <v>0</v>
      </c>
      <c r="T13" s="6">
        <f t="shared" si="7"/>
        <v>0</v>
      </c>
      <c r="U13" s="15"/>
      <c r="V13" s="6">
        <f t="shared" si="8"/>
        <v>0</v>
      </c>
      <c r="X13" s="20">
        <f t="shared" si="10"/>
        <v>245</v>
      </c>
      <c r="Y13" s="8"/>
      <c r="AA13" s="8"/>
      <c r="AC13" s="29"/>
      <c r="AG13" s="8"/>
    </row>
    <row r="14" spans="2:33" ht="15.75">
      <c r="B14" s="3">
        <v>7</v>
      </c>
      <c r="C14" s="9" t="s">
        <v>7</v>
      </c>
      <c r="D14" s="23">
        <f t="shared" si="9"/>
        <v>124</v>
      </c>
      <c r="E14" s="15">
        <f>'ВДТБ+РТБ УСІ'!E14-'ВДТБ+РТБ чоловіки'!E14</f>
        <v>24</v>
      </c>
      <c r="F14" s="16">
        <f t="shared" si="0"/>
        <v>19.35483870967742</v>
      </c>
      <c r="G14" s="15">
        <f>'ВДТБ+РТБ УСІ'!G14-'ВДТБ+РТБ чоловіки'!G14</f>
        <v>8</v>
      </c>
      <c r="H14" s="4">
        <f t="shared" si="1"/>
        <v>8</v>
      </c>
      <c r="I14" s="15">
        <f>'ВДТБ+РТБ УСІ'!I14-'ВДТБ+РТБ чоловіки'!I14</f>
        <v>70</v>
      </c>
      <c r="J14" s="6">
        <f t="shared" si="2"/>
        <v>70</v>
      </c>
      <c r="K14" s="15">
        <f>'ВДТБ+РТБ УСІ'!K14-'ВДТБ+РТБ чоловіки'!K14</f>
        <v>4</v>
      </c>
      <c r="L14" s="16">
        <f t="shared" si="3"/>
        <v>4</v>
      </c>
      <c r="M14" s="15">
        <f>'ВДТБ+РТБ УСІ'!M14-'ВДТБ+РТБ чоловіки'!M14</f>
        <v>3</v>
      </c>
      <c r="N14" s="5">
        <f t="shared" si="4"/>
        <v>3</v>
      </c>
      <c r="O14" s="15">
        <f>'ВДТБ+РТБ УСІ'!O14-'ВДТБ+РТБ чоловіки'!O14</f>
        <v>0</v>
      </c>
      <c r="P14" s="16">
        <f t="shared" si="5"/>
        <v>0</v>
      </c>
      <c r="Q14" s="15">
        <f>'ВДТБ+РТБ УСІ'!Q14-'ВДТБ+РТБ чоловіки'!Q14</f>
        <v>3</v>
      </c>
      <c r="R14" s="6">
        <f t="shared" si="6"/>
        <v>3</v>
      </c>
      <c r="S14" s="15">
        <f>'ВДТБ+РТБ УСІ'!S14-'ВДТБ+РТБ чоловіки'!S14</f>
        <v>12</v>
      </c>
      <c r="T14" s="6">
        <f t="shared" si="7"/>
        <v>12</v>
      </c>
      <c r="U14" s="15"/>
      <c r="V14" s="6">
        <f t="shared" si="8"/>
        <v>0</v>
      </c>
      <c r="X14" s="20">
        <f t="shared" si="10"/>
        <v>100</v>
      </c>
      <c r="Y14" s="8"/>
      <c r="AA14" s="8"/>
      <c r="AC14" s="29"/>
      <c r="AG14" s="8"/>
    </row>
    <row r="15" spans="2:33" ht="15.75">
      <c r="B15" s="3">
        <v>8</v>
      </c>
      <c r="C15" s="9" t="s">
        <v>8</v>
      </c>
      <c r="D15" s="23">
        <f t="shared" si="9"/>
        <v>116</v>
      </c>
      <c r="E15" s="15">
        <f>'ВДТБ+РТБ УСІ'!E15-'ВДТБ+РТБ чоловіки'!E15</f>
        <v>10</v>
      </c>
      <c r="F15" s="16">
        <f t="shared" si="0"/>
        <v>8.620689655172415</v>
      </c>
      <c r="G15" s="15">
        <f>'ВДТБ+РТБ УСІ'!G15-'ВДТБ+РТБ чоловіки'!G15</f>
        <v>45</v>
      </c>
      <c r="H15" s="4">
        <f t="shared" si="1"/>
        <v>42.45283018867924</v>
      </c>
      <c r="I15" s="15">
        <f>'ВДТБ+РТБ УСІ'!I15-'ВДТБ+РТБ чоловіки'!I15</f>
        <v>49</v>
      </c>
      <c r="J15" s="6">
        <f t="shared" si="2"/>
        <v>46.22641509433962</v>
      </c>
      <c r="K15" s="15">
        <f>'ВДТБ+РТБ УСІ'!K15-'ВДТБ+РТБ чоловіки'!K15</f>
        <v>7</v>
      </c>
      <c r="L15" s="16">
        <f t="shared" si="3"/>
        <v>6.60377358490566</v>
      </c>
      <c r="M15" s="15">
        <f>'ВДТБ+РТБ УСІ'!M15-'ВДТБ+РТБ чоловіки'!M15</f>
        <v>4</v>
      </c>
      <c r="N15" s="5">
        <f t="shared" si="4"/>
        <v>3.7735849056603774</v>
      </c>
      <c r="O15" s="15">
        <f>'ВДТБ+РТБ УСІ'!O15-'ВДТБ+РТБ чоловіки'!O15</f>
        <v>1</v>
      </c>
      <c r="P15" s="16">
        <f t="shared" si="5"/>
        <v>0.9433962264150944</v>
      </c>
      <c r="Q15" s="15">
        <f>'ВДТБ+РТБ УСІ'!Q15-'ВДТБ+РТБ чоловіки'!Q15</f>
        <v>0</v>
      </c>
      <c r="R15" s="6">
        <f t="shared" si="6"/>
        <v>0</v>
      </c>
      <c r="S15" s="15">
        <f>'ВДТБ+РТБ УСІ'!S15-'ВДТБ+РТБ чоловіки'!S15</f>
        <v>0</v>
      </c>
      <c r="T15" s="6">
        <f t="shared" si="7"/>
        <v>0</v>
      </c>
      <c r="U15" s="15"/>
      <c r="V15" s="6">
        <f t="shared" si="8"/>
        <v>0</v>
      </c>
      <c r="X15" s="20">
        <f t="shared" si="10"/>
        <v>106</v>
      </c>
      <c r="Y15" s="8"/>
      <c r="AA15" s="8"/>
      <c r="AC15" s="29"/>
      <c r="AG15" s="8"/>
    </row>
    <row r="16" spans="2:33" ht="15.75">
      <c r="B16" s="3">
        <v>9</v>
      </c>
      <c r="C16" s="9" t="s">
        <v>9</v>
      </c>
      <c r="D16" s="23">
        <f t="shared" si="9"/>
        <v>194</v>
      </c>
      <c r="E16" s="15">
        <f>'ВДТБ+РТБ УСІ'!E16-'ВДТБ+РТБ чоловіки'!E16</f>
        <v>22</v>
      </c>
      <c r="F16" s="16">
        <f t="shared" si="0"/>
        <v>11.34020618556701</v>
      </c>
      <c r="G16" s="15">
        <f>'ВДТБ+РТБ УСІ'!G16-'ВДТБ+РТБ чоловіки'!G16</f>
        <v>5</v>
      </c>
      <c r="H16" s="4">
        <f t="shared" si="1"/>
        <v>2.9069767441860463</v>
      </c>
      <c r="I16" s="15">
        <f>'ВДТБ+РТБ УСІ'!I16-'ВДТБ+РТБ чоловіки'!I16</f>
        <v>132</v>
      </c>
      <c r="J16" s="6">
        <f t="shared" si="2"/>
        <v>76.74418604651163</v>
      </c>
      <c r="K16" s="15">
        <f>'ВДТБ+РТБ УСІ'!K16-'ВДТБ+РТБ чоловіки'!K16</f>
        <v>16</v>
      </c>
      <c r="L16" s="16">
        <f t="shared" si="3"/>
        <v>9.30232558139535</v>
      </c>
      <c r="M16" s="15">
        <f>'ВДТБ+РТБ УСІ'!M16-'ВДТБ+РТБ чоловіки'!M16</f>
        <v>7</v>
      </c>
      <c r="N16" s="5">
        <f t="shared" si="4"/>
        <v>4.069767441860465</v>
      </c>
      <c r="O16" s="15">
        <f>'ВДТБ+РТБ УСІ'!O16-'ВДТБ+РТБ чоловіки'!O16</f>
        <v>2</v>
      </c>
      <c r="P16" s="16">
        <f t="shared" si="5"/>
        <v>1.1627906976744187</v>
      </c>
      <c r="Q16" s="15">
        <f>'ВДТБ+РТБ УСІ'!Q16-'ВДТБ+РТБ чоловіки'!Q16</f>
        <v>10</v>
      </c>
      <c r="R16" s="6">
        <f t="shared" si="6"/>
        <v>5.813953488372093</v>
      </c>
      <c r="S16" s="15">
        <f>'ВДТБ+РТБ УСІ'!S16-'ВДТБ+РТБ чоловіки'!S16</f>
        <v>0</v>
      </c>
      <c r="T16" s="6">
        <f t="shared" si="7"/>
        <v>0</v>
      </c>
      <c r="U16" s="15"/>
      <c r="V16" s="6">
        <f t="shared" si="8"/>
        <v>0</v>
      </c>
      <c r="X16" s="20">
        <f t="shared" si="10"/>
        <v>172</v>
      </c>
      <c r="Y16" s="8"/>
      <c r="AA16" s="8"/>
      <c r="AC16" s="29"/>
      <c r="AG16" s="8"/>
    </row>
    <row r="17" spans="2:33" ht="15.75">
      <c r="B17" s="3">
        <v>10</v>
      </c>
      <c r="C17" s="9" t="s">
        <v>10</v>
      </c>
      <c r="D17" s="23">
        <f t="shared" si="9"/>
        <v>194</v>
      </c>
      <c r="E17" s="15">
        <f>'ВДТБ+РТБ УСІ'!E17-'ВДТБ+РТБ чоловіки'!E17</f>
        <v>42</v>
      </c>
      <c r="F17" s="16">
        <f t="shared" si="0"/>
        <v>21.649484536082475</v>
      </c>
      <c r="G17" s="15">
        <f>'ВДТБ+РТБ УСІ'!G17-'ВДТБ+РТБ чоловіки'!G17</f>
        <v>23</v>
      </c>
      <c r="H17" s="4">
        <f t="shared" si="1"/>
        <v>15.131578947368421</v>
      </c>
      <c r="I17" s="15">
        <f>'ВДТБ+РТБ УСІ'!I17-'ВДТБ+РТБ чоловіки'!I17</f>
        <v>99</v>
      </c>
      <c r="J17" s="6">
        <f t="shared" si="2"/>
        <v>65.13157894736842</v>
      </c>
      <c r="K17" s="15">
        <f>'ВДТБ+РТБ УСІ'!K17-'ВДТБ+РТБ чоловіки'!K17</f>
        <v>13</v>
      </c>
      <c r="L17" s="16">
        <f t="shared" si="3"/>
        <v>8.552631578947368</v>
      </c>
      <c r="M17" s="15">
        <f>'ВДТБ+РТБ УСІ'!M17-'ВДТБ+РТБ чоловіки'!M17</f>
        <v>13</v>
      </c>
      <c r="N17" s="5">
        <f t="shared" si="4"/>
        <v>8.552631578947368</v>
      </c>
      <c r="O17" s="15">
        <f>'ВДТБ+РТБ УСІ'!O17-'ВДТБ+РТБ чоловіки'!O17</f>
        <v>0</v>
      </c>
      <c r="P17" s="16">
        <f t="shared" si="5"/>
        <v>0</v>
      </c>
      <c r="Q17" s="15">
        <f>'ВДТБ+РТБ УСІ'!Q17-'ВДТБ+РТБ чоловіки'!Q17</f>
        <v>4</v>
      </c>
      <c r="R17" s="6">
        <f t="shared" si="6"/>
        <v>2.631578947368421</v>
      </c>
      <c r="S17" s="15">
        <f>'ВДТБ+РТБ УСІ'!S17-'ВДТБ+РТБ чоловіки'!S17</f>
        <v>0</v>
      </c>
      <c r="T17" s="6">
        <f t="shared" si="7"/>
        <v>0</v>
      </c>
      <c r="U17" s="15"/>
      <c r="V17" s="6">
        <f t="shared" si="8"/>
        <v>0</v>
      </c>
      <c r="X17" s="20">
        <f t="shared" si="10"/>
        <v>152</v>
      </c>
      <c r="Y17" s="8"/>
      <c r="AA17" s="8"/>
      <c r="AC17" s="29"/>
      <c r="AG17" s="8"/>
    </row>
    <row r="18" spans="2:33" ht="15.75">
      <c r="B18" s="3">
        <v>11</v>
      </c>
      <c r="C18" s="9" t="s">
        <v>11</v>
      </c>
      <c r="D18" s="23">
        <f t="shared" si="9"/>
        <v>5</v>
      </c>
      <c r="E18" s="15">
        <f>'ВДТБ+РТБ УСІ'!E18-'ВДТБ+РТБ чоловіки'!E18</f>
        <v>2</v>
      </c>
      <c r="F18" s="16">
        <f t="shared" si="0"/>
        <v>40</v>
      </c>
      <c r="G18" s="15">
        <f>'ВДТБ+РТБ УСІ'!G18-'ВДТБ+РТБ чоловіки'!G18</f>
        <v>0</v>
      </c>
      <c r="H18" s="4">
        <f t="shared" si="1"/>
        <v>0</v>
      </c>
      <c r="I18" s="15">
        <f>'ВДТБ+РТБ УСІ'!I18-'ВДТБ+РТБ чоловіки'!I18</f>
        <v>1</v>
      </c>
      <c r="J18" s="6">
        <f t="shared" si="2"/>
        <v>33.33333333333333</v>
      </c>
      <c r="K18" s="15">
        <f>'ВДТБ+РТБ УСІ'!K18-'ВДТБ+РТБ чоловіки'!K18</f>
        <v>0</v>
      </c>
      <c r="L18" s="16">
        <f t="shared" si="3"/>
        <v>0</v>
      </c>
      <c r="M18" s="15">
        <f>'ВДТБ+РТБ УСІ'!M18-'ВДТБ+РТБ чоловіки'!M18</f>
        <v>0</v>
      </c>
      <c r="N18" s="5">
        <f t="shared" si="4"/>
        <v>0</v>
      </c>
      <c r="O18" s="15">
        <f>'ВДТБ+РТБ УСІ'!O18-'ВДТБ+РТБ чоловіки'!O18</f>
        <v>0</v>
      </c>
      <c r="P18" s="16">
        <f t="shared" si="5"/>
        <v>0</v>
      </c>
      <c r="Q18" s="15">
        <f>'ВДТБ+РТБ УСІ'!Q18-'ВДТБ+РТБ чоловіки'!Q18</f>
        <v>0</v>
      </c>
      <c r="R18" s="6">
        <f t="shared" si="6"/>
        <v>0</v>
      </c>
      <c r="S18" s="15">
        <f>'ВДТБ+РТБ УСІ'!S18-'ВДТБ+РТБ чоловіки'!S18</f>
        <v>2</v>
      </c>
      <c r="T18" s="6">
        <f t="shared" si="7"/>
        <v>66.66666666666666</v>
      </c>
      <c r="U18" s="15"/>
      <c r="V18" s="6">
        <f t="shared" si="8"/>
        <v>0</v>
      </c>
      <c r="X18" s="20">
        <f t="shared" si="10"/>
        <v>3</v>
      </c>
      <c r="Y18" s="8"/>
      <c r="AA18" s="8"/>
      <c r="AC18" s="29"/>
      <c r="AG18" s="8"/>
    </row>
    <row r="19" spans="2:33" ht="15.75">
      <c r="B19" s="3">
        <v>12</v>
      </c>
      <c r="C19" s="9" t="s">
        <v>12</v>
      </c>
      <c r="D19" s="23">
        <f t="shared" si="9"/>
        <v>315</v>
      </c>
      <c r="E19" s="15">
        <f>'ВДТБ+РТБ УСІ'!E19-'ВДТБ+РТБ чоловіки'!E19</f>
        <v>29</v>
      </c>
      <c r="F19" s="16">
        <f t="shared" si="0"/>
        <v>9.206349206349207</v>
      </c>
      <c r="G19" s="15">
        <f>'ВДТБ+РТБ УСІ'!G19-'ВДТБ+РТБ чоловіки'!G19</f>
        <v>70</v>
      </c>
      <c r="H19" s="4">
        <f t="shared" si="1"/>
        <v>24.475524475524477</v>
      </c>
      <c r="I19" s="15">
        <f>'ВДТБ+РТБ УСІ'!I19-'ВДТБ+РТБ чоловіки'!I19</f>
        <v>175</v>
      </c>
      <c r="J19" s="6">
        <f t="shared" si="2"/>
        <v>61.18881118881119</v>
      </c>
      <c r="K19" s="15">
        <f>'ВДТБ+РТБ УСІ'!K19-'ВДТБ+РТБ чоловіки'!K19</f>
        <v>29</v>
      </c>
      <c r="L19" s="16">
        <f t="shared" si="3"/>
        <v>10.13986013986014</v>
      </c>
      <c r="M19" s="15">
        <f>'ВДТБ+РТБ УСІ'!M19-'ВДТБ+РТБ чоловіки'!M19</f>
        <v>6</v>
      </c>
      <c r="N19" s="5">
        <f t="shared" si="4"/>
        <v>2.097902097902098</v>
      </c>
      <c r="O19" s="15">
        <f>'ВДТБ+РТБ УСІ'!O19-'ВДТБ+РТБ чоловіки'!O19</f>
        <v>1</v>
      </c>
      <c r="P19" s="16">
        <f t="shared" si="5"/>
        <v>0.34965034965034963</v>
      </c>
      <c r="Q19" s="15">
        <f>'ВДТБ+РТБ УСІ'!Q19-'ВДТБ+РТБ чоловіки'!Q19</f>
        <v>5</v>
      </c>
      <c r="R19" s="6">
        <f t="shared" si="6"/>
        <v>1.7482517482517483</v>
      </c>
      <c r="S19" s="15">
        <f>'ВДТБ+РТБ УСІ'!S19-'ВДТБ+РТБ чоловіки'!S19</f>
        <v>0</v>
      </c>
      <c r="T19" s="6">
        <f t="shared" si="7"/>
        <v>0</v>
      </c>
      <c r="U19" s="15"/>
      <c r="V19" s="6">
        <f t="shared" si="8"/>
        <v>0</v>
      </c>
      <c r="X19" s="20">
        <f t="shared" si="10"/>
        <v>286</v>
      </c>
      <c r="Y19" s="8"/>
      <c r="AA19" s="8"/>
      <c r="AC19" s="29"/>
      <c r="AG19" s="8"/>
    </row>
    <row r="20" spans="2:33" ht="15.75">
      <c r="B20" s="3">
        <v>13</v>
      </c>
      <c r="C20" s="9" t="s">
        <v>13</v>
      </c>
      <c r="D20" s="23">
        <f t="shared" si="9"/>
        <v>110</v>
      </c>
      <c r="E20" s="15">
        <f>'ВДТБ+РТБ УСІ'!E20-'ВДТБ+РТБ чоловіки'!E20</f>
        <v>28</v>
      </c>
      <c r="F20" s="16">
        <f t="shared" si="0"/>
        <v>25.454545454545453</v>
      </c>
      <c r="G20" s="15">
        <f>'ВДТБ+РТБ УСІ'!G20-'ВДТБ+РТБ чоловіки'!G20</f>
        <v>3</v>
      </c>
      <c r="H20" s="4">
        <f t="shared" si="1"/>
        <v>3.6585365853658534</v>
      </c>
      <c r="I20" s="15">
        <f>'ВДТБ+РТБ УСІ'!I20-'ВДТБ+РТБ чоловіки'!I20</f>
        <v>59</v>
      </c>
      <c r="J20" s="6">
        <f t="shared" si="2"/>
        <v>71.95121951219512</v>
      </c>
      <c r="K20" s="15">
        <f>'ВДТБ+РТБ УСІ'!K20-'ВДТБ+РТБ чоловіки'!K20</f>
        <v>11</v>
      </c>
      <c r="L20" s="16">
        <f t="shared" si="3"/>
        <v>13.414634146341465</v>
      </c>
      <c r="M20" s="15">
        <f>'ВДТБ+РТБ УСІ'!M20-'ВДТБ+РТБ чоловіки'!M20</f>
        <v>4</v>
      </c>
      <c r="N20" s="5">
        <f t="shared" si="4"/>
        <v>4.878048780487805</v>
      </c>
      <c r="O20" s="15">
        <f>'ВДТБ+РТБ УСІ'!O20-'ВДТБ+РТБ чоловіки'!O20</f>
        <v>0</v>
      </c>
      <c r="P20" s="16">
        <f t="shared" si="5"/>
        <v>0</v>
      </c>
      <c r="Q20" s="15">
        <f>'ВДТБ+РТБ УСІ'!Q20-'ВДТБ+РТБ чоловіки'!Q20</f>
        <v>5</v>
      </c>
      <c r="R20" s="6">
        <f t="shared" si="6"/>
        <v>6.097560975609756</v>
      </c>
      <c r="S20" s="15">
        <f>'ВДТБ+РТБ УСІ'!S20-'ВДТБ+РТБ чоловіки'!S20</f>
        <v>0</v>
      </c>
      <c r="T20" s="6">
        <f t="shared" si="7"/>
        <v>0</v>
      </c>
      <c r="U20" s="15"/>
      <c r="V20" s="6">
        <f t="shared" si="8"/>
        <v>0</v>
      </c>
      <c r="X20" s="20">
        <f t="shared" si="10"/>
        <v>82</v>
      </c>
      <c r="Y20" s="8"/>
      <c r="AA20" s="8"/>
      <c r="AC20" s="29"/>
      <c r="AG20" s="8"/>
    </row>
    <row r="21" spans="2:33" ht="15.75">
      <c r="B21" s="3">
        <v>14</v>
      </c>
      <c r="C21" s="9" t="s">
        <v>14</v>
      </c>
      <c r="D21" s="23">
        <f t="shared" si="9"/>
        <v>660</v>
      </c>
      <c r="E21" s="15">
        <f>'ВДТБ+РТБ УСІ'!E21-'ВДТБ+РТБ чоловіки'!E21</f>
        <v>86</v>
      </c>
      <c r="F21" s="16">
        <f t="shared" si="0"/>
        <v>13.030303030303031</v>
      </c>
      <c r="G21" s="15">
        <f>'ВДТБ+РТБ УСІ'!G21-'ВДТБ+РТБ чоловіки'!G21</f>
        <v>110</v>
      </c>
      <c r="H21" s="4">
        <f t="shared" si="1"/>
        <v>19.16376306620209</v>
      </c>
      <c r="I21" s="15">
        <f>'ВДТБ+РТБ УСІ'!I21-'ВДТБ+РТБ чоловіки'!I21</f>
        <v>339</v>
      </c>
      <c r="J21" s="6">
        <f t="shared" si="2"/>
        <v>59.059233449477354</v>
      </c>
      <c r="K21" s="15">
        <f>'ВДТБ+РТБ УСІ'!K21-'ВДТБ+РТБ чоловіки'!K21</f>
        <v>42</v>
      </c>
      <c r="L21" s="16">
        <f t="shared" si="3"/>
        <v>7.317073170731707</v>
      </c>
      <c r="M21" s="15">
        <f>'ВДТБ+РТБ УСІ'!M21-'ВДТБ+РТБ чоловіки'!M21</f>
        <v>24</v>
      </c>
      <c r="N21" s="5">
        <f t="shared" si="4"/>
        <v>4.181184668989547</v>
      </c>
      <c r="O21" s="15">
        <f>'ВДТБ+РТБ УСІ'!O21-'ВДТБ+РТБ чоловіки'!O21</f>
        <v>8</v>
      </c>
      <c r="P21" s="16">
        <f t="shared" si="5"/>
        <v>1.3937282229965158</v>
      </c>
      <c r="Q21" s="15">
        <f>'ВДТБ+РТБ УСІ'!Q21-'ВДТБ+РТБ чоловіки'!Q21</f>
        <v>51</v>
      </c>
      <c r="R21" s="6">
        <f t="shared" si="6"/>
        <v>8.885017421602788</v>
      </c>
      <c r="S21" s="15">
        <f>'ВДТБ+РТБ УСІ'!S21-'ВДТБ+РТБ чоловіки'!S21</f>
        <v>0</v>
      </c>
      <c r="T21" s="6">
        <f t="shared" si="7"/>
        <v>0</v>
      </c>
      <c r="U21" s="15"/>
      <c r="V21" s="6">
        <f t="shared" si="8"/>
        <v>0</v>
      </c>
      <c r="X21" s="20">
        <f t="shared" si="10"/>
        <v>574</v>
      </c>
      <c r="Y21" s="8"/>
      <c r="AA21" s="8"/>
      <c r="AC21" s="29"/>
      <c r="AG21" s="8"/>
    </row>
    <row r="22" spans="2:33" ht="15.75">
      <c r="B22" s="3">
        <v>15</v>
      </c>
      <c r="C22" s="9" t="s">
        <v>15</v>
      </c>
      <c r="D22" s="23">
        <f t="shared" si="9"/>
        <v>183</v>
      </c>
      <c r="E22" s="15">
        <f>'ВДТБ+РТБ УСІ'!E22-'ВДТБ+РТБ чоловіки'!E22</f>
        <v>39</v>
      </c>
      <c r="F22" s="16">
        <f t="shared" si="0"/>
        <v>21.311475409836063</v>
      </c>
      <c r="G22" s="15">
        <f>'ВДТБ+РТБ УСІ'!G22-'ВДТБ+РТБ чоловіки'!G22</f>
        <v>19</v>
      </c>
      <c r="H22" s="4">
        <f t="shared" si="1"/>
        <v>13.194444444444445</v>
      </c>
      <c r="I22" s="15">
        <f>'ВДТБ+РТБ УСІ'!I22-'ВДТБ+РТБ чоловіки'!I22</f>
        <v>101</v>
      </c>
      <c r="J22" s="6">
        <f t="shared" si="2"/>
        <v>70.13888888888889</v>
      </c>
      <c r="K22" s="15">
        <f>'ВДТБ+РТБ УСІ'!K22-'ВДТБ+РТБ чоловіки'!K22</f>
        <v>13</v>
      </c>
      <c r="L22" s="16">
        <f t="shared" si="3"/>
        <v>9.027777777777777</v>
      </c>
      <c r="M22" s="15">
        <f>'ВДТБ+РТБ УСІ'!M22-'ВДТБ+РТБ чоловіки'!M22</f>
        <v>6</v>
      </c>
      <c r="N22" s="5">
        <f t="shared" si="4"/>
        <v>4.166666666666666</v>
      </c>
      <c r="O22" s="15">
        <f>'ВДТБ+РТБ УСІ'!O22-'ВДТБ+РТБ чоловіки'!O22</f>
        <v>0</v>
      </c>
      <c r="P22" s="16">
        <f t="shared" si="5"/>
        <v>0</v>
      </c>
      <c r="Q22" s="15">
        <f>'ВДТБ+РТБ УСІ'!Q22-'ВДТБ+РТБ чоловіки'!Q22</f>
        <v>5</v>
      </c>
      <c r="R22" s="6">
        <f t="shared" si="6"/>
        <v>3.4722222222222223</v>
      </c>
      <c r="S22" s="15">
        <f>'ВДТБ+РТБ УСІ'!S22-'ВДТБ+РТБ чоловіки'!S22</f>
        <v>0</v>
      </c>
      <c r="T22" s="6">
        <f t="shared" si="7"/>
        <v>0</v>
      </c>
      <c r="U22" s="15"/>
      <c r="V22" s="6">
        <f t="shared" si="8"/>
        <v>0</v>
      </c>
      <c r="X22" s="20">
        <f t="shared" si="10"/>
        <v>144</v>
      </c>
      <c r="Y22" s="8"/>
      <c r="AA22" s="8"/>
      <c r="AC22" s="29"/>
      <c r="AG22" s="8"/>
    </row>
    <row r="23" spans="2:33" ht="15.75">
      <c r="B23" s="3">
        <v>16</v>
      </c>
      <c r="C23" s="9" t="s">
        <v>16</v>
      </c>
      <c r="D23" s="23">
        <f t="shared" si="9"/>
        <v>119</v>
      </c>
      <c r="E23" s="15">
        <f>'ВДТБ+РТБ УСІ'!E23-'ВДТБ+РТБ чоловіки'!E23</f>
        <v>6</v>
      </c>
      <c r="F23" s="16">
        <f t="shared" si="0"/>
        <v>5.042016806722689</v>
      </c>
      <c r="G23" s="15">
        <f>'ВДТБ+РТБ УСІ'!G23-'ВДТБ+РТБ чоловіки'!G23</f>
        <v>12</v>
      </c>
      <c r="H23" s="4">
        <f t="shared" si="1"/>
        <v>10.619469026548673</v>
      </c>
      <c r="I23" s="15">
        <f>'ВДТБ+РТБ УСІ'!I23-'ВДТБ+РТБ чоловіки'!I23</f>
        <v>90</v>
      </c>
      <c r="J23" s="6">
        <f t="shared" si="2"/>
        <v>79.64601769911505</v>
      </c>
      <c r="K23" s="15">
        <f>'ВДТБ+РТБ УСІ'!K23-'ВДТБ+РТБ чоловіки'!K23</f>
        <v>8</v>
      </c>
      <c r="L23" s="16">
        <f t="shared" si="3"/>
        <v>7.079646017699115</v>
      </c>
      <c r="M23" s="15">
        <f>'ВДТБ+РТБ УСІ'!M23-'ВДТБ+РТБ чоловіки'!M23</f>
        <v>1</v>
      </c>
      <c r="N23" s="5">
        <f t="shared" si="4"/>
        <v>0.8849557522123894</v>
      </c>
      <c r="O23" s="15">
        <f>'ВДТБ+РТБ УСІ'!O23-'ВДТБ+РТБ чоловіки'!O23</f>
        <v>0</v>
      </c>
      <c r="P23" s="16">
        <f t="shared" si="5"/>
        <v>0</v>
      </c>
      <c r="Q23" s="15">
        <f>'ВДТБ+РТБ УСІ'!Q23-'ВДТБ+РТБ чоловіки'!Q23</f>
        <v>2</v>
      </c>
      <c r="R23" s="6">
        <f t="shared" si="6"/>
        <v>1.7699115044247788</v>
      </c>
      <c r="S23" s="15">
        <f>'ВДТБ+РТБ УСІ'!S23-'ВДТБ+РТБ чоловіки'!S23</f>
        <v>0</v>
      </c>
      <c r="T23" s="6">
        <f t="shared" si="7"/>
        <v>0</v>
      </c>
      <c r="U23" s="15"/>
      <c r="V23" s="6">
        <f t="shared" si="8"/>
        <v>0</v>
      </c>
      <c r="X23" s="20">
        <f t="shared" si="10"/>
        <v>113</v>
      </c>
      <c r="Y23" s="8"/>
      <c r="AA23" s="8"/>
      <c r="AC23" s="29"/>
      <c r="AG23" s="8"/>
    </row>
    <row r="24" spans="2:33" ht="15.75">
      <c r="B24" s="3">
        <v>17</v>
      </c>
      <c r="C24" s="9" t="s">
        <v>17</v>
      </c>
      <c r="D24" s="23">
        <f t="shared" si="9"/>
        <v>90</v>
      </c>
      <c r="E24" s="15">
        <f>'ВДТБ+РТБ УСІ'!E24-'ВДТБ+РТБ чоловіки'!E24</f>
        <v>1</v>
      </c>
      <c r="F24" s="16">
        <f t="shared" si="0"/>
        <v>1.1111111111111112</v>
      </c>
      <c r="G24" s="15">
        <f>'ВДТБ+РТБ УСІ'!G24-'ВДТБ+РТБ чоловіки'!G24</f>
        <v>11</v>
      </c>
      <c r="H24" s="4">
        <f t="shared" si="1"/>
        <v>12.359550561797752</v>
      </c>
      <c r="I24" s="15">
        <f>'ВДТБ+РТБ УСІ'!I24-'ВДТБ+РТБ чоловіки'!I24</f>
        <v>66</v>
      </c>
      <c r="J24" s="6">
        <f t="shared" si="2"/>
        <v>74.15730337078652</v>
      </c>
      <c r="K24" s="15">
        <f>'ВДТБ+РТБ УСІ'!K24-'ВДТБ+РТБ чоловіки'!K24</f>
        <v>8</v>
      </c>
      <c r="L24" s="16">
        <f t="shared" si="3"/>
        <v>8.98876404494382</v>
      </c>
      <c r="M24" s="15">
        <f>'ВДТБ+РТБ УСІ'!M24-'ВДТБ+РТБ чоловіки'!M24</f>
        <v>4</v>
      </c>
      <c r="N24" s="5">
        <f t="shared" si="4"/>
        <v>4.49438202247191</v>
      </c>
      <c r="O24" s="15">
        <f>'ВДТБ+РТБ УСІ'!O24-'ВДТБ+РТБ чоловіки'!O24</f>
        <v>0</v>
      </c>
      <c r="P24" s="16">
        <f t="shared" si="5"/>
        <v>0</v>
      </c>
      <c r="Q24" s="15">
        <f>'ВДТБ+РТБ УСІ'!Q24-'ВДТБ+РТБ чоловіки'!Q24</f>
        <v>0</v>
      </c>
      <c r="R24" s="6">
        <f t="shared" si="6"/>
        <v>0</v>
      </c>
      <c r="S24" s="15">
        <f>'ВДТБ+РТБ УСІ'!S24-'ВДТБ+РТБ чоловіки'!S24</f>
        <v>0</v>
      </c>
      <c r="T24" s="6">
        <f t="shared" si="7"/>
        <v>0</v>
      </c>
      <c r="U24" s="15"/>
      <c r="V24" s="6">
        <f t="shared" si="8"/>
        <v>0</v>
      </c>
      <c r="X24" s="20">
        <f t="shared" si="10"/>
        <v>89</v>
      </c>
      <c r="Y24" s="8"/>
      <c r="AA24" s="8"/>
      <c r="AC24" s="29"/>
      <c r="AG24" s="8"/>
    </row>
    <row r="25" spans="2:33" ht="15.75">
      <c r="B25" s="3">
        <v>18</v>
      </c>
      <c r="C25" s="9" t="s">
        <v>18</v>
      </c>
      <c r="D25" s="23">
        <f t="shared" si="9"/>
        <v>80</v>
      </c>
      <c r="E25" s="15">
        <f>'ВДТБ+РТБ УСІ'!E25-'ВДТБ+РТБ чоловіки'!E25</f>
        <v>7</v>
      </c>
      <c r="F25" s="16">
        <f t="shared" si="0"/>
        <v>8.75</v>
      </c>
      <c r="G25" s="15">
        <f>'ВДТБ+РТБ УСІ'!G25-'ВДТБ+РТБ чоловіки'!G25</f>
        <v>2</v>
      </c>
      <c r="H25" s="4">
        <f t="shared" si="1"/>
        <v>2.73972602739726</v>
      </c>
      <c r="I25" s="15">
        <f>'ВДТБ+РТБ УСІ'!I25-'ВДТБ+РТБ чоловіки'!I25</f>
        <v>59</v>
      </c>
      <c r="J25" s="6">
        <f t="shared" si="2"/>
        <v>80.82191780821918</v>
      </c>
      <c r="K25" s="15">
        <f>'ВДТБ+РТБ УСІ'!K25-'ВДТБ+РТБ чоловіки'!K25</f>
        <v>9</v>
      </c>
      <c r="L25" s="16">
        <f t="shared" si="3"/>
        <v>12.32876712328767</v>
      </c>
      <c r="M25" s="15">
        <f>'ВДТБ+РТБ УСІ'!M25-'ВДТБ+РТБ чоловіки'!M25</f>
        <v>1</v>
      </c>
      <c r="N25" s="5">
        <f t="shared" si="4"/>
        <v>1.36986301369863</v>
      </c>
      <c r="O25" s="15">
        <f>'ВДТБ+РТБ УСІ'!O25-'ВДТБ+РТБ чоловіки'!O25</f>
        <v>0</v>
      </c>
      <c r="P25" s="16">
        <f t="shared" si="5"/>
        <v>0</v>
      </c>
      <c r="Q25" s="15">
        <f>'ВДТБ+РТБ УСІ'!Q25-'ВДТБ+РТБ чоловіки'!Q25</f>
        <v>2</v>
      </c>
      <c r="R25" s="6">
        <f t="shared" si="6"/>
        <v>2.73972602739726</v>
      </c>
      <c r="S25" s="15">
        <f>'ВДТБ+РТБ УСІ'!S25-'ВДТБ+РТБ чоловіки'!S25</f>
        <v>0</v>
      </c>
      <c r="T25" s="6">
        <f t="shared" si="7"/>
        <v>0</v>
      </c>
      <c r="U25" s="15"/>
      <c r="V25" s="6">
        <f t="shared" si="8"/>
        <v>0</v>
      </c>
      <c r="X25" s="20">
        <f t="shared" si="10"/>
        <v>73</v>
      </c>
      <c r="Y25" s="8"/>
      <c r="AA25" s="8"/>
      <c r="AC25" s="29"/>
      <c r="AG25" s="8"/>
    </row>
    <row r="26" spans="2:33" ht="15.75">
      <c r="B26" s="3">
        <v>19</v>
      </c>
      <c r="C26" s="9" t="s">
        <v>19</v>
      </c>
      <c r="D26" s="23">
        <f t="shared" si="9"/>
        <v>123</v>
      </c>
      <c r="E26" s="15">
        <f>'ВДТБ+РТБ УСІ'!E26-'ВДТБ+РТБ чоловіки'!E26</f>
        <v>15</v>
      </c>
      <c r="F26" s="16">
        <f t="shared" si="0"/>
        <v>12.195121951219512</v>
      </c>
      <c r="G26" s="15">
        <f>'ВДТБ+РТБ УСІ'!G26-'ВДТБ+РТБ чоловіки'!G26</f>
        <v>17</v>
      </c>
      <c r="H26" s="4">
        <f t="shared" si="1"/>
        <v>15.74074074074074</v>
      </c>
      <c r="I26" s="15">
        <f>'ВДТБ+РТБ УСІ'!I26-'ВДТБ+РТБ чоловіки'!I26</f>
        <v>57</v>
      </c>
      <c r="J26" s="6">
        <f t="shared" si="2"/>
        <v>52.77777777777778</v>
      </c>
      <c r="K26" s="15">
        <f>'ВДТБ+РТБ УСІ'!K26-'ВДТБ+РТБ чоловіки'!K26</f>
        <v>19</v>
      </c>
      <c r="L26" s="16">
        <f t="shared" si="3"/>
        <v>17.59259259259259</v>
      </c>
      <c r="M26" s="15">
        <f>'ВДТБ+РТБ УСІ'!M26-'ВДТБ+РТБ чоловіки'!M26</f>
        <v>8</v>
      </c>
      <c r="N26" s="5">
        <f t="shared" si="4"/>
        <v>7.4074074074074066</v>
      </c>
      <c r="O26" s="15">
        <f>'ВДТБ+РТБ УСІ'!O26-'ВДТБ+РТБ чоловіки'!O26</f>
        <v>0</v>
      </c>
      <c r="P26" s="16">
        <f t="shared" si="5"/>
        <v>0</v>
      </c>
      <c r="Q26" s="15">
        <f>'ВДТБ+РТБ УСІ'!Q26-'ВДТБ+РТБ чоловіки'!Q26</f>
        <v>7</v>
      </c>
      <c r="R26" s="6">
        <f t="shared" si="6"/>
        <v>6.481481481481481</v>
      </c>
      <c r="S26" s="15">
        <f>'ВДТБ+РТБ УСІ'!S26-'ВДТБ+РТБ чоловіки'!S26</f>
        <v>0</v>
      </c>
      <c r="T26" s="6">
        <f t="shared" si="7"/>
        <v>0</v>
      </c>
      <c r="U26" s="15"/>
      <c r="V26" s="6">
        <f t="shared" si="8"/>
        <v>0</v>
      </c>
      <c r="X26" s="20">
        <f t="shared" si="10"/>
        <v>108</v>
      </c>
      <c r="Y26" s="8"/>
      <c r="AA26" s="8"/>
      <c r="AC26" s="29"/>
      <c r="AG26" s="8"/>
    </row>
    <row r="27" spans="2:33" ht="15.75">
      <c r="B27" s="3">
        <v>20</v>
      </c>
      <c r="C27" s="9" t="s">
        <v>20</v>
      </c>
      <c r="D27" s="23">
        <f t="shared" si="9"/>
        <v>73</v>
      </c>
      <c r="E27" s="15">
        <f>'ВДТБ+РТБ УСІ'!E27-'ВДТБ+РТБ чоловіки'!E27</f>
        <v>9</v>
      </c>
      <c r="F27" s="16">
        <f t="shared" si="0"/>
        <v>12.32876712328767</v>
      </c>
      <c r="G27" s="15">
        <f>'ВДТБ+РТБ УСІ'!G27-'ВДТБ+РТБ чоловіки'!G27</f>
        <v>0</v>
      </c>
      <c r="H27" s="4">
        <f t="shared" si="1"/>
        <v>0</v>
      </c>
      <c r="I27" s="15">
        <f>'ВДТБ+РТБ УСІ'!I27-'ВДТБ+РТБ чоловіки'!I27</f>
        <v>28</v>
      </c>
      <c r="J27" s="6">
        <f t="shared" si="2"/>
        <v>43.75</v>
      </c>
      <c r="K27" s="15">
        <f>'ВДТБ+РТБ УСІ'!K27-'ВДТБ+РТБ чоловіки'!K27</f>
        <v>7</v>
      </c>
      <c r="L27" s="16">
        <f t="shared" si="3"/>
        <v>10.9375</v>
      </c>
      <c r="M27" s="15">
        <f>'ВДТБ+РТБ УСІ'!M27-'ВДТБ+РТБ чоловіки'!M27</f>
        <v>9</v>
      </c>
      <c r="N27" s="5">
        <f t="shared" si="4"/>
        <v>14.0625</v>
      </c>
      <c r="O27" s="15">
        <f>'ВДТБ+РТБ УСІ'!O27-'ВДТБ+РТБ чоловіки'!O27</f>
        <v>0</v>
      </c>
      <c r="P27" s="16">
        <f t="shared" si="5"/>
        <v>0</v>
      </c>
      <c r="Q27" s="15">
        <f>'ВДТБ+РТБ УСІ'!Q27-'ВДТБ+РТБ чоловіки'!Q27</f>
        <v>20</v>
      </c>
      <c r="R27" s="6">
        <f t="shared" si="6"/>
        <v>31.25</v>
      </c>
      <c r="S27" s="15">
        <f>'ВДТБ+РТБ УСІ'!S27-'ВДТБ+РТБ чоловіки'!S27</f>
        <v>0</v>
      </c>
      <c r="T27" s="6">
        <f t="shared" si="7"/>
        <v>0</v>
      </c>
      <c r="U27" s="15"/>
      <c r="V27" s="6">
        <f t="shared" si="8"/>
        <v>0</v>
      </c>
      <c r="X27" s="20">
        <f t="shared" si="10"/>
        <v>64</v>
      </c>
      <c r="Y27" s="8"/>
      <c r="AA27" s="8"/>
      <c r="AC27" s="29"/>
      <c r="AG27" s="8"/>
    </row>
    <row r="28" spans="2:33" ht="15.75">
      <c r="B28" s="3">
        <v>21</v>
      </c>
      <c r="C28" s="9" t="s">
        <v>21</v>
      </c>
      <c r="D28" s="23">
        <f t="shared" si="9"/>
        <v>121</v>
      </c>
      <c r="E28" s="15">
        <f>'ВДТБ+РТБ УСІ'!E28-'ВДТБ+РТБ чоловіки'!E28</f>
        <v>11</v>
      </c>
      <c r="F28" s="16">
        <f t="shared" si="0"/>
        <v>9.090909090909092</v>
      </c>
      <c r="G28" s="15">
        <f>'ВДТБ+РТБ УСІ'!G28-'ВДТБ+РТБ чоловіки'!G28</f>
        <v>28</v>
      </c>
      <c r="H28" s="4">
        <f t="shared" si="1"/>
        <v>25.454545454545453</v>
      </c>
      <c r="I28" s="15">
        <f>'ВДТБ+РТБ УСІ'!I28-'ВДТБ+РТБ чоловіки'!I28</f>
        <v>65</v>
      </c>
      <c r="J28" s="6">
        <f t="shared" si="2"/>
        <v>59.09090909090909</v>
      </c>
      <c r="K28" s="15">
        <f>'ВДТБ+РТБ УСІ'!K28-'ВДТБ+РТБ чоловіки'!K28</f>
        <v>8</v>
      </c>
      <c r="L28" s="16">
        <f t="shared" si="3"/>
        <v>7.2727272727272725</v>
      </c>
      <c r="M28" s="15">
        <f>'ВДТБ+РТБ УСІ'!M28-'ВДТБ+РТБ чоловіки'!M28</f>
        <v>2</v>
      </c>
      <c r="N28" s="5">
        <f t="shared" si="4"/>
        <v>1.8181818181818181</v>
      </c>
      <c r="O28" s="15">
        <f>'ВДТБ+РТБ УСІ'!O28-'ВДТБ+РТБ чоловіки'!O28</f>
        <v>2</v>
      </c>
      <c r="P28" s="16">
        <f t="shared" si="5"/>
        <v>1.8181818181818181</v>
      </c>
      <c r="Q28" s="15">
        <f>'ВДТБ+РТБ УСІ'!Q28-'ВДТБ+РТБ чоловіки'!Q28</f>
        <v>3</v>
      </c>
      <c r="R28" s="6">
        <f t="shared" si="6"/>
        <v>2.727272727272727</v>
      </c>
      <c r="S28" s="15">
        <f>'ВДТБ+РТБ УСІ'!S28-'ВДТБ+РТБ чоловіки'!S28</f>
        <v>2</v>
      </c>
      <c r="T28" s="6">
        <f t="shared" si="7"/>
        <v>1.8181818181818181</v>
      </c>
      <c r="U28" s="15"/>
      <c r="V28" s="6">
        <f t="shared" si="8"/>
        <v>0</v>
      </c>
      <c r="X28" s="20">
        <f t="shared" si="10"/>
        <v>110</v>
      </c>
      <c r="Y28" s="8"/>
      <c r="AA28" s="8"/>
      <c r="AC28" s="29"/>
      <c r="AG28" s="8"/>
    </row>
    <row r="29" spans="2:33" ht="15.75">
      <c r="B29" s="3">
        <v>22</v>
      </c>
      <c r="C29" s="9" t="s">
        <v>22</v>
      </c>
      <c r="D29" s="23">
        <f t="shared" si="9"/>
        <v>142</v>
      </c>
      <c r="E29" s="15">
        <f>'ВДТБ+РТБ УСІ'!E29-'ВДТБ+РТБ чоловіки'!E29</f>
        <v>7</v>
      </c>
      <c r="F29" s="16">
        <f t="shared" si="0"/>
        <v>4.929577464788732</v>
      </c>
      <c r="G29" s="15">
        <f>'ВДТБ+РТБ УСІ'!G29-'ВДТБ+РТБ чоловіки'!G29</f>
        <v>22</v>
      </c>
      <c r="H29" s="4">
        <f t="shared" si="1"/>
        <v>16.296296296296298</v>
      </c>
      <c r="I29" s="15">
        <f>'ВДТБ+РТБ УСІ'!I29-'ВДТБ+РТБ чоловіки'!I29</f>
        <v>94</v>
      </c>
      <c r="J29" s="6">
        <f t="shared" si="2"/>
        <v>69.62962962962963</v>
      </c>
      <c r="K29" s="15">
        <f>'ВДТБ+РТБ УСІ'!K29-'ВДТБ+РТБ чоловіки'!K29</f>
        <v>8</v>
      </c>
      <c r="L29" s="16">
        <f t="shared" si="3"/>
        <v>5.9259259259259265</v>
      </c>
      <c r="M29" s="15">
        <f>'ВДТБ+РТБ УСІ'!M29-'ВДТБ+РТБ чоловіки'!M29</f>
        <v>6</v>
      </c>
      <c r="N29" s="5">
        <f t="shared" si="4"/>
        <v>4.444444444444445</v>
      </c>
      <c r="O29" s="15">
        <f>'ВДТБ+РТБ УСІ'!O29-'ВДТБ+РТБ чоловіки'!O29</f>
        <v>0</v>
      </c>
      <c r="P29" s="16">
        <f t="shared" si="5"/>
        <v>0</v>
      </c>
      <c r="Q29" s="15">
        <f>'ВДТБ+РТБ УСІ'!Q29-'ВДТБ+РТБ чоловіки'!Q29</f>
        <v>4</v>
      </c>
      <c r="R29" s="6">
        <f t="shared" si="6"/>
        <v>2.9629629629629632</v>
      </c>
      <c r="S29" s="15">
        <f>'ВДТБ+РТБ УСІ'!S29-'ВДТБ+РТБ чоловіки'!S29</f>
        <v>1</v>
      </c>
      <c r="T29" s="6">
        <f t="shared" si="7"/>
        <v>0.7407407407407408</v>
      </c>
      <c r="U29" s="15"/>
      <c r="V29" s="6">
        <f t="shared" si="8"/>
        <v>0</v>
      </c>
      <c r="X29" s="20">
        <f t="shared" si="10"/>
        <v>135</v>
      </c>
      <c r="Y29" s="8"/>
      <c r="AA29" s="8"/>
      <c r="AC29" s="29"/>
      <c r="AG29" s="8"/>
    </row>
    <row r="30" spans="2:33" ht="15.75">
      <c r="B30" s="3">
        <v>23</v>
      </c>
      <c r="C30" s="31" t="s">
        <v>23</v>
      </c>
      <c r="D30" s="23">
        <f t="shared" si="9"/>
        <v>65</v>
      </c>
      <c r="E30" s="15">
        <f>'ВДТБ+РТБ УСІ'!E30-'ВДТБ+РТБ чоловіки'!E30</f>
        <v>5</v>
      </c>
      <c r="F30" s="16">
        <f t="shared" si="0"/>
        <v>7.6923076923076925</v>
      </c>
      <c r="G30" s="15">
        <f>'ВДТБ+РТБ УСІ'!G30-'ВДТБ+РТБ чоловіки'!G30</f>
        <v>15</v>
      </c>
      <c r="H30" s="4">
        <f t="shared" si="1"/>
        <v>25</v>
      </c>
      <c r="I30" s="15">
        <f>'ВДТБ+РТБ УСІ'!I30-'ВДТБ+РТБ чоловіки'!I30</f>
        <v>36</v>
      </c>
      <c r="J30" s="6">
        <f t="shared" si="2"/>
        <v>60</v>
      </c>
      <c r="K30" s="15">
        <f>'ВДТБ+РТБ УСІ'!K30-'ВДТБ+РТБ чоловіки'!K30</f>
        <v>5</v>
      </c>
      <c r="L30" s="16">
        <f t="shared" si="3"/>
        <v>8.333333333333332</v>
      </c>
      <c r="M30" s="15">
        <f>'ВДТБ+РТБ УСІ'!M30-'ВДТБ+РТБ чоловіки'!M30</f>
        <v>1</v>
      </c>
      <c r="N30" s="5">
        <f t="shared" si="4"/>
        <v>1.6666666666666667</v>
      </c>
      <c r="O30" s="15">
        <f>'ВДТБ+РТБ УСІ'!O30-'ВДТБ+РТБ чоловіки'!O30</f>
        <v>0</v>
      </c>
      <c r="P30" s="16">
        <f t="shared" si="5"/>
        <v>0</v>
      </c>
      <c r="Q30" s="15">
        <f>'ВДТБ+РТБ УСІ'!Q30-'ВДТБ+РТБ чоловіки'!Q30</f>
        <v>3</v>
      </c>
      <c r="R30" s="6">
        <f t="shared" si="6"/>
        <v>5</v>
      </c>
      <c r="S30" s="15">
        <f>'ВДТБ+РТБ УСІ'!S30-'ВДТБ+РТБ чоловіки'!S30</f>
        <v>0</v>
      </c>
      <c r="T30" s="6">
        <f t="shared" si="7"/>
        <v>0</v>
      </c>
      <c r="U30" s="15"/>
      <c r="V30" s="6">
        <f t="shared" si="8"/>
        <v>0</v>
      </c>
      <c r="X30" s="20">
        <f t="shared" si="10"/>
        <v>60</v>
      </c>
      <c r="Y30" s="8"/>
      <c r="AA30" s="8"/>
      <c r="AC30" s="29"/>
      <c r="AG30" s="8"/>
    </row>
    <row r="31" spans="2:33" ht="15.75">
      <c r="B31" s="3">
        <v>24</v>
      </c>
      <c r="C31" s="10" t="s">
        <v>24</v>
      </c>
      <c r="D31" s="23">
        <f t="shared" si="9"/>
        <v>111</v>
      </c>
      <c r="E31" s="15">
        <f>'ВДТБ+РТБ УСІ'!E31-'ВДТБ+РТБ чоловіки'!E31</f>
        <v>15</v>
      </c>
      <c r="F31" s="16">
        <f t="shared" si="0"/>
        <v>13.513513513513514</v>
      </c>
      <c r="G31" s="15">
        <f>'ВДТБ+РТБ УСІ'!G31-'ВДТБ+РТБ чоловіки'!G31</f>
        <v>2</v>
      </c>
      <c r="H31" s="4">
        <f t="shared" si="1"/>
        <v>2.083333333333333</v>
      </c>
      <c r="I31" s="15">
        <f>'ВДТБ+РТБ УСІ'!I31-'ВДТБ+РТБ чоловіки'!I31</f>
        <v>70</v>
      </c>
      <c r="J31" s="6">
        <f t="shared" si="2"/>
        <v>72.91666666666666</v>
      </c>
      <c r="K31" s="15">
        <f>'ВДТБ+РТБ УСІ'!K31-'ВДТБ+РТБ чоловіки'!K31</f>
        <v>11</v>
      </c>
      <c r="L31" s="16">
        <f t="shared" si="3"/>
        <v>11.458333333333332</v>
      </c>
      <c r="M31" s="15">
        <f>'ВДТБ+РТБ УСІ'!M31-'ВДТБ+РТБ чоловіки'!M31</f>
        <v>4</v>
      </c>
      <c r="N31" s="5">
        <f t="shared" si="4"/>
        <v>4.166666666666666</v>
      </c>
      <c r="O31" s="15">
        <f>'ВДТБ+РТБ УСІ'!O31-'ВДТБ+РТБ чоловіки'!O31</f>
        <v>0</v>
      </c>
      <c r="P31" s="16">
        <f t="shared" si="5"/>
        <v>0</v>
      </c>
      <c r="Q31" s="15">
        <f>'ВДТБ+РТБ УСІ'!Q31-'ВДТБ+РТБ чоловіки'!Q31</f>
        <v>6</v>
      </c>
      <c r="R31" s="6">
        <f t="shared" si="6"/>
        <v>6.25</v>
      </c>
      <c r="S31" s="15">
        <f>'ВДТБ+РТБ УСІ'!S31-'ВДТБ+РТБ чоловіки'!S31</f>
        <v>3</v>
      </c>
      <c r="T31" s="6">
        <f t="shared" si="7"/>
        <v>3.125</v>
      </c>
      <c r="U31" s="15"/>
      <c r="V31" s="6">
        <f t="shared" si="8"/>
        <v>0</v>
      </c>
      <c r="X31" s="20">
        <f t="shared" si="10"/>
        <v>96</v>
      </c>
      <c r="Y31" s="8"/>
      <c r="AA31" s="8"/>
      <c r="AC31" s="29"/>
      <c r="AG31" s="8"/>
    </row>
    <row r="32" spans="2:33" ht="15.75">
      <c r="B32" s="3">
        <v>25</v>
      </c>
      <c r="C32" s="10" t="s">
        <v>25</v>
      </c>
      <c r="D32" s="23">
        <f t="shared" si="9"/>
        <v>218</v>
      </c>
      <c r="E32" s="15">
        <f>'ВДТБ+РТБ УСІ'!E32-'ВДТБ+РТБ чоловіки'!E32</f>
        <v>16</v>
      </c>
      <c r="F32" s="16">
        <f t="shared" si="0"/>
        <v>7.339449541284404</v>
      </c>
      <c r="G32" s="15">
        <f>'ВДТБ+РТБ УСІ'!G32-'ВДТБ+РТБ чоловіки'!G32</f>
        <v>34</v>
      </c>
      <c r="H32" s="4">
        <f t="shared" si="1"/>
        <v>16.831683168316832</v>
      </c>
      <c r="I32" s="15">
        <f>'ВДТБ+РТБ УСІ'!I32-'ВДТБ+РТБ чоловіки'!I32</f>
        <v>139</v>
      </c>
      <c r="J32" s="6">
        <f t="shared" si="2"/>
        <v>68.8118811881188</v>
      </c>
      <c r="K32" s="15">
        <f>'ВДТБ+РТБ УСІ'!K32-'ВДТБ+РТБ чоловіки'!K32</f>
        <v>17</v>
      </c>
      <c r="L32" s="16">
        <f t="shared" si="3"/>
        <v>8.415841584158416</v>
      </c>
      <c r="M32" s="15">
        <f>'ВДТБ+РТБ УСІ'!M32-'ВДТБ+РТБ чоловіки'!M32</f>
        <v>6</v>
      </c>
      <c r="N32" s="5">
        <f t="shared" si="4"/>
        <v>2.9702970297029703</v>
      </c>
      <c r="O32" s="15">
        <f>'ВДТБ+РТБ УСІ'!O32-'ВДТБ+РТБ чоловіки'!O32</f>
        <v>0</v>
      </c>
      <c r="P32" s="16">
        <f t="shared" si="5"/>
        <v>0</v>
      </c>
      <c r="Q32" s="15">
        <f>'ВДТБ+РТБ УСІ'!Q32-'ВДТБ+РТБ чоловіки'!Q32</f>
        <v>6</v>
      </c>
      <c r="R32" s="6">
        <f t="shared" si="6"/>
        <v>2.9702970297029703</v>
      </c>
      <c r="S32" s="15">
        <f>'ВДТБ+РТБ УСІ'!S32-'ВДТБ+РТБ чоловіки'!S32</f>
        <v>0</v>
      </c>
      <c r="T32" s="6">
        <f t="shared" si="7"/>
        <v>0</v>
      </c>
      <c r="U32" s="15"/>
      <c r="V32" s="6">
        <f t="shared" si="8"/>
        <v>0</v>
      </c>
      <c r="X32" s="20">
        <f t="shared" si="10"/>
        <v>202</v>
      </c>
      <c r="Y32" s="8"/>
      <c r="AA32" s="8"/>
      <c r="AC32" s="29"/>
      <c r="AG32" s="8"/>
    </row>
    <row r="33" spans="2:33" ht="15.75">
      <c r="B33" s="3">
        <v>26</v>
      </c>
      <c r="C33" s="25" t="s">
        <v>42</v>
      </c>
      <c r="D33" s="23">
        <f t="shared" si="9"/>
        <v>20</v>
      </c>
      <c r="E33" s="15">
        <f>'ВДТБ+РТБ УСІ'!E33-'ВДТБ+РТБ чоловіки'!E33</f>
        <v>2</v>
      </c>
      <c r="F33" s="16">
        <f t="shared" si="0"/>
        <v>10</v>
      </c>
      <c r="G33" s="15">
        <f>'ВДТБ+РТБ УСІ'!G33-'ВДТБ+РТБ чоловіки'!G33</f>
        <v>3</v>
      </c>
      <c r="H33" s="4">
        <f t="shared" si="1"/>
        <v>16.666666666666664</v>
      </c>
      <c r="I33" s="15">
        <f>'ВДТБ+РТБ УСІ'!I33-'ВДТБ+РТБ чоловіки'!I33</f>
        <v>13</v>
      </c>
      <c r="J33" s="6">
        <f t="shared" si="2"/>
        <v>72.22222222222221</v>
      </c>
      <c r="K33" s="15">
        <f>'ВДТБ+РТБ УСІ'!K33-'ВДТБ+РТБ чоловіки'!K33</f>
        <v>0</v>
      </c>
      <c r="L33" s="16">
        <f t="shared" si="3"/>
        <v>0</v>
      </c>
      <c r="M33" s="15">
        <f>'ВДТБ+РТБ УСІ'!M33-'ВДТБ+РТБ чоловіки'!M33</f>
        <v>1</v>
      </c>
      <c r="N33" s="5">
        <f t="shared" si="4"/>
        <v>5.555555555555555</v>
      </c>
      <c r="O33" s="15">
        <f>'ВДТБ+РТБ УСІ'!O33-'ВДТБ+РТБ чоловіки'!O33</f>
        <v>0</v>
      </c>
      <c r="P33" s="16">
        <f t="shared" si="5"/>
        <v>0</v>
      </c>
      <c r="Q33" s="15">
        <f>'ВДТБ+РТБ УСІ'!Q33-'ВДТБ+РТБ чоловіки'!Q33</f>
        <v>1</v>
      </c>
      <c r="R33" s="6">
        <f t="shared" si="6"/>
        <v>5.555555555555555</v>
      </c>
      <c r="S33" s="15">
        <f>'ВДТБ+РТБ УСІ'!S33-'ВДТБ+РТБ чоловіки'!S33</f>
        <v>0</v>
      </c>
      <c r="T33" s="6">
        <f t="shared" si="7"/>
        <v>0</v>
      </c>
      <c r="U33" s="15"/>
      <c r="V33" s="6">
        <f t="shared" si="8"/>
        <v>0</v>
      </c>
      <c r="X33" s="20">
        <f t="shared" si="10"/>
        <v>18</v>
      </c>
      <c r="Y33" s="8"/>
      <c r="AA33" s="8"/>
      <c r="AC33" s="29"/>
      <c r="AG33" s="8"/>
    </row>
    <row r="34" spans="2:33" ht="16.5" thickBot="1">
      <c r="B34" s="3">
        <v>27</v>
      </c>
      <c r="C34" s="25" t="s">
        <v>48</v>
      </c>
      <c r="D34" s="23">
        <f t="shared" si="9"/>
        <v>1</v>
      </c>
      <c r="E34" s="15">
        <f>'ВДТБ+РТБ УСІ'!E34-'ВДТБ+РТБ чоловіки'!E34</f>
        <v>0</v>
      </c>
      <c r="F34" s="16">
        <f t="shared" si="0"/>
        <v>0</v>
      </c>
      <c r="G34" s="15">
        <f>'ВДТБ+РТБ УСІ'!G34-'ВДТБ+РТБ чоловіки'!G34</f>
        <v>0</v>
      </c>
      <c r="H34" s="4">
        <f t="shared" si="1"/>
        <v>0</v>
      </c>
      <c r="I34" s="15">
        <f>'ВДТБ+РТБ УСІ'!I34-'ВДТБ+РТБ чоловіки'!I34</f>
        <v>1</v>
      </c>
      <c r="J34" s="6">
        <f t="shared" si="2"/>
        <v>100</v>
      </c>
      <c r="K34" s="15">
        <f>'ВДТБ+РТБ УСІ'!K34-'ВДТБ+РТБ чоловіки'!K34</f>
        <v>0</v>
      </c>
      <c r="L34" s="16">
        <f t="shared" si="3"/>
        <v>0</v>
      </c>
      <c r="M34" s="15">
        <f>'ВДТБ+РТБ УСІ'!M34-'ВДТБ+РТБ чоловіки'!M34</f>
        <v>0</v>
      </c>
      <c r="N34" s="5">
        <f t="shared" si="4"/>
        <v>0</v>
      </c>
      <c r="O34" s="15">
        <f>'ВДТБ+РТБ УСІ'!O34-'ВДТБ+РТБ чоловіки'!O34</f>
        <v>0</v>
      </c>
      <c r="P34" s="16">
        <f t="shared" si="5"/>
        <v>0</v>
      </c>
      <c r="Q34" s="15">
        <f>'ВДТБ+РТБ УСІ'!Q34-'ВДТБ+РТБ чоловіки'!Q34</f>
        <v>0</v>
      </c>
      <c r="R34" s="6">
        <f t="shared" si="6"/>
        <v>0</v>
      </c>
      <c r="S34" s="15">
        <f>'ВДТБ+РТБ УСІ'!S34-'ВДТБ+РТБ чоловіки'!S34</f>
        <v>0</v>
      </c>
      <c r="T34" s="6">
        <f t="shared" si="7"/>
        <v>0</v>
      </c>
      <c r="U34" s="15"/>
      <c r="V34" s="6">
        <f t="shared" si="8"/>
        <v>0</v>
      </c>
      <c r="X34" s="20">
        <f t="shared" si="10"/>
        <v>1</v>
      </c>
      <c r="Y34" s="8"/>
      <c r="AA34" s="8"/>
      <c r="AC34" s="29"/>
      <c r="AG34" s="8"/>
    </row>
    <row r="35" spans="2:29" ht="16.5" thickBot="1">
      <c r="B35" s="54" t="s">
        <v>43</v>
      </c>
      <c r="C35" s="55"/>
      <c r="D35" s="24">
        <f>SUM(D8:D32)</f>
        <v>4765</v>
      </c>
      <c r="E35" s="27">
        <f>SUM(E8:E34)</f>
        <v>583</v>
      </c>
      <c r="F35" s="26">
        <f t="shared" si="0"/>
        <v>12.23504721930745</v>
      </c>
      <c r="G35" s="27">
        <f>SUM(G8:G32)</f>
        <v>560</v>
      </c>
      <c r="H35" s="17">
        <f t="shared" si="1"/>
        <v>13.38432122370937</v>
      </c>
      <c r="I35" s="27">
        <f>SUM(I8:I32)</f>
        <v>2815</v>
      </c>
      <c r="J35" s="19">
        <f t="shared" si="2"/>
        <v>67.28011472275335</v>
      </c>
      <c r="K35" s="27">
        <f>SUM(K8:K32)</f>
        <v>383</v>
      </c>
      <c r="L35" s="26">
        <f t="shared" si="3"/>
        <v>9.153919694072659</v>
      </c>
      <c r="M35" s="27">
        <f>SUM(M8:M32)</f>
        <v>163</v>
      </c>
      <c r="N35" s="21">
        <f t="shared" si="4"/>
        <v>3.895793499043977</v>
      </c>
      <c r="O35" s="27">
        <f>SUM(O8:O32)</f>
        <v>15</v>
      </c>
      <c r="P35" s="26">
        <f t="shared" si="5"/>
        <v>0.35850860420650094</v>
      </c>
      <c r="Q35" s="27">
        <f>SUM(Q8:Q32)</f>
        <v>228</v>
      </c>
      <c r="R35" s="19">
        <f t="shared" si="6"/>
        <v>5.449330783938815</v>
      </c>
      <c r="S35" s="27">
        <f>SUM(S8:S32)</f>
        <v>20</v>
      </c>
      <c r="T35" s="19">
        <f t="shared" si="7"/>
        <v>0.47801147227533464</v>
      </c>
      <c r="U35" s="27">
        <f>SUM(U8:U32)</f>
        <v>0</v>
      </c>
      <c r="V35" s="19">
        <f t="shared" si="8"/>
        <v>0</v>
      </c>
      <c r="X35" s="18">
        <f>SUM(X8:X32)</f>
        <v>4184</v>
      </c>
      <c r="Y35" s="8"/>
      <c r="Z35" s="8"/>
      <c r="AC35" s="29"/>
    </row>
    <row r="36" spans="2:29" ht="16.5" thickBot="1">
      <c r="B36" s="56" t="s">
        <v>44</v>
      </c>
      <c r="C36" s="57"/>
      <c r="D36" s="24">
        <f>SUM(D8:D34)</f>
        <v>4786</v>
      </c>
      <c r="E36" s="27">
        <f>SUM(E8:E34)</f>
        <v>583</v>
      </c>
      <c r="F36" s="26">
        <f t="shared" si="0"/>
        <v>12.181362306727957</v>
      </c>
      <c r="G36" s="27">
        <f>SUM(G8:G34)</f>
        <v>563</v>
      </c>
      <c r="H36" s="17">
        <f t="shared" si="1"/>
        <v>13.395193909112537</v>
      </c>
      <c r="I36" s="28">
        <f>SUM(I8:I34)</f>
        <v>2829</v>
      </c>
      <c r="J36" s="19">
        <f t="shared" si="2"/>
        <v>67.30906495360458</v>
      </c>
      <c r="K36" s="27">
        <f>SUM(K8:K34)</f>
        <v>383</v>
      </c>
      <c r="L36" s="26">
        <f t="shared" si="3"/>
        <v>9.112538662859862</v>
      </c>
      <c r="M36" s="27">
        <f>SUM(M8:M34)</f>
        <v>164</v>
      </c>
      <c r="N36" s="21">
        <f t="shared" si="4"/>
        <v>3.9019747799191054</v>
      </c>
      <c r="O36" s="28">
        <f>SUM(O8:O34)</f>
        <v>15</v>
      </c>
      <c r="P36" s="26">
        <f t="shared" si="5"/>
        <v>0.35688793718772305</v>
      </c>
      <c r="Q36" s="27">
        <f>SUM(Q8:Q34)</f>
        <v>229</v>
      </c>
      <c r="R36" s="19">
        <f t="shared" si="6"/>
        <v>5.4484891743992385</v>
      </c>
      <c r="S36" s="27">
        <f>SUM(S8:S34)</f>
        <v>20</v>
      </c>
      <c r="T36" s="19">
        <f t="shared" si="7"/>
        <v>0.4758505829169641</v>
      </c>
      <c r="U36" s="27">
        <f>SUM(U8:U34)</f>
        <v>0</v>
      </c>
      <c r="V36" s="19">
        <f t="shared" si="8"/>
        <v>0</v>
      </c>
      <c r="X36" s="18">
        <f>SUM(X8:X34)</f>
        <v>4203</v>
      </c>
      <c r="Z36" s="8"/>
      <c r="AC36" s="29"/>
    </row>
    <row r="37" spans="2:22" ht="12.75">
      <c r="B37" s="58" t="s">
        <v>49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2:22" ht="12.75">
      <c r="B38" s="59" t="s">
        <v>35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7"/>
      <c r="V38" s="7"/>
    </row>
  </sheetData>
  <sheetProtection/>
  <mergeCells count="22">
    <mergeCell ref="X3:X7"/>
    <mergeCell ref="D4:D7"/>
    <mergeCell ref="E4:F6"/>
    <mergeCell ref="G4:H6"/>
    <mergeCell ref="I4:J6"/>
    <mergeCell ref="K3:L6"/>
    <mergeCell ref="M3:P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T1:V1"/>
    <mergeCell ref="B2:V2"/>
    <mergeCell ref="B3:B7"/>
    <mergeCell ref="C3:C7"/>
    <mergeCell ref="D3:F3"/>
    <mergeCell ref="G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l.prylepina</cp:lastModifiedBy>
  <cp:lastPrinted>2022-02-14T09:33:34Z</cp:lastPrinted>
  <dcterms:created xsi:type="dcterms:W3CDTF">2012-10-04T13:57:19Z</dcterms:created>
  <dcterms:modified xsi:type="dcterms:W3CDTF">2024-05-01T07:15:57Z</dcterms:modified>
  <cp:category/>
  <cp:version/>
  <cp:contentType/>
  <cp:contentStatus/>
</cp:coreProperties>
</file>