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C22\Desktop\"/>
    </mc:Choice>
  </mc:AlternateContent>
  <xr:revisionPtr revIDLastSave="0" documentId="13_ncr:1_{C80AB11F-98E3-4153-94E9-8AFD03EC14B9}" xr6:coauthVersionLast="43" xr6:coauthVersionMax="45" xr10:uidLastSave="{00000000-0000-0000-0000-000000000000}"/>
  <bookViews>
    <workbookView xWindow="-120" yWindow="-120" windowWidth="29040" windowHeight="15840" firstSheet="16" activeTab="25" xr2:uid="{E270C85A-9AB4-4517-B667-963230D323BA}"/>
  </bookViews>
  <sheets>
    <sheet name="ЗПТ" sheetId="4" r:id="rId1"/>
    <sheet name="Вінницька" sheetId="5" r:id="rId2"/>
    <sheet name="Волинська" sheetId="6" r:id="rId3"/>
    <sheet name="Дніпропетровська" sheetId="7" r:id="rId4"/>
    <sheet name="Донецька" sheetId="8" r:id="rId5"/>
    <sheet name="Житомирська" sheetId="9" r:id="rId6"/>
    <sheet name="Закарпатська" sheetId="10" r:id="rId7"/>
    <sheet name="Запорізька" sheetId="11" r:id="rId8"/>
    <sheet name="Ів-Франківська" sheetId="12" r:id="rId9"/>
    <sheet name="м. Київ" sheetId="13" r:id="rId10"/>
    <sheet name="Київська" sheetId="14" r:id="rId11"/>
    <sheet name="Кіровоградська" sheetId="15" r:id="rId12"/>
    <sheet name="Луганська" sheetId="16" r:id="rId13"/>
    <sheet name="Львівська" sheetId="17" r:id="rId14"/>
    <sheet name="Миколаївська" sheetId="18" r:id="rId15"/>
    <sheet name="Одеська" sheetId="19" r:id="rId16"/>
    <sheet name="Полтавська" sheetId="20" r:id="rId17"/>
    <sheet name="Рівненська" sheetId="21" r:id="rId18"/>
    <sheet name="Сумська" sheetId="22" r:id="rId19"/>
    <sheet name="Тернопільська" sheetId="23" r:id="rId20"/>
    <sheet name="Харківська" sheetId="24" r:id="rId21"/>
    <sheet name="Херсонська" sheetId="25" r:id="rId22"/>
    <sheet name="Хмельницька" sheetId="26" r:id="rId23"/>
    <sheet name="Черкаська" sheetId="27" r:id="rId24"/>
    <sheet name="Чернівецька" sheetId="29" r:id="rId25"/>
    <sheet name="Чернігівська" sheetId="28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29" l="1"/>
  <c r="D4" i="23"/>
  <c r="C12" i="24"/>
  <c r="D12" i="24"/>
  <c r="E3" i="23" l="1"/>
  <c r="C18" i="17"/>
  <c r="D18" i="17"/>
  <c r="D6" i="28" l="1"/>
  <c r="C6" i="28"/>
  <c r="E5" i="28"/>
  <c r="E4" i="28"/>
  <c r="E3" i="28"/>
  <c r="E2" i="28"/>
  <c r="E2" i="29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E2" i="27"/>
  <c r="D26" i="27"/>
  <c r="C26" i="27"/>
  <c r="E14" i="26"/>
  <c r="E13" i="26"/>
  <c r="E12" i="26"/>
  <c r="E11" i="26"/>
  <c r="E10" i="26"/>
  <c r="E9" i="26"/>
  <c r="E8" i="26"/>
  <c r="E7" i="26"/>
  <c r="E6" i="26"/>
  <c r="E5" i="26"/>
  <c r="E4" i="26"/>
  <c r="E3" i="26"/>
  <c r="E2" i="26"/>
  <c r="D15" i="26"/>
  <c r="C15" i="26"/>
  <c r="E9" i="25"/>
  <c r="E8" i="25"/>
  <c r="E7" i="25"/>
  <c r="E6" i="25"/>
  <c r="E5" i="25"/>
  <c r="E4" i="25"/>
  <c r="E3" i="25"/>
  <c r="E2" i="25"/>
  <c r="D10" i="25"/>
  <c r="C10" i="25"/>
  <c r="E11" i="24"/>
  <c r="E10" i="24"/>
  <c r="E9" i="24"/>
  <c r="E8" i="24"/>
  <c r="E7" i="24"/>
  <c r="E6" i="24"/>
  <c r="E5" i="24"/>
  <c r="E4" i="24"/>
  <c r="E3" i="24"/>
  <c r="E2" i="24"/>
  <c r="E2" i="23"/>
  <c r="E4" i="23" s="1"/>
  <c r="E11" i="22"/>
  <c r="E10" i="22"/>
  <c r="E9" i="22"/>
  <c r="E8" i="22"/>
  <c r="E7" i="22"/>
  <c r="E6" i="22"/>
  <c r="E5" i="22"/>
  <c r="E4" i="22"/>
  <c r="E3" i="22"/>
  <c r="E2" i="22"/>
  <c r="D12" i="22"/>
  <c r="C12" i="22"/>
  <c r="E9" i="21"/>
  <c r="E8" i="21"/>
  <c r="E7" i="21"/>
  <c r="E6" i="21"/>
  <c r="E5" i="21"/>
  <c r="E4" i="21"/>
  <c r="E3" i="21"/>
  <c r="E2" i="21"/>
  <c r="D10" i="21"/>
  <c r="C10" i="21"/>
  <c r="E12" i="20"/>
  <c r="E11" i="20"/>
  <c r="E10" i="20"/>
  <c r="E9" i="20"/>
  <c r="E8" i="20"/>
  <c r="E7" i="20"/>
  <c r="E6" i="20"/>
  <c r="E5" i="20"/>
  <c r="E4" i="20"/>
  <c r="E3" i="20"/>
  <c r="E2" i="20"/>
  <c r="D13" i="20"/>
  <c r="C13" i="20"/>
  <c r="E13" i="19"/>
  <c r="E12" i="19"/>
  <c r="E11" i="19"/>
  <c r="E10" i="19"/>
  <c r="E9" i="19"/>
  <c r="E8" i="19"/>
  <c r="E7" i="19"/>
  <c r="E6" i="19"/>
  <c r="E5" i="19"/>
  <c r="E4" i="19"/>
  <c r="E3" i="19"/>
  <c r="E2" i="19"/>
  <c r="D14" i="19"/>
  <c r="C14" i="19"/>
  <c r="D10" i="15"/>
  <c r="C10" i="15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8" i="18"/>
  <c r="C18" i="18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2" i="17"/>
  <c r="E3" i="16"/>
  <c r="E2" i="16"/>
  <c r="D4" i="16"/>
  <c r="C4" i="16"/>
  <c r="E9" i="15"/>
  <c r="E8" i="15"/>
  <c r="E7" i="15"/>
  <c r="E6" i="15"/>
  <c r="E5" i="15"/>
  <c r="E4" i="15"/>
  <c r="E3" i="15"/>
  <c r="E2" i="15"/>
  <c r="E4" i="14"/>
  <c r="E3" i="14"/>
  <c r="E2" i="14"/>
  <c r="D5" i="14"/>
  <c r="C5" i="14"/>
  <c r="D19" i="13"/>
  <c r="C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E12" i="12"/>
  <c r="E11" i="12"/>
  <c r="E10" i="12"/>
  <c r="E9" i="12"/>
  <c r="E8" i="12"/>
  <c r="E7" i="12"/>
  <c r="E6" i="12"/>
  <c r="E5" i="12"/>
  <c r="E4" i="12"/>
  <c r="E3" i="12"/>
  <c r="E2" i="12"/>
  <c r="D13" i="12"/>
  <c r="C13" i="12"/>
  <c r="D7" i="11"/>
  <c r="C7" i="11"/>
  <c r="E6" i="11"/>
  <c r="E5" i="11"/>
  <c r="E4" i="11"/>
  <c r="E3" i="11"/>
  <c r="E2" i="11"/>
  <c r="E3" i="10"/>
  <c r="D5" i="10"/>
  <c r="C5" i="10"/>
  <c r="E2" i="10"/>
  <c r="E4" i="10"/>
  <c r="E7" i="9"/>
  <c r="E6" i="9"/>
  <c r="E5" i="9"/>
  <c r="E4" i="9"/>
  <c r="E3" i="9"/>
  <c r="E2" i="9"/>
  <c r="D8" i="9"/>
  <c r="C8" i="9"/>
  <c r="E10" i="8"/>
  <c r="E9" i="8"/>
  <c r="E8" i="8"/>
  <c r="E7" i="8"/>
  <c r="E6" i="8"/>
  <c r="E5" i="8"/>
  <c r="E4" i="8"/>
  <c r="E3" i="8"/>
  <c r="E2" i="8"/>
  <c r="D11" i="8"/>
  <c r="C11" i="8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D25" i="7"/>
  <c r="C25" i="7"/>
  <c r="E5" i="6"/>
  <c r="E4" i="6"/>
  <c r="E3" i="6"/>
  <c r="E2" i="6"/>
  <c r="E6" i="6" s="1"/>
  <c r="D6" i="6"/>
  <c r="C6" i="6"/>
  <c r="D18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6" i="28" l="1"/>
  <c r="E12" i="24"/>
  <c r="E13" i="20"/>
  <c r="E5" i="14"/>
  <c r="E19" i="13"/>
  <c r="E26" i="27"/>
  <c r="E15" i="26"/>
  <c r="E10" i="25"/>
  <c r="E12" i="22"/>
  <c r="E10" i="21"/>
  <c r="E14" i="19"/>
  <c r="E18" i="18"/>
  <c r="E18" i="17"/>
  <c r="E4" i="16"/>
  <c r="E10" i="15"/>
  <c r="E13" i="12"/>
  <c r="E7" i="11"/>
  <c r="E5" i="10"/>
  <c r="E8" i="9"/>
  <c r="E11" i="8"/>
  <c r="E25" i="7"/>
  <c r="E18" i="5"/>
  <c r="C18" i="5"/>
</calcChain>
</file>

<file path=xl/sharedStrings.xml><?xml version="1.0" encoding="utf-8"?>
<sst xmlns="http://schemas.openxmlformats.org/spreadsheetml/2006/main" count="1150" uniqueCount="723">
  <si>
    <t>№ п/п</t>
  </si>
  <si>
    <t>КНП "Закарпатський обласний медичний центр психічного здоров'я та медицини залежностей" Закарпатської обласної ради</t>
  </si>
  <si>
    <t>КУ «Мелітопольський психіатричний диспансер» ЗОР</t>
  </si>
  <si>
    <t>КУ «Бердянський психоневрологічний диспансер» ЗОР</t>
  </si>
  <si>
    <t>КУ «Запорізький обласний протитуберкульозний клінічний диспансер» ЗОР</t>
  </si>
  <si>
    <t>КНП «Обласний клінічний заклад з надання психіатричної допомоги" ЗОР (у стадіі створення)</t>
  </si>
  <si>
    <t>КНП «Спеціалізована медико-санітарна частина» ЕМР ЗО</t>
  </si>
  <si>
    <t>КНП "Центр первинної медико-санітарної допомоги № 3 Дарницького району м.Києва"</t>
  </si>
  <si>
    <t>Комунальне некомерційне підприємства «Центр первинної медико-санітарної допомоги №4»Деснянського району м. Києва</t>
  </si>
  <si>
    <t>Комунальне некомерційне підприємство "Центр первинної медико-санітарної допомоги №1 м.Кропивницький" міської ради м.Кропивницький</t>
  </si>
  <si>
    <t>Комунальне некомерційне підприємство "Центр первинної медико-санітарної допомоги №2 м.Кропивницький" міської ради м.Кропивницький</t>
  </si>
  <si>
    <t>КУ «Одеський міський  центр  профілактики та боротьби з ВІЛ-інфекцією/СНІДом»</t>
  </si>
  <si>
    <t>КУ «Міський психіатричний диспансер» м. Одеса</t>
  </si>
  <si>
    <t>КНП "Середино-Будська центральна районна лікарня" Середино-Будської районної ради</t>
  </si>
  <si>
    <t>КНП "Буринська центральна районна лікарня ім.проф.М.П.Новаченка" Буринської районної ради</t>
  </si>
  <si>
    <t>КНП "Центральна міська лікарня м. Борислава"</t>
  </si>
  <si>
    <t>КНП « Хмельницький обласний заклад з надання психіатричної допомоги»</t>
  </si>
  <si>
    <t>Вільні курси</t>
  </si>
  <si>
    <t>КП Вінницький обласний наркологічний диспансер "Соціотерапія"</t>
  </si>
  <si>
    <t>КНП " Барська центральна районна лікарня" Барської районної ради</t>
  </si>
  <si>
    <t>КНП "Бершадська окружна лікарня інтенсивного лікування"</t>
  </si>
  <si>
    <t>КНП "Гайсинська центральна районна лікарня Гайсинської районної ради"</t>
  </si>
  <si>
    <t>КНП "Жмеринська центральна районна лікарня" Жмеринської районної ради</t>
  </si>
  <si>
    <t>КНП "Іллінецька центральна районна лікарня" Іллінецької районної ради</t>
  </si>
  <si>
    <t>КП "Козятинська  центральна районна лікарня Козятинської районної ради"</t>
  </si>
  <si>
    <t>КП "Ладижинська міська лікарня" Ладижинської міської ради</t>
  </si>
  <si>
    <t>КНП "Могилів-Подільська окружна лікарня інтенсивного лікування" Могилів-Подільської міської ради</t>
  </si>
  <si>
    <t>КНП "Немирівська центральна районна лікарня Немирівської районної ради"</t>
  </si>
  <si>
    <t>КП "Погребищенська центральна районна лікарня" Погребищенської районної ради</t>
  </si>
  <si>
    <t>КНП  "Хмільницька центральна районна лікарня" Хмільницької районної ради</t>
  </si>
  <si>
    <t>КНП "Вінницький обласний клінічний центр профілактики та боротьби зі СНІДом Вінницької обласної Ради"</t>
  </si>
  <si>
    <t>КНП "Вінницьке обласне спеціалізоване територіальне медичне об'єднання "Фтизіатрія" Вінницької обласної Ради"</t>
  </si>
  <si>
    <t>КП "Калинівська центральна районна лікарня"</t>
  </si>
  <si>
    <t>КНП "Літинська центральна районна лікарня" Літинської районної Ради</t>
  </si>
  <si>
    <t>КП «Волинський медичний центр терапії залежностей» Волинської обласної ради</t>
  </si>
  <si>
    <t>КП «Володимир-Волинське  територіальне медичне об’єднання»</t>
  </si>
  <si>
    <t>КП «Волинський обласний фтизіопульмонологічний  медичний центр» Волинської обласної ради</t>
  </si>
  <si>
    <t>КНП "Ковельське міськрайонне територіальне медичне об’єднання" Ковельської міської ради Волинської області</t>
  </si>
  <si>
    <t>КП «Обласний медичний психіатричний центр з лікування залежностей зі стаціонаром» Дніпропетровської обласної ради»</t>
  </si>
  <si>
    <t>КП «Дніпропетровське обласне клінічне лікувально-профілактичне об’єднання «Фтизіатрія» Дніпропетровської обласної ради»</t>
  </si>
  <si>
    <t>КНП «Дніпровський центр первинної медико-санітарної допомоги № 3» Дніпровської міської ради</t>
  </si>
  <si>
    <t>КНП «Дніпровський центр первинної медико-санітарної допомоги № 9» Дніпровської міської ради</t>
  </si>
  <si>
    <t>КП «Криворізька багатопрофільна лікарня з надання психіатричної допомоги» Дніпропетровської міської ради»</t>
  </si>
  <si>
    <t>КНП «Центр первинної медико-санітарної допомоги № 2» Криворізької міської ради</t>
  </si>
  <si>
    <t>КНП «Центр первинної медико-санітарної допомоги № 4» Криворізької міської ради</t>
  </si>
  <si>
    <t>КНП «Центр первинної медико-санітарної допомоги № 5» Криворізької міської ради</t>
  </si>
  <si>
    <t>База лікувально - профілактичних закладів, м. Кривий Ріг</t>
  </si>
  <si>
    <t>КНП "Чернігівський обласний медичний центр соціально значущих та небезпечних хвороб" ЧОР</t>
  </si>
  <si>
    <t>КНП "Менська центральна районна лікарня" Менської районої ради</t>
  </si>
  <si>
    <t>КНП "Корюківська центральна районна лікарня Корюківської районної ради Чернігівської області"</t>
  </si>
  <si>
    <t>КНП "Чернігівська обласна психоневрологічна лікарня"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</si>
  <si>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Обласне КНП "Чернівецький обласний наркологічний диспансер"</t>
  </si>
  <si>
    <t>КНП "Медичний центр з профілактики та лікування залежності м. Краматорськ"</t>
  </si>
  <si>
    <t>Міський наркологічний диспансер м. Слов*янська</t>
  </si>
  <si>
    <t>КНП "Медичний центр з профілактики та лікування залежності м. Краматорськ" у м. Покровськ</t>
  </si>
  <si>
    <t>КНП "Медичний центр з профілактики та лікування м. Маріуполь"</t>
  </si>
  <si>
    <t>КНП "Ужгородський міський центр первинної медико-санітарної допомоги"</t>
  </si>
  <si>
    <t>КНП "Сумська центральна районна клінічна лікарня" Сумської районної ради</t>
  </si>
  <si>
    <t>КНП «Міська клінічна лікарня № 21 ім. проф. Є.Г.Попкової» Дніпровської міської ради»</t>
  </si>
  <si>
    <t>КНП «Центр первинної медико-санітарної допомоги № 6» Криворізької міської ради</t>
  </si>
  <si>
    <t>КНП «Центр первинної медико-санітарної допомоги № 7» Криворізької міської ради</t>
  </si>
  <si>
    <t>КП «Криворізький протитуберкульозний диспансер» Дніпропетровської обласної ради»</t>
  </si>
  <si>
    <t>КНП «Криворізька інфекційна лікарня № 1» Криворізької міської ради</t>
  </si>
  <si>
    <t>КНП Кам’янської міської ради «Міська лікарня № 1»</t>
  </si>
  <si>
    <t>КП «Кам’янський протитуберкульозний диспансер» Дніпропетровської обласної ради»</t>
  </si>
  <si>
    <t>КНП "Кіровоградський обласний протитуберкульозний диспансер" Кіровоградської обласної ради</t>
  </si>
  <si>
    <t>КНП  «Одеський обласний центр соціально значущих хвороб Одеської Обласної Ради»</t>
  </si>
  <si>
    <t>КП «Марганецька центральна міська лікарня» Марганецької міської ради</t>
  </si>
  <si>
    <t>КНП «Новомосковська центральна міська лікарня» Новомосковської міської ради»</t>
  </si>
  <si>
    <t>КП «Центральна міська лікарня Покровської міської ради» Дніпропетровської області»</t>
  </si>
  <si>
    <t>КП «Тернівська центральна міська лікарня» Дніпропетровської обласної ради»</t>
  </si>
  <si>
    <t>КНП «Першотравенська міська лікарня» Першотравенської міської ради</t>
  </si>
  <si>
    <t>КНП «Жовтоводська міська лікарня» Жовтоводської міської ради</t>
  </si>
  <si>
    <t>КП «Верхньодніпровська центральна районна лікарня» Верхньодніпровської районної ради»</t>
  </si>
  <si>
    <t>КНП Львівської обласної ради "Львівський обласний медичний центр превевнції та терапії узалежнень"  (ЗПТ1+ЗПТ 2)</t>
  </si>
  <si>
    <t>КНП „Черкаський обласний наркологічний диспансер" Черкаської обласної ради</t>
  </si>
  <si>
    <t xml:space="preserve"> </t>
  </si>
  <si>
    <t>КНП ХОР "Обласний протитуберкульзний диспансер № 1"</t>
  </si>
  <si>
    <t>КНП "Мукачівська центральна районна лікарня"</t>
  </si>
  <si>
    <t>КНП "Фтизіатрія" виконавчого органу Київської міської ради (Киїівської міської державної адміністрації)</t>
  </si>
  <si>
    <t>КНП "Центр первинної медико-санітарної допомоги №3" Шевченківського району м. Києва</t>
  </si>
  <si>
    <t>КНП "Центр первинної медико-санітарної допомоги №1" Дарницького району м.Києва</t>
  </si>
  <si>
    <t>КНП "Центр первинної медико-санітарної допомоги №2" Дарницького району м.Києва</t>
  </si>
  <si>
    <t>КНП "Центр первинної медико-санітарної допомоги №2" Деснянського району м.Києва</t>
  </si>
  <si>
    <t>КНП "Центр первинної медико-санітарної допомоги №3 "Деснянського району м. Києва</t>
  </si>
  <si>
    <t>КНП "Центр первинної медико-санітарної допомоги №1 Дніпровського району міста Києва"</t>
  </si>
  <si>
    <t>КНП "Долинська багатопрофільна лікарня" Долинської районної ради Івано-Франківської області</t>
  </si>
  <si>
    <t>КНП "Івано-Франківський фтизіопульмонологічний центр" Івано-Франківської обласної ради</t>
  </si>
  <si>
    <t>КНП "Тлумацька центральна районна лікарня " Тлумацької районної ради Івано-Франківської області</t>
  </si>
  <si>
    <t>КНП " Бурштинська центральна міська  лікарня" Бурштинської міської ради Івано-Франківської області</t>
  </si>
  <si>
    <t>КНП "Центр первинної медико-санітарної допомоги №1" Краматорської міської ради</t>
  </si>
  <si>
    <t>КНП "Центр первинної медико-санітарної допомоги №2" Краматорської міської ради</t>
  </si>
  <si>
    <t>КНП "Центр первинної медико-санітарної допомоги м. Слов*янська"</t>
  </si>
  <si>
    <t>КНП "Центр первинної медико-санітарної допомоги №1 м. Маріуполя"</t>
  </si>
  <si>
    <t>КНП "Центр первинної медико-санітарної допомоги №2 м. Маріуполя"</t>
  </si>
  <si>
    <t>КНП "Івано-Франківська обласна клінічна інфекційна лікарня Івано-Франківської Обласної Ради"</t>
  </si>
  <si>
    <t>КНП "Богородчанська центральна районна лікарня" Богородчанської районної ради Івано-Франківської області</t>
  </si>
  <si>
    <t xml:space="preserve">КНП "Надвірнянська центральна районна лікарня " Надвірнянської районної ради </t>
  </si>
  <si>
    <t>КНП " Калуський міський центр первинної медико-санітарної допомоги Калуської міської ради"</t>
  </si>
  <si>
    <t xml:space="preserve"> КНП "Рогатинська центральна районна лікарня"</t>
  </si>
  <si>
    <t xml:space="preserve">КНП " Коломийська центральна районна лікарня " Коломийської районної ради </t>
  </si>
  <si>
    <t>КНП "Центр первинної медико - санітарної допомоги №2 Дніпровського району м. Києва"</t>
  </si>
  <si>
    <t>КНП "Центр первинної медико-санітарної допомоги №4" Дніпровського району м. Києва</t>
  </si>
  <si>
    <t>КНП  "Київська міська клінічна лікарня №5",Київський міський центр профілактики боротьби зі СНІДом</t>
  </si>
  <si>
    <t>КНП «Центр первинної медико-санітарної допомоги №1» Оболонського району м. Києва</t>
  </si>
  <si>
    <t>КНП "Центр первинної медико-санітарної допомоги №2" Подільськього району міста Києва</t>
  </si>
  <si>
    <t>КНП "Київська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</si>
  <si>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КНП "Київська міська туберкульозна лікарня №2" виконавчого органу Київської міської ради ( Київської міської державної адміністрації)</t>
  </si>
  <si>
    <t>КНП Обухівської районної ради "Обухівська центральна районна лікарня"</t>
  </si>
  <si>
    <t>КНП Фастівської Районної Ради " Фастівська Центральна районна лікарня"</t>
  </si>
  <si>
    <t>КНП Білоцерківської міської ради "Білоцерківська міська лікарня №4"</t>
  </si>
  <si>
    <t>КНП "Кіровоградський обласний наркологічний диспансер Кіровоградської обласної ради"</t>
  </si>
  <si>
    <t>КНП "Олександрійський наркологічний диспансер Кіровоградської обласної ради"</t>
  </si>
  <si>
    <t>КНП "Світловодська центральна районна лікарня"Світловодської міської ради</t>
  </si>
  <si>
    <t>КНП  "Знам'янська міська лікарня ім. А.В.Лисенка"Знам'янської міської ради</t>
  </si>
  <si>
    <t>м. Кривий Ріг, вул. Дишинського, буд. 27</t>
  </si>
  <si>
    <t>Кількість погоджених осіб НСЗУ</t>
  </si>
  <si>
    <t>Назва ЗОЗ</t>
  </si>
  <si>
    <t>ВСЬОГО</t>
  </si>
  <si>
    <t>не впроваджують</t>
  </si>
  <si>
    <t>КНП "Обласний медичний спеціалізований центр" Житомирської обласної ради</t>
  </si>
  <si>
    <t>КНП "Бердичівська міська лікарня" Бердичівської міської ради</t>
  </si>
  <si>
    <t>КНП "Коростенська центральна міська лікарня Коростенської міської ради"</t>
  </si>
  <si>
    <t xml:space="preserve">КНП "Новоград-Волинське міськрайонне територіальне медичне об'єднання" </t>
  </si>
  <si>
    <t>КНП "Центральна районна лікарня ім. Д.І. Потєхіна" Коростишівської районної ради</t>
  </si>
  <si>
    <t>КП "Центр первинної медико санітарної допомоги" Житомирської міської ради</t>
  </si>
  <si>
    <t>КНП "Прикарпатський наркологічний центр  Івано-Франківської  обласної ради"</t>
  </si>
  <si>
    <t>КНП "ЦПМСД № 3 Дніпровського р-ну м. Києва"</t>
  </si>
  <si>
    <t>КНП "Миколаївський обласний центр психічного здоров'я" МОР</t>
  </si>
  <si>
    <t>КНП "Миколаївський обласний центр паліативної  допомоги та інтегрованих послуг" МОР</t>
  </si>
  <si>
    <t>КНП "Миколаївський регіональний фтизіопульмонологічний медичний центр" МОР</t>
  </si>
  <si>
    <t>КНП "Миколаївська обласна клінічна лікарня" МОР</t>
  </si>
  <si>
    <t>КНП "Первомайська центральна міська багатопрофільна лікарня" ПМР</t>
  </si>
  <si>
    <t>КП "Комунальне некомерційне підприємство Вознесенська багатопрофільна лікарня" ВМР</t>
  </si>
  <si>
    <t>КНП "Южноукраїнська міська багатопрофільна лікарня" ЮМР</t>
  </si>
  <si>
    <t>КНП "Миколаївська центральна районна лікарня" МРР</t>
  </si>
  <si>
    <t>КНП "Новоодеська центральна районна лікарня" НРР</t>
  </si>
  <si>
    <t>КНП "Новобузька центральна районна лікарня" НРР</t>
  </si>
  <si>
    <t>КНП "Очаківська центральна районна лікарня" ОРР</t>
  </si>
  <si>
    <t>КНП "Снігурівська центральна районна лікарня" СРР</t>
  </si>
  <si>
    <t>КНП "Казанківська центральна районна лікарня" КРР</t>
  </si>
  <si>
    <t>КНП  "Центр первинної медико-санітарної допомоги м.Миколаєва № 4" ММР</t>
  </si>
  <si>
    <t>КНП  "Центр первинної медико-санітарної допомоги м.Миколаєва № 6" ММР</t>
  </si>
  <si>
    <t>КНП  "Міська лікарня № 5" ММР</t>
  </si>
  <si>
    <t>КНП «Львівський обласний центр громадського здоров’я» ЛОР</t>
  </si>
  <si>
    <t>КНП  "Дрогобицька міська поліклініка" ДМР</t>
  </si>
  <si>
    <t>КНП "Стрийська центральна міська лікарня"</t>
  </si>
  <si>
    <t>КП "Центральна міська лікарня  Червоноградськаої міської ради"</t>
  </si>
  <si>
    <t>КНП "Бродівська центральна районна лікарня Бродівської районної ради Львівської області"</t>
  </si>
  <si>
    <t xml:space="preserve">КНП "Сколівська центральна районна лікарня" Сколівської  районної ради Львівської області </t>
  </si>
  <si>
    <t>КНП "Пустомитівська центральна районна лікарня" ПРР</t>
  </si>
  <si>
    <t>КНП "Золочівська центральна районна лікарня" ЗРР</t>
  </si>
  <si>
    <t>КНП  "Буська Центральна районна лікарня" БРР</t>
  </si>
  <si>
    <t xml:space="preserve"> КНП "Кам'янка - Бузька центральна районна лікарня" </t>
  </si>
  <si>
    <t>КНП "Новояворівська районна лікарня ім. Юрія Липи"</t>
  </si>
  <si>
    <t>КНП "Львівський регіональний фтизіопульмонологічний клінічний лікувально-діагностичний центр"</t>
  </si>
  <si>
    <t>КНП "Сокальська центральна районна лікарня"</t>
  </si>
  <si>
    <t>КНП Луганської обласної ради "Центр психічного здоров'я"</t>
  </si>
  <si>
    <t>КНП "Консультативно-діагностичний центр" Сєвєродонецької міської ради</t>
  </si>
  <si>
    <t>КНП "Ноувоукраїнська центральна районна лікарня" Новоукраїнської районної  ради</t>
  </si>
  <si>
    <t>КНП "Миколаївська ЦРЛ Миколаївської районої ради Львівської області"</t>
  </si>
  <si>
    <t>КНП  «Ізмаїльська міська центральна лікарня»  Ізмаїльської Міської Ради</t>
  </si>
  <si>
    <t>КНП  "Березівська центральна районна лікарня" Березівської районної ради Одеської області</t>
  </si>
  <si>
    <t>КНП «Білгород-Дністровська міська багатопрофільна лікарня»  Білгород-Дністровської Міської Ради</t>
  </si>
  <si>
    <t>КНП «Центр первинної медико-санітарної допомоги        № 3» Одеської Міської Ради</t>
  </si>
  <si>
    <t>КНП «Центр первинної медико-санітарної допомоги          № 18» Одеської Міської Ради</t>
  </si>
  <si>
    <t>КП "Балтська багатопрофільна лікарня"</t>
  </si>
  <si>
    <t>КНП "Теплодарська центральна міська лікарня"</t>
  </si>
  <si>
    <t>КНП "Біляївська центральна районна лікарня"</t>
  </si>
  <si>
    <t>КНП "Болградська центральна районна лікарня"</t>
  </si>
  <si>
    <t>КНП "Зіньківська ЦРЛ"</t>
  </si>
  <si>
    <t>КНП "Лохвицька районна лікарня"</t>
  </si>
  <si>
    <t>КП "Пирятинська ЦРЛ"</t>
  </si>
  <si>
    <t>КНП "Кобеляцька ЦРЛ"</t>
  </si>
  <si>
    <t>КНП "Карлівська ЦРЛ ім. Л.В. Радевича"</t>
  </si>
  <si>
    <t>КНП "Хорольська ЦРЛ"</t>
  </si>
  <si>
    <t>КНП "Миргородська ЦРЛ"</t>
  </si>
  <si>
    <t>КНП "Гадяцька ЦРЛ"</t>
  </si>
  <si>
    <t>КНП «Центр первинної медико-санітарної допомоги м. Горішні Плавні" Горішньоплавнівської міської ради</t>
  </si>
  <si>
    <t>КП "Полтавський обласний протитуберкульозний диспансер" ПОР</t>
  </si>
  <si>
    <t>КП "Полтавський наркологічний диспансер" ПОР</t>
  </si>
  <si>
    <t xml:space="preserve">КП "Рівненський обласний центр психічного здоров'я населення" Рівненської обласної ради </t>
  </si>
  <si>
    <t xml:space="preserve">КНП  "Здолбунівська центральна районна лікарня" </t>
  </si>
  <si>
    <t>ДЗ "Спеціалізована медико-санітарна частина №3"</t>
  </si>
  <si>
    <t>КНП  "Центр первинної медико-санітарної допомоги "Ювілейний" Рівненської міської ради</t>
  </si>
  <si>
    <t>КНП "Рівненський районний центр первинно- медико-санітарної допомоги"</t>
  </si>
  <si>
    <t>КП "Острозька обласна психіатрична лікарня"РОР</t>
  </si>
  <si>
    <t xml:space="preserve"> КНП "Рівненська ЦРЛ" РОР</t>
  </si>
  <si>
    <t>КНП «Обласний клінічний медичний центр соціально небезпечних захворювань» СОР</t>
  </si>
  <si>
    <t xml:space="preserve">КНП «Конотопська центральна районна лікарня ім. академіка Михайла Давидова» Конотопської міської ради </t>
  </si>
  <si>
    <t>КНП "Лебединська центральна районна лікарня ім. лікаря К.О.Зільберника"</t>
  </si>
  <si>
    <t xml:space="preserve">КНП «Шосткинська центральна районна лікарня» Шосткинської міської ради  </t>
  </si>
  <si>
    <t>КНП  «Охтирська центральна районна лікарня» Охтирської міської ради</t>
  </si>
  <si>
    <t>КП «Кролевецька ЦРЛ» Кролевецької районної ради</t>
  </si>
  <si>
    <t>КНП  «Перша обласна спеціалізована лікарня м.Ромни» СОР</t>
  </si>
  <si>
    <t>КНП "Тернопільський обласний медичний центр соціально небезпечних захворювань" Тернопільської обласної ради</t>
  </si>
  <si>
    <t>КНП "Тернопільський обласний медичний центр соціально небезпечних захворювань" ТОР</t>
  </si>
  <si>
    <t>КНП  "Обласний наркологічний диспансер" ХОР</t>
  </si>
  <si>
    <t>КНП  "Обласний клінічний центр профілактики і боротьби зі СНІДом" ХОР</t>
  </si>
  <si>
    <t>КНП  "Обласна туберкульозна лікарня № 1" ХОР</t>
  </si>
  <si>
    <t>КНП  "Балаклійська центральна клінічна районна лікарня"</t>
  </si>
  <si>
    <t xml:space="preserve">КНП "Дергачівська центральна районна лікарня" </t>
  </si>
  <si>
    <t>КНП "Зміївська центральна районна лікарня" Зміївської районної ради Харківської області</t>
  </si>
  <si>
    <t xml:space="preserve">КНП "Куп'янське територіальне медичне об'єднання" </t>
  </si>
  <si>
    <t>КНП "Лозівське територіальне медичне об'єднання" Лозівської міської ради Харківської області</t>
  </si>
  <si>
    <t>КНП "Чугуївська центральна районна лікарня ім. М.І. Кононенка" Чугуївської районної ради Харківської області</t>
  </si>
  <si>
    <t>КНП   «Херсонський обласний заклад з надання психіатричної допомоги"Херсонської обласної ради</t>
  </si>
  <si>
    <t>КНП  «Фтизіопульмонологічний медичний центр» Херсонської обласної ради</t>
  </si>
  <si>
    <t>КНП  "Центральна міська лікарня міста Нова Каховка" Новокаховської міської ради</t>
  </si>
  <si>
    <t>КНП "Скадовська центральна районна лікарня" Скадовської районної ради</t>
  </si>
  <si>
    <t>КНП "Каховська центральна районна лікарня Каховської районної ради"</t>
  </si>
  <si>
    <t>КП "Олешківська центральна районна лікарня" Олешківської районної ради Херсонської області</t>
  </si>
  <si>
    <t>КП "Голопристанська центральна районна лікарня"</t>
  </si>
  <si>
    <t>КНП " Генічеська центральна районна лікарня" Генічеської районної ради Херсонської області</t>
  </si>
  <si>
    <t xml:space="preserve">КНП "Волочиська центральна районна лікарня" </t>
  </si>
  <si>
    <t xml:space="preserve">КНП Дунаєвецької районної ради"Дунаєвецька   центральна районна лікарня" </t>
  </si>
  <si>
    <t>КНП "Ізяславська районна лікарня"</t>
  </si>
  <si>
    <t>КНП "Новоушицька центральна районна лікарня" Новоушицької районної ради</t>
  </si>
  <si>
    <t>КНП Полонської районної ради "Полонська центральна районна лікарня ім.Н.С.Говорун"</t>
  </si>
  <si>
    <t>КНП "Старокостянтинівська центральна районна лікарня" Старокостянтинівської  районної ради Хмельницької області</t>
  </si>
  <si>
    <t>КНП "Чемеровецька центральна районна лікарня" Чемеровецької районної ради.</t>
  </si>
  <si>
    <t>КНП "Шепетівська Центральна районна лікарня " Шепетівської районної ради хмельницької області</t>
  </si>
  <si>
    <t>КНП "Ярмолинецька центральна районна лікарня" Ярмолинецької районної ради Хмельницької області</t>
  </si>
  <si>
    <t>КНП  Нетішинської міської ради "Спеціалізована медико-санітарна частина м.Нетішин"</t>
  </si>
  <si>
    <t>КНП "Лікувальний діагностично-консультативний центр" Камянець-Подільської міської ради.</t>
  </si>
  <si>
    <t>КНП "Хмельницький обласний протитуберкульозний диспансер"</t>
  </si>
  <si>
    <t>КНП "Черкаський обласний протитуберкульозний диспансер Черкаської обласної ради"</t>
  </si>
  <si>
    <t>КНП  "Другий Черкаський міський центр первинної медико-санітарної допомоги"</t>
  </si>
  <si>
    <t>КНП "Смілянська міська поліклініка" Смілянської міської ради</t>
  </si>
  <si>
    <t>КНП "Уманська психіатрична лікарня" Уманської міської ради</t>
  </si>
  <si>
    <t>КНП "Ватутінська міська лікарня Ватутінської міської ради"</t>
  </si>
  <si>
    <t>КНП "Городищенське районне територіальне медичне об`єднання" Городищенської районної ради</t>
  </si>
  <si>
    <t>КНП "Драбівська центральна районна лікарня"</t>
  </si>
  <si>
    <t>КНП "Жашківська центральна районна лікарня"</t>
  </si>
  <si>
    <t>КНП "Звенигородська центральна районна лікарня"</t>
  </si>
  <si>
    <t>КНП "Золотоніська районна багатопрофільна лікарня"</t>
  </si>
  <si>
    <t>КНП  "Кам’янська центральна районна лікарня"</t>
  </si>
  <si>
    <t>КНП "Канівська центральна районна лікарня"</t>
  </si>
  <si>
    <t>КНП "Катеринопільська центральна районна лікарня"</t>
  </si>
  <si>
    <t>КНП "Корсунь-Шевченківська центральна районна лікарня"</t>
  </si>
  <si>
    <t>КНП "Лисянська центральна районна лікарня"</t>
  </si>
  <si>
    <t>КНП "Маньківська центральна районна лікарня"</t>
  </si>
  <si>
    <t>КНП  "Монастирищенська центральна районна лікарня"</t>
  </si>
  <si>
    <t>КНП "Тальнівська центральна районна лікарня"</t>
  </si>
  <si>
    <t>КНП "Уманська центральна районна лікарня"</t>
  </si>
  <si>
    <t>КНП "Христинівська центральна районна лікарня Христинівської районної ради"</t>
  </si>
  <si>
    <t>КНП "Чигиринська багатопрофільна лікарня"</t>
  </si>
  <si>
    <t>КНП "Чорнобаївська багатопрофільна лікарня Чорнобаївської районної ради"</t>
  </si>
  <si>
    <t>КНП "Шполянська багатопрофільна лікарня імені братів М. С. і О. С. Коломійченків"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</si>
  <si>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</si>
  <si>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</si>
  <si>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</si>
  <si>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</si>
  <si>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</si>
  <si>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</si>
  <si>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</si>
  <si>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</si>
  <si>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м. Київ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</si>
  <si>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</si>
  <si>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</si>
  <si>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</si>
  <si>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</si>
  <si>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</si>
  <si>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</si>
  <si>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</si>
  <si>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</si>
  <si>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</si>
  <si>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</si>
  <si>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</si>
  <si>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</si>
  <si>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</si>
  <si>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</si>
  <si>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</si>
  <si>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</si>
  <si>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Фактична адреса ЗПТ</t>
  </si>
  <si>
    <t>Телефон за яким можна звернутись до ЗОЗ для отримання інформації по ЗПТ</t>
  </si>
  <si>
    <t>вул. Пирогова, 109-В, м. Вінниця</t>
  </si>
  <si>
    <t>вул. Р. Люксембург, 34, м. Бар</t>
  </si>
  <si>
    <t>вул. Будкевича, 2, м. Бершадь</t>
  </si>
  <si>
    <t>вул. Гурвіча, 1, м. Гайсин</t>
  </si>
  <si>
    <t>вул. Київська, 288, м. Жмеринка</t>
  </si>
  <si>
    <t>вул. Енгельса, м. Іллінці</t>
  </si>
  <si>
    <t>вул. Червоноармійська, 75, м. Козятин</t>
  </si>
  <si>
    <t>вул. Ентузіастів, 24, м. Ладижин</t>
  </si>
  <si>
    <t>вул. Полтавська, 89/2, м. Могилів-Подільський</t>
  </si>
  <si>
    <t>вул. Євдокименка, 21, м. Немирів</t>
  </si>
  <si>
    <t>вул. П. Тичини, 54, м. Погребище</t>
  </si>
  <si>
    <t>вул. Кірова, 71, м. Хмільник</t>
  </si>
  <si>
    <t>м. Вінниця, а/с3156</t>
  </si>
  <si>
    <t>с. Бохоники, Вінницький р-н, Вінницька обл.</t>
  </si>
  <si>
    <t>вул. Чкалова, 6, м. Калинівка</t>
  </si>
  <si>
    <t>вул. Пирогова, 17, м. Літин</t>
  </si>
  <si>
    <t>Область</t>
  </si>
  <si>
    <t>вул.Карбишева, будинок 2,1, м.Луцьк, Волинська обл.</t>
  </si>
  <si>
    <t xml:space="preserve">вул.Павлова, 20, м.Володимир – Волинський, Волинська обл., </t>
  </si>
  <si>
    <t xml:space="preserve">вул. Львівська,50, м.Луцьк, Волинська обл. </t>
  </si>
  <si>
    <t xml:space="preserve">вул. Олени Пчілки, 4 м.Ковель, Волинська обл. </t>
  </si>
  <si>
    <t>***</t>
  </si>
  <si>
    <t>м. Дніпро, пров Фестьивальний, 1</t>
  </si>
  <si>
    <t xml:space="preserve">Дніпропетровська обл.,
м. Кривий Ріг, площа Визволення, буд. 5-А
</t>
  </si>
  <si>
    <t xml:space="preserve">Дніпропетровська обл.,
м. Кривий Ріг, вул. Каткова, буд. 2
</t>
  </si>
  <si>
    <t xml:space="preserve">Дніпропетровська обл.,
м. Кривий Ріг, вул. Кемеровська, буд. 35 
</t>
  </si>
  <si>
    <t xml:space="preserve">м.Кривий Ріг. вул.Юрія
Камінського, 5
КНП «Криворізька інфекційна лікарня №1»КМР – 3 відділення
</t>
  </si>
  <si>
    <t>м. Марганець, вул. Паркова, буд.15</t>
  </si>
  <si>
    <t xml:space="preserve">Дніпропетровська обл.,
м. Новомосковськ,
вул. Сучкова, буд. 40
</t>
  </si>
  <si>
    <t>Дніпропетровська область, місто Покров, вулиця Медична, 19</t>
  </si>
  <si>
    <t xml:space="preserve">Дніпропетровська обл., м. Тернівка,
вул. Маяковського, буд. 22
</t>
  </si>
  <si>
    <t xml:space="preserve">Дніпропетровська обл.,
м. Першотравенськ,
вул. Шахтарської слави , буд. 1 
</t>
  </si>
  <si>
    <t>Дніпропетровська обл., м. Жовті Води, вул. Кропоткіна, буд. 16</t>
  </si>
  <si>
    <t>не приймають пацієтів, резервний склад</t>
  </si>
  <si>
    <t>1) м. Дніпро, вул. Краснопільська, 6-б
2) м. Нікополь, вул. Лапинська, 49
3) м. Павлоград, вул.Дніпровська, 241</t>
  </si>
  <si>
    <t>м. Дніпро, вул. Канатна, 17</t>
  </si>
  <si>
    <t>м. Дніпро, вул. Бехтерева, 12</t>
  </si>
  <si>
    <t>вул. Панікахи, 53, м. Дніпро́</t>
  </si>
  <si>
    <t xml:space="preserve">Дніпропетровська обл., м. Кривий Ріг, вул. Мусоргського, буд. 321-а
</t>
  </si>
  <si>
    <t>1) м.  Кривий Ріг, вулиця Володимира Великого, 21
2) м.Кривий Ріг, вулиця Поперечна, 1А</t>
  </si>
  <si>
    <t xml:space="preserve">Дніпропетровська обл., м. Кривий Ріг, вул. Криворіжсталі, буд. 2
</t>
  </si>
  <si>
    <t xml:space="preserve">Дніпропетровська область, м. Кам'янське, вул. Коваленко, б. 1,  кабінет замісної підтримувальної терапії </t>
  </si>
  <si>
    <t>Дніпропетровська обл., місто Кам’янське, Заводський район, проспект Аношкіна, 70</t>
  </si>
  <si>
    <t xml:space="preserve">м.Верхньодніпровськ, вул.Гагаріна, 16
КП «Верхньодніпровська ЦРЛ»ВРР» КДЦ (консультативно-діагностичний центр)
</t>
  </si>
  <si>
    <t>066 108 35 97</t>
  </si>
  <si>
    <t>067 560 20 50</t>
  </si>
  <si>
    <t>098 256 13 31</t>
  </si>
  <si>
    <t>056 494 81 40</t>
  </si>
  <si>
    <t>097 370 33 21</t>
  </si>
  <si>
    <t>067 628 51 12</t>
  </si>
  <si>
    <t>067 630 04 75</t>
  </si>
  <si>
    <t>067 628 49 87</t>
  </si>
  <si>
    <t>096 478 06 26</t>
  </si>
  <si>
    <t>067 303 63 77</t>
  </si>
  <si>
    <t>067 585 03 21</t>
  </si>
  <si>
    <t>068 647 64 26</t>
  </si>
  <si>
    <t xml:space="preserve">Тулицька І.В. – старша медична сестра 3 відділення
067 144 53 14
</t>
  </si>
  <si>
    <t>м.Краматорськ вул. Дніпровська ,17</t>
  </si>
  <si>
    <t>84301, Донецька обл., місто Краматорськ, вул.Василя Стуса, 31</t>
  </si>
  <si>
    <t>м. Слов'янськ, вул. Банківська, буд. 85</t>
  </si>
  <si>
    <t>Донецька обл., місто Маріуполь, вул. Пашковського 51</t>
  </si>
  <si>
    <t>м. Слов'янськ, вул. Шнурківська, буд. 4</t>
  </si>
  <si>
    <t>Донецька область, м.Краматорськ, вул. Олекси Тихого, 7</t>
  </si>
  <si>
    <t>Донецька обл., місто Маріуполь, вул. Радіна, 2</t>
  </si>
  <si>
    <t>м. Маріуполь, вул. Троіцька 46а</t>
  </si>
  <si>
    <t>Донецька область,  м. Покровськ, м-н Гірник, 1</t>
  </si>
  <si>
    <t>050 850 70 41</t>
  </si>
  <si>
    <t>095 638 81 03</t>
  </si>
  <si>
    <t>063 824 33 53</t>
  </si>
  <si>
    <t>вул. Велика Бердичівська 70</t>
  </si>
  <si>
    <t>вул. Здоров"я 1</t>
  </si>
  <si>
    <t>вул. Грушевського 7</t>
  </si>
  <si>
    <t>вул. Н.Оржевськой 13</t>
  </si>
  <si>
    <t>вул. Небесної сотні 58</t>
  </si>
  <si>
    <t>Поліклініка №2 вул. Лесі Українки 16 Поліклініка №1 площа Польова 2</t>
  </si>
  <si>
    <t>вул. Cергія Мартина, 4а, м. Ужгород, Закарпатська область, 88000</t>
  </si>
  <si>
    <t>вул.Пирогова, 8-13, м.Мукачево</t>
  </si>
  <si>
    <t>м.Ужгород, вул.Грибоєдова 20 "В"</t>
  </si>
  <si>
    <t>м. Мелітополь, вул. Грушевського, 41-а</t>
  </si>
  <si>
    <t xml:space="preserve">м. Бердянськ, вул. Військове містечко, 2, 23 </t>
  </si>
  <si>
    <t>м. Запоріжжя, вул. Перспективна, 2</t>
  </si>
  <si>
    <t>м. Запоріжжя, вул. Сєдова, 31</t>
  </si>
  <si>
    <t>м. Енергодар,  просп. Будівельників, 33</t>
  </si>
  <si>
    <t>Івано-Франківська область, м.Івано-Франківськ, вул.Пашницького,40</t>
  </si>
  <si>
    <t>Івано-Франківська область, м.Івано-Франківськ, вул.Сагайдачного,66</t>
  </si>
  <si>
    <t>Івано-Франківська область, смт.Богородчани, вул.Шевченка 35</t>
  </si>
  <si>
    <t>Івано-Франківська обл., Надвірнянський район,
 м.Надвірна, вул.Грушевського 12</t>
  </si>
  <si>
    <t>Івано-Франківська область,
 м.Калуш, вул. Б.Хмельницького, 32</t>
  </si>
  <si>
    <t>Івано-Франківська обл., 
м.Рогатин вул.Чорновола,9 полікдініка</t>
  </si>
  <si>
    <t>Івано-Франківська область, Коломийський район,  м.Коломия, вул.Мазепи, 134</t>
  </si>
  <si>
    <t>Івано-Франківська область  м.Бурштин,
вул.Шухевича 18</t>
  </si>
  <si>
    <t xml:space="preserve"> Івано-Франківська обл., 
м. Тлумач, вул. Винниченка,84 
каб. № 25  Поліклініка</t>
  </si>
  <si>
    <t>Івано-Франківська обл.,
м. Івано-Франківськ, 
вул. Матейки, 53</t>
  </si>
  <si>
    <t>Івано-Франківська область, м.Долина, вул.О.Грицей,15</t>
  </si>
  <si>
    <t>м. Київ, вул. Бориспільська, 30А</t>
  </si>
  <si>
    <t>Вербицького, 5 , каб №113</t>
  </si>
  <si>
    <t>м. Київ, Харківське шоссе, 121</t>
  </si>
  <si>
    <t>м. Київ,  вул. Теодора Драйзера 19</t>
  </si>
  <si>
    <t>м. Київ, вул. Миколи Матеюка, 3</t>
  </si>
  <si>
    <t>м. Київ, Вигурівський бульвар,  4</t>
  </si>
  <si>
    <t>02125, м. Київ, вул. Петра Запорожця, 26</t>
  </si>
  <si>
    <t>м. Київ, пр. Павла Тичини, 22</t>
  </si>
  <si>
    <t>м. Київ, вул Червоноткацька, 31</t>
  </si>
  <si>
    <t>02094, м. Київ, вул. Сергієнка, 23</t>
  </si>
  <si>
    <t>03115, м. Київ, вул. відпочинку, 11</t>
  </si>
  <si>
    <t>м. Київ, вул. Маршала Тимошенка, 1а</t>
  </si>
  <si>
    <t>м. Київ, пр. Свободи, 22</t>
  </si>
  <si>
    <t>м.  Київ, вул. Ризька, 1</t>
  </si>
  <si>
    <t>м. Київ, вул. Васильківська, 35</t>
  </si>
  <si>
    <t>02000, м.Київ, Оболонський район, Гостомельське шоссе, 8</t>
  </si>
  <si>
    <t>пров. Деміївський, 5а
вул. Відпочинку, 18
вул. Визволителів, 6</t>
  </si>
  <si>
    <t>068 015 04 24</t>
  </si>
  <si>
    <t>044 401 94 97</t>
  </si>
  <si>
    <t>08700, Київська обл. м.Обухів. Вул.Каштанова,52</t>
  </si>
  <si>
    <t>Фастів, Київська обл. вул. Л.Толстого,28</t>
  </si>
  <si>
    <t>м. Біла Церква вул. Київська область       В. Стуса, 41</t>
  </si>
  <si>
    <t>25030, Кіровоградська обл., м. Кропивницький вул. Академіка Корольова, 34/19</t>
  </si>
  <si>
    <t xml:space="preserve"> 28006, Кіровоградська обл., м. Олександрія пров. Банний 4</t>
  </si>
  <si>
    <t>27500, Кіровоградська обл., м. Світловодськ вул., Павлова, 16</t>
  </si>
  <si>
    <t>27400, Кіровоградська обл., місто Знам'янка, вул.,Михайла Грушевського, 15</t>
  </si>
  <si>
    <t>25006, Кіровоградська обл., м. Кропивницький, Подільський район,вул.Кропивницького,22</t>
  </si>
  <si>
    <t xml:space="preserve">25031, Кіровоградська обл., м.Кропивницький вул.Попова, 9Б           </t>
  </si>
  <si>
    <t>27635,Кіровоградська обл. Кропивницький р-н. с.Івано Благодатне вул.Лісова Поляна, 3 лікувально-діагностичний комплекс 2</t>
  </si>
  <si>
    <t xml:space="preserve">27100,Кіровоградська обл., м.Новоукраїнка, пров.Лікарняний, 1 </t>
  </si>
  <si>
    <t>(099)-915-87-63</t>
  </si>
  <si>
    <t>(099)738-04-35</t>
  </si>
  <si>
    <t>(0522) 30-89-48</t>
  </si>
  <si>
    <t>(05251)2-14-33</t>
  </si>
  <si>
    <t>м. Лисичанськ, просп. Перемоги, 54-ж, м. Рубіжне, вул. Менделєєва, 63-А</t>
  </si>
  <si>
    <t xml:space="preserve">м. Сєвєродонецьк, вул. Сметаніна,5 </t>
  </si>
  <si>
    <t>050-626-85-22</t>
  </si>
  <si>
    <t>06452-4-86-41</t>
  </si>
  <si>
    <t>м.Миколаїв,вул.2-га Екіпажна, 4-Б</t>
  </si>
  <si>
    <t>м. Миколаїв, вул. Потомкінська 138 Б</t>
  </si>
  <si>
    <t xml:space="preserve">Вул. Веселинівська, 4,  
с.Надбузьке, 
Миколаївський р-н,  
Миколаївська обл, поліклінічне відділення п'ятиповерховий корпус </t>
  </si>
  <si>
    <t xml:space="preserve">м.Миколаїв, вул.Київська, 1 </t>
  </si>
  <si>
    <t xml:space="preserve">54001, м.Миколаїв, вул.Адміральська, буд.6 </t>
  </si>
  <si>
    <t>м. Миколаїв, 54029, 
вул. Шосейна, буд. 58</t>
  </si>
  <si>
    <t>м.Миколаїв,                        вул. Самойловича 25</t>
  </si>
  <si>
    <t>м.Первомайськ,           вул. Трудової Слави, 13</t>
  </si>
  <si>
    <t>Миколаївська область, м. Вознесенськ, вул. 228-ї стрілецької дивізії, 26, 56500</t>
  </si>
  <si>
    <t>Миколаївська обл. М. Южноукраїнськ,       вул. Миру, 3</t>
  </si>
  <si>
    <t>м.Миколаїв, вул.Поштова, 118</t>
  </si>
  <si>
    <t>м. Нова Одеса,          вул. Шкільна, 38</t>
  </si>
  <si>
    <t>Миколаївська  область Новобузький район місто Новий Буг,     вул. І.Огієнка 14</t>
  </si>
  <si>
    <t>м.Очаків,  вул.Першотравнева,1</t>
  </si>
  <si>
    <t>57300, Миколаївська область, м. Снігурівка,              вул. Жовтнева, 1</t>
  </si>
  <si>
    <t>смт.Каанка вул.Центральна ,36 наркологічний кабінет</t>
  </si>
  <si>
    <t>(0512)538-189</t>
  </si>
  <si>
    <t>(0512) 489719</t>
  </si>
  <si>
    <t>(0512) 53-80-70</t>
  </si>
  <si>
    <t>(066)661-34-41
0512-538-206</t>
  </si>
  <si>
    <t>098-550-27-65</t>
  </si>
  <si>
    <t>тел. (0512) 446-03-27
+380675086981</t>
  </si>
  <si>
    <t>(0512)643205</t>
  </si>
  <si>
    <t>(05167)2-18-51</t>
  </si>
  <si>
    <t>05161 32 642</t>
  </si>
  <si>
    <t>наркокабінет
 05134 3-23-60</t>
  </si>
  <si>
    <t>(05136) 4-63-93
(067) 512-16-14</t>
  </si>
  <si>
    <t>(0512)480 819
097 785 81 02</t>
  </si>
  <si>
    <t xml:space="preserve">093 082 19 80
068 085 05 12 </t>
  </si>
  <si>
    <t>067 455 05 16</t>
  </si>
  <si>
    <t>096 728 54 67</t>
  </si>
  <si>
    <t>097 079 96 19</t>
  </si>
  <si>
    <t>м. Одеса вул. Чорноморського Козацтва, 105</t>
  </si>
  <si>
    <t xml:space="preserve">  м. Одеса,  пров.       1-й Разумовський, 4</t>
  </si>
  <si>
    <t>м.Одеса .вул Леонтовича,9/11
м.Одеса .вул.Ядова,4</t>
  </si>
  <si>
    <t>м. Ізмаїл вул. Клушина, 6</t>
  </si>
  <si>
    <t>Одеська область,м. Березівка, вул. Лікарняна,6</t>
  </si>
  <si>
    <t xml:space="preserve"> Одеська область, місто Білгород-Дністровський, вул. Пірогова, 4</t>
  </si>
  <si>
    <t>м.Одеса, вул Героїв оборони Одеси,52</t>
  </si>
  <si>
    <t xml:space="preserve">Одеська область, м.Балта, вул Ломоносава,181                         </t>
  </si>
  <si>
    <t>Одеська область, м.Теплодар, вул.Польова,2</t>
  </si>
  <si>
    <t>Одеська область, м.Біляївка, вул.Московська ,30- б</t>
  </si>
  <si>
    <t>Одеська область, м.Болград, Ізмаїльська, 71-75</t>
  </si>
  <si>
    <t xml:space="preserve">050 934 95 31 </t>
  </si>
  <si>
    <t>(048) 733 41 11</t>
  </si>
  <si>
    <t>(048841)52 3 57</t>
  </si>
  <si>
    <t>097 577 12 95</t>
  </si>
  <si>
    <t>096 336 53 61</t>
  </si>
  <si>
    <t>(048)703 80 68</t>
  </si>
  <si>
    <t>м.Одеса, вул. Фонтанська дорога, 30/32</t>
  </si>
  <si>
    <t>м. Зіньків, вулиця  Івана Петровського, будинок 21</t>
  </si>
  <si>
    <t>м.Лохвиця, вул. Незалежності, 4</t>
  </si>
  <si>
    <t xml:space="preserve">м. Пирятин,
вул. Аврущенка, 2
</t>
  </si>
  <si>
    <t>м. Кобеляки, вул. Шевченка, 78/109</t>
  </si>
  <si>
    <t>Карлівка, вул. Радевича, 2</t>
  </si>
  <si>
    <t>м. Хорол, вул. Полонського, 1/11</t>
  </si>
  <si>
    <t>м. Миргород
вул. Гоголя
149</t>
  </si>
  <si>
    <t>вул. Лохвицька,
1, м. Гадяч</t>
  </si>
  <si>
    <t>м. Горішні Плавні, вул. Строни 2 А</t>
  </si>
  <si>
    <t xml:space="preserve">вул. Київське Шосе, 1-В, с. Супрунівка, Полтавський р-н, </t>
  </si>
  <si>
    <t>м. Полтава, вул. Сковороди, 25, 
м. Кременчук, вул. Ціолковського, 76, 
м. Лубни, вулиця Миру, 1</t>
  </si>
  <si>
    <t>099-412-40-21</t>
  </si>
  <si>
    <t>(0532)69-20-14 м. Полтава, (05366)51403 м. Кременчук, (05361)6-11-21 м. Лубни</t>
  </si>
  <si>
    <t>095 881 95 11</t>
  </si>
  <si>
    <t>099 623 52 86</t>
  </si>
  <si>
    <t>095 712 76 98</t>
  </si>
  <si>
    <t>066 156 63 58</t>
  </si>
  <si>
    <t>095 513 51 84</t>
  </si>
  <si>
    <t>099 772 92 85</t>
  </si>
  <si>
    <t>050 407 52 74</t>
  </si>
  <si>
    <t>098 461 34 82</t>
  </si>
  <si>
    <t>099 447 05 44</t>
  </si>
  <si>
    <t>61038, м.Харків, вул. Ахієзерів(Халтуріна),18А</t>
  </si>
  <si>
    <t>61044, м.Харків, вул.Боротьби, 6</t>
  </si>
  <si>
    <t>61038, м. Харків, вул. Ньютона, 145</t>
  </si>
  <si>
    <t>61071, м.Харків, просп. Ново-Баварський, 2</t>
  </si>
  <si>
    <t>64200,Харківська область,м.Балаклея,вул.Жовтнева,10</t>
  </si>
  <si>
    <t>62303, Харківська обл., Дергачівський район, м. Дергачі, вул. 1-го травня, буд. 4</t>
  </si>
  <si>
    <t>64402, Харківська обл., м. Зміїв, шосе Таранівське, 1-Б</t>
  </si>
  <si>
    <t>63701, Харківська область, м.Куп'янськ, вул. Лікарняна, буд.2.</t>
  </si>
  <si>
    <t>64604, Харківська обл., м. Лозова, вул. Лозівського, буд. 10</t>
  </si>
  <si>
    <t>63503, Харківська обл., Чугуївський р-н., м. Чугуїв. вул Харківська 132 Б</t>
  </si>
  <si>
    <t xml:space="preserve">(057) 340-14-66
067-696-20-24 </t>
  </si>
  <si>
    <t>(057) 392-09-08
050-301-40-14</t>
  </si>
  <si>
    <t xml:space="preserve">050-746-37-64
(057) 782-28-54    </t>
  </si>
  <si>
    <t>(057)-376-20-02
050-301-34-54</t>
  </si>
  <si>
    <t>(05749) 5-37-37</t>
  </si>
  <si>
    <t>050-686-26-00
(05763) 3-11-33</t>
  </si>
  <si>
    <t>(05747)-3-21-61
(05747)-3-32-36</t>
  </si>
  <si>
    <t>(05742) 5-34-08
(05472) 5-31-34</t>
  </si>
  <si>
    <t>099-921-91-79
(05745) 2-305-4</t>
  </si>
  <si>
    <t>(05746)-6-25-09
(05746) 4-08-00</t>
  </si>
  <si>
    <t>Волочиський р-н м.Волочиськ вул.Незалежності 68</t>
  </si>
  <si>
    <t>Дунаєвецький р-н м.Дунаївці вул.Горького 7</t>
  </si>
  <si>
    <t>Ізяславський р-н м.Ізяслав вул.Б.Хмельницького 47</t>
  </si>
  <si>
    <t>Новоушицький р-н смт.Нова Ушиця вул.Гагаріна 36</t>
  </si>
  <si>
    <t>Полонський р-н м.Полонне вул.Л.Українки 177</t>
  </si>
  <si>
    <t>Старокостянтинівський р-н м.Старокостянтинів вул.Пушкіна 47</t>
  </si>
  <si>
    <t>Чемеровецький р-н смт.Чемерівці вул.Пирогова 1</t>
  </si>
  <si>
    <t xml:space="preserve">Шепетівський р-н с.Михайлючка вул.Залізнична 8 </t>
  </si>
  <si>
    <t>Ярмолинецький р-н смт.Ярмолинці вул.Шеченка 41</t>
  </si>
  <si>
    <t>мНетішин вул.Лісова 1</t>
  </si>
  <si>
    <t>Камянець-Полідьський р-н м.Камянець-Подільський вул.Огієнко 20</t>
  </si>
  <si>
    <t>Хмельницький р-н с.Осташки вул Затишна 6</t>
  </si>
  <si>
    <t>м.Хмельницький вул.Юхима Сіцінського 16</t>
  </si>
  <si>
    <t>067 866 37 36</t>
  </si>
  <si>
    <t>097 778 11 33</t>
  </si>
  <si>
    <t>098 132 57 03</t>
  </si>
  <si>
    <t>097 726 62 94</t>
  </si>
  <si>
    <t>067 782 25 04</t>
  </si>
  <si>
    <t>098 795 18 29</t>
  </si>
  <si>
    <t>068 647 67 66</t>
  </si>
  <si>
    <t>098 334 17 47</t>
  </si>
  <si>
    <t>068 754 70 17</t>
  </si>
  <si>
    <t>097 900 40 85</t>
  </si>
  <si>
    <t>067 858 23 14</t>
  </si>
  <si>
    <t>067 751 77 34</t>
  </si>
  <si>
    <t>067 927 56 72</t>
  </si>
  <si>
    <t>18000, м. Черкаси, проспект Хіміків, 62</t>
  </si>
  <si>
    <t>18000, м. Черкаси,  вул. В. Чорновола, 1</t>
  </si>
  <si>
    <t>20708, 
Черкаська обл.
м. Сміла 
вул. Героїв Холодноярців, 82  а</t>
  </si>
  <si>
    <t>20300, 
Черкаська обл. 
м. Умань,                        пров. Пушкіна, 2</t>
  </si>
  <si>
    <t xml:space="preserve">20250, 
Черкаська обл.
м. Ватутіне 
вул. Чайковського, 11
</t>
  </si>
  <si>
    <t>19500, 
Черкаська обл.
м. Городище 
вул. Героїв Чорнобиля, 19</t>
  </si>
  <si>
    <t>19800, 
Черкаська обл.
смт Драбів
вул. Садова, 1</t>
  </si>
  <si>
    <t xml:space="preserve">19200, Черкаська обл.
м. Жашків 
вул. Лікарняна, 19 </t>
  </si>
  <si>
    <t>20200, Черкаська обл., 
м. Звенигородка,          вул. Героїв Небесної Сотні, 79</t>
  </si>
  <si>
    <t xml:space="preserve">19002
Черкська область                               м. Золотоноша
вул. Лікарняна, 2
</t>
  </si>
  <si>
    <t>20800,
Черкаська обл.
м. Кам’янка 
вул. Покровська, 90</t>
  </si>
  <si>
    <t>19000, 
Черкаська обл.
м. Канів 
вул. Успенська, 15</t>
  </si>
  <si>
    <t>19400, 
Черкаська обл.
м. Корсунь-Шевченківський
вул. Я. Мудрого, 120</t>
  </si>
  <si>
    <t xml:space="preserve">19300, 
Черкаська обл.
смт Лисянка, 
вул. Грушевського, 51 </t>
  </si>
  <si>
    <t>20100, 
Черкаська обл.  
смт Маньківка 
вул. Павлова, 16</t>
  </si>
  <si>
    <t xml:space="preserve">19100,
Черкаська обл.
м. Монастирище
вул. Соборна, 1 </t>
  </si>
  <si>
    <t>20401, 
Черкаська обл.
м. Тальне, 
вул. Небесної Сотні, 65а</t>
  </si>
  <si>
    <t>20901, Черкаська обл.
м. Чигирин, 
вул. Замкова, 90</t>
  </si>
  <si>
    <t>19900, Черкаська обл.
смт Чорнобай,
вул. Центральна, 221</t>
  </si>
  <si>
    <t>20600, Черкаська обл.
м. Шпола,
вул. Миколи Амосова, 10</t>
  </si>
  <si>
    <t>19601, Черкаська обл., с. Геронимівка, вул.  Диспансерна, 1</t>
  </si>
  <si>
    <t>(0472) 33-90-40</t>
  </si>
  <si>
    <t>(0472) 64-75-43</t>
  </si>
  <si>
    <t>(0472) 31-22-68</t>
  </si>
  <si>
    <t>(0-233) 4-22-23</t>
  </si>
  <si>
    <t>(0-244) 3-48-64</t>
  </si>
  <si>
    <t>(0-240) 6-24-59</t>
  </si>
  <si>
    <t>(0-234) 2-25-55</t>
  </si>
  <si>
    <t>(0-238) 3-06-03</t>
  </si>
  <si>
    <t>(0-247) 6-09-35</t>
  </si>
  <si>
    <t>(0-240) 2-17-02</t>
  </si>
  <si>
    <t>(0-237) 5-20-57</t>
  </si>
  <si>
    <t>(0-232) 6-19-81</t>
  </si>
  <si>
    <t>(0-236) 3-20-07</t>
  </si>
  <si>
    <t>(0-242) 2-22-53</t>
  </si>
  <si>
    <t>(0-235) 2-44-91</t>
  </si>
  <si>
    <t>(0-249) 6-13-52</t>
  </si>
  <si>
    <t>(0-248) 6-19-35</t>
  </si>
  <si>
    <t>(0-246) 2-11-01</t>
  </si>
  <si>
    <t>(0-231) 3-10-46</t>
  </si>
  <si>
    <t>(0-244) 3-95-24</t>
  </si>
  <si>
    <t>(0-245) 6-02-29</t>
  </si>
  <si>
    <t>(0-230) 2-56-74</t>
  </si>
  <si>
    <t>(0-239)2-25-89</t>
  </si>
  <si>
    <t>(0-241) 2-16-00</t>
  </si>
  <si>
    <t>20001, Черкаська обл.
м. Христинівка, вул. Б. Хмельницького, 2</t>
  </si>
  <si>
    <t>20500, Черкаська обл. Катеринопільський р-н, смт. Катеринопіль, 
вул. Комарова, 1</t>
  </si>
  <si>
    <t>20392, 
Черкаська обл., Уманський р-н, 
с. Родниківка, вул. Київська, буд. 50</t>
  </si>
  <si>
    <t>1 сайт: Чернігівське диспансерне наркологічне відділення- 17500, вул. І.Мазепи,буд.3, м.Чернігів;
2 сайт: Ніжинське диспансерне наркологічне відділення- 16600, вул.Покровська, буд.18, м.Ніжин;
3 сайт: Прилуцьке диспансерне наркологічне відділення- 17500, вул. Київська,буд.56, м. Прилуки</t>
  </si>
  <si>
    <t>15501, Масив «Зелений», буд.1,    с. Новий Білоус, Чернігівський р-он, Чернігівська обл.</t>
  </si>
  <si>
    <t>15600, вул.Шевченка, буд.61, м.Мена, Чернігівська обл.</t>
  </si>
  <si>
    <t>15300, вул. Шевченка, буд.101, м.Корюківка, Чернігівська обл.</t>
  </si>
  <si>
    <t>(0462)611-564
(0462)611-894</t>
  </si>
  <si>
    <t>067-435-55-72</t>
  </si>
  <si>
    <t>(04644)2-18-49</t>
  </si>
  <si>
    <t>(04657)2-27-65</t>
  </si>
  <si>
    <t>м.Чернівці, вул.Миколаївська, 30А</t>
  </si>
  <si>
    <t>050 374 72 07</t>
  </si>
  <si>
    <t>73027, м. Херсон, вул. Стрітенська,8</t>
  </si>
  <si>
    <t xml:space="preserve">73034 ,м.Херсон,вул.Миколаївське шосе,82                            </t>
  </si>
  <si>
    <t>74900 Херсонська область,м. Н.Каховка,вул.Букіна,4</t>
  </si>
  <si>
    <t>75700 Херсонська область ,м.Скадовськ,вул.Щмідта,24</t>
  </si>
  <si>
    <t>74800 Херсонська область,м.Каховка,вул.Жука,73</t>
  </si>
  <si>
    <t>75100,Херсонська область,м. Олешки,вул.Софіївська,85</t>
  </si>
  <si>
    <t>75600,Херсонська область,м.Гола Пристань,вул.Санаторна,7/3</t>
  </si>
  <si>
    <t>75500,Херсонська область,м.Генічеськ,проспет Миру,130</t>
  </si>
  <si>
    <t>050 854 65 55</t>
  </si>
  <si>
    <t>050 634 72 56</t>
  </si>
  <si>
    <t>066 564 35 37</t>
  </si>
  <si>
    <t>066 226 92 55</t>
  </si>
  <si>
    <t>050 856 16 38</t>
  </si>
  <si>
    <t>095 678 80 30</t>
  </si>
  <si>
    <t>066 469 79 01</t>
  </si>
  <si>
    <t>066 248 81 88</t>
  </si>
  <si>
    <t>м. Суми, вул. Білопільський шлях, 22</t>
  </si>
  <si>
    <t>41600, Сумська область, м. Конотоп, вул. Миколи Амосова, 3</t>
  </si>
  <si>
    <t>42200, Сумська область, Лебединський район, місто Лебедин, вул. Першогвардійська, 18</t>
  </si>
  <si>
    <t>Сумська область, м. Середина-Буда вул. Вокзальна ,26</t>
  </si>
  <si>
    <t>м. Шостка вул. Січнева, 8А</t>
  </si>
  <si>
    <t>42700 Сумська обл., Охтирка, вул.Сумська, 57</t>
  </si>
  <si>
    <t>бул. Шевченка, 57, м. Кролевець, Сумська область</t>
  </si>
  <si>
    <t>41700, Сумська область, місто Буринь, вулиця Кутузова, 15</t>
  </si>
  <si>
    <t>м.Суми, вул. М.Вовчок,2</t>
  </si>
  <si>
    <t>Сумська область, м.Ромни, Бульвар Московський,29</t>
  </si>
  <si>
    <t>054 270 19 86</t>
  </si>
  <si>
    <t>097 132 05 89</t>
  </si>
  <si>
    <t>(05445) 21 743</t>
  </si>
  <si>
    <t>(05451) 72 300</t>
  </si>
  <si>
    <t>(05449) 72 376
(05449) 73 470</t>
  </si>
  <si>
    <t xml:space="preserve">(05446) 42 074 </t>
  </si>
  <si>
    <t xml:space="preserve"> (05453)51 533- приймальня головного лікаря  
(05453) 52 164 - реєстратура</t>
  </si>
  <si>
    <t>(05454) 22 252 реєстратура</t>
  </si>
  <si>
    <t>054 266 57 24</t>
  </si>
  <si>
    <t>(05448) 54 187</t>
  </si>
  <si>
    <t>097 221 18 74</t>
  </si>
  <si>
    <t>097 747 31 54</t>
  </si>
  <si>
    <t>096 141 15 04</t>
  </si>
  <si>
    <t>097 154 39 61</t>
  </si>
  <si>
    <t>098 354 42 47</t>
  </si>
  <si>
    <t>096 451 79 96</t>
  </si>
  <si>
    <t>063 622 37 79</t>
  </si>
  <si>
    <t>067 770 78 00</t>
  </si>
  <si>
    <t>097 285 33 28</t>
  </si>
  <si>
    <t>068 824 06 81</t>
  </si>
  <si>
    <t>067 837 45 77</t>
  </si>
  <si>
    <t>098 404 90 44</t>
  </si>
  <si>
    <t xml:space="preserve">098 298 55 39 </t>
  </si>
  <si>
    <t>067 718 63 36</t>
  </si>
  <si>
    <t>(0332) 71 02 30</t>
  </si>
  <si>
    <t>(03342) 38 122</t>
  </si>
  <si>
    <t xml:space="preserve"> (0332) 260 900</t>
  </si>
  <si>
    <t xml:space="preserve">(03352) 50 909 </t>
  </si>
  <si>
    <t>095 906 38 49 
Гавриленко Тетяна Василівна</t>
  </si>
  <si>
    <t>098 177 97 75</t>
  </si>
  <si>
    <t>(05692) 3 87 661</t>
  </si>
  <si>
    <t>(050) 998 77 47</t>
  </si>
  <si>
    <t>(05693) 751 14</t>
  </si>
  <si>
    <t>067 636 22 95</t>
  </si>
  <si>
    <t>050 177 43 89</t>
  </si>
  <si>
    <t>095 170 34 10</t>
  </si>
  <si>
    <t>(055652) 6 27 18</t>
  </si>
  <si>
    <t>095 508 83 25</t>
  </si>
  <si>
    <t>067 970 76 23</t>
  </si>
  <si>
    <t>096 141 47 70</t>
  </si>
  <si>
    <t>068 312 78 58</t>
  </si>
  <si>
    <t>050 709 10 08
050 828 04 69</t>
  </si>
  <si>
    <t>(0623) 52 13 40
(0623) 52 18 13</t>
  </si>
  <si>
    <t>096 910 50 77
096 538 92 60</t>
  </si>
  <si>
    <t>(0414) 32 61 69</t>
  </si>
  <si>
    <t>097 738 14 09</t>
  </si>
  <si>
    <t>063 368 36 06 лікар
097 316 30 89 м/с</t>
  </si>
  <si>
    <t>067 203 77 38</t>
  </si>
  <si>
    <t>067 147 53 84
067-665-78-98</t>
  </si>
  <si>
    <t>(0312) 66 07 05</t>
  </si>
  <si>
    <t xml:space="preserve">(03131) 55 028 </t>
  </si>
  <si>
    <t>095 609 81 53</t>
  </si>
  <si>
    <t>(061) 944 85 82</t>
  </si>
  <si>
    <t>(061) 535 05 86</t>
  </si>
  <si>
    <t>068 446 29 34</t>
  </si>
  <si>
    <t>(061) 233 40 23</t>
  </si>
  <si>
    <t>066 210 78 36</t>
  </si>
  <si>
    <t>(034) 257 23 72</t>
  </si>
  <si>
    <t>(034) 253 47 50
(034) 278 67 53
Центр СНІДу</t>
  </si>
  <si>
    <t>(034) 712 12 28</t>
  </si>
  <si>
    <t>068 620 64 00</t>
  </si>
  <si>
    <t>066 655 52 99</t>
  </si>
  <si>
    <t>097 543 77 63</t>
  </si>
  <si>
    <t>050 196 63 16</t>
  </si>
  <si>
    <t>068 428 47 28</t>
  </si>
  <si>
    <t>(034) 792 24 11</t>
  </si>
  <si>
    <t>050 102 41 70</t>
  </si>
  <si>
    <t>050 674 50 10</t>
  </si>
  <si>
    <t>(044) 567 86 45</t>
  </si>
  <si>
    <t>(044) 562 56 18</t>
  </si>
  <si>
    <t>(044) 564 44 68</t>
  </si>
  <si>
    <t>(044) 537 10 08
(044) 537 10 10</t>
  </si>
  <si>
    <t>(044) 513 42 29</t>
  </si>
  <si>
    <t>(044) 530 95 42</t>
  </si>
  <si>
    <t>(044) 337 80 84
(044) 338 47 29
067 820 56 46</t>
  </si>
  <si>
    <t>(044) 550 50 80</t>
  </si>
  <si>
    <t>(044) 573 29 37</t>
  </si>
  <si>
    <t>(044) 450 04 35</t>
  </si>
  <si>
    <t>(044) 411 55 50</t>
  </si>
  <si>
    <t>(044) 463 40 93</t>
  </si>
  <si>
    <t>(044) 468 18 80</t>
  </si>
  <si>
    <t>050 250 85 26 
(044) 257 40 90</t>
  </si>
  <si>
    <t>Каландія Гела Тенгізович
(044) 353 67 65, 063 759 14 75
Загайна Альона Вадимівна
(044) 353 67 79
Бахарєва Інна Сергіївна
(044) 337 54 97</t>
  </si>
  <si>
    <t>(04572) 566 83</t>
  </si>
  <si>
    <t>067 598 23 36</t>
  </si>
  <si>
    <t>050 195 90 07,
(04563) 605 21</t>
  </si>
  <si>
    <t>(0522) 56 91 35</t>
  </si>
  <si>
    <t xml:space="preserve"> (05235) 6 84 71</t>
  </si>
  <si>
    <t>096 588 02 48</t>
  </si>
  <si>
    <t>099 152 46 45</t>
  </si>
  <si>
    <t>Дані уточнюються</t>
  </si>
  <si>
    <t>КП "Обласний центр громадського здоров'я" РОР</t>
  </si>
  <si>
    <t>м. Тернопіль, вул. Тролейбусна, 14</t>
  </si>
  <si>
    <t>(0352) 43 57 04</t>
  </si>
  <si>
    <t>ЗПТ 1 м.Львів, вул. Б. Хмельницького, 203             ЗПТ 2   м. Львів, вул. Б. Лепкого, 8</t>
  </si>
  <si>
    <t>м. Львів,                                    вул. Лисенка,45</t>
  </si>
  <si>
    <t xml:space="preserve">Психоневрологічне
відділення 
м.Дрогобич
вул. С.Стрільців, 20
</t>
  </si>
  <si>
    <t xml:space="preserve">м. Червоноград 
вул. Винниченка 2А
наркологічне відділення
</t>
  </si>
  <si>
    <t>Львівська обл., м. Броди вул. Юридика, 22</t>
  </si>
  <si>
    <t xml:space="preserve">(032) 255 00 90 </t>
  </si>
  <si>
    <t>097 122 07 68</t>
  </si>
  <si>
    <t>097 564 31 70</t>
  </si>
  <si>
    <t>097 162 77 56</t>
  </si>
  <si>
    <t>097 192 44 94</t>
  </si>
  <si>
    <t>050 226 82 51</t>
  </si>
  <si>
    <t>050 678 24 75</t>
  </si>
  <si>
    <t>067 727 26 96</t>
  </si>
  <si>
    <t xml:space="preserve">м. Львів, вул. Зелена, буд. 477
</t>
  </si>
  <si>
    <t xml:space="preserve">Наркологічний кабінет, вул. Куліша, 41 А, м. Борислав
</t>
  </si>
  <si>
    <t>м .Стрий, вул.Шевченка 59</t>
  </si>
  <si>
    <t xml:space="preserve">КНП "Тернопільський регіональний фтизіопульмонологічний медичний центр" </t>
  </si>
  <si>
    <t>К-сть пацієнтів на 01.01.2021</t>
  </si>
  <si>
    <t>не впроваджують
пацієнти переведені в КНП "Кіровоградський обласний наркологічний диспансер"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</si>
</sst>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F9999"/>
      <color rgb="FFFF66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control.com.ua/catalog/company_details/01997633/" TargetMode="External"/><Relationship Id="rId1" Type="http://schemas.openxmlformats.org/officeDocument/2006/relationships/hyperlink" Target="https://brody.crl.net.ua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youcontrol.com.ua/catalog/company_details/01997633/" TargetMode="External"/><Relationship Id="rId1" Type="http://schemas.openxmlformats.org/officeDocument/2006/relationships/hyperlink" Target="https://brody.crl.net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8CDB6-9D0A-4EEC-BC74-F295767271EB}">
  <dimension ref="A1:F242"/>
  <sheetViews>
    <sheetView workbookViewId="0">
      <pane ySplit="1" topLeftCell="A236" activePane="bottomLeft" state="frozen"/>
      <selection pane="bottomLeft" activeCell="C251" sqref="C251"/>
    </sheetView>
  </sheetViews>
  <sheetFormatPr defaultColWidth="9.140625" defaultRowHeight="12.75" x14ac:dyDescent="0.25"/>
  <cols>
    <col min="1" max="1" width="18.140625" style="9" customWidth="1"/>
    <col min="2" max="2" width="5.85546875" style="9" customWidth="1"/>
    <col min="3" max="3" width="35" style="5" customWidth="1"/>
    <col min="4" max="4" width="34" style="5" customWidth="1"/>
    <col min="5" max="5" width="26.42578125" style="5" customWidth="1"/>
    <col min="6" max="6" width="26.28515625" style="5" customWidth="1"/>
    <col min="7" max="7" width="15.5703125" style="5" customWidth="1"/>
    <col min="8" max="8" width="18.28515625" style="5" customWidth="1"/>
    <col min="9" max="9" width="19.42578125" style="5" customWidth="1"/>
    <col min="10" max="16384" width="9.140625" style="5"/>
  </cols>
  <sheetData>
    <row r="1" spans="1:5" ht="43.5" customHeight="1" x14ac:dyDescent="0.25">
      <c r="A1" s="3" t="s">
        <v>292</v>
      </c>
      <c r="B1" s="3" t="s">
        <v>0</v>
      </c>
      <c r="C1" s="3" t="s">
        <v>117</v>
      </c>
      <c r="D1" s="3" t="s">
        <v>274</v>
      </c>
      <c r="E1" s="3" t="s">
        <v>275</v>
      </c>
    </row>
    <row r="2" spans="1:5" s="35" customFormat="1" ht="25.5" x14ac:dyDescent="0.25">
      <c r="A2" s="57" t="s">
        <v>249</v>
      </c>
      <c r="B2" s="41">
        <v>1</v>
      </c>
      <c r="C2" s="42" t="s">
        <v>18</v>
      </c>
      <c r="D2" s="42" t="s">
        <v>276</v>
      </c>
      <c r="E2" s="41" t="s">
        <v>620</v>
      </c>
    </row>
    <row r="3" spans="1:5" ht="39.75" customHeight="1" x14ac:dyDescent="0.25">
      <c r="A3" s="57"/>
      <c r="B3" s="41">
        <v>2</v>
      </c>
      <c r="C3" s="43" t="s">
        <v>19</v>
      </c>
      <c r="D3" s="42" t="s">
        <v>277</v>
      </c>
      <c r="E3" s="41" t="s">
        <v>621</v>
      </c>
    </row>
    <row r="4" spans="1:5" ht="25.5" x14ac:dyDescent="0.25">
      <c r="A4" s="57"/>
      <c r="B4" s="41">
        <v>3</v>
      </c>
      <c r="C4" s="43" t="s">
        <v>20</v>
      </c>
      <c r="D4" s="42" t="s">
        <v>278</v>
      </c>
      <c r="E4" s="41" t="s">
        <v>622</v>
      </c>
    </row>
    <row r="5" spans="1:5" ht="25.5" x14ac:dyDescent="0.25">
      <c r="A5" s="57"/>
      <c r="B5" s="41">
        <v>4</v>
      </c>
      <c r="C5" s="43" t="s">
        <v>21</v>
      </c>
      <c r="D5" s="42" t="s">
        <v>279</v>
      </c>
      <c r="E5" s="41" t="s">
        <v>623</v>
      </c>
    </row>
    <row r="6" spans="1:5" ht="25.5" x14ac:dyDescent="0.25">
      <c r="A6" s="57"/>
      <c r="B6" s="41">
        <v>5</v>
      </c>
      <c r="C6" s="43" t="s">
        <v>22</v>
      </c>
      <c r="D6" s="42" t="s">
        <v>280</v>
      </c>
      <c r="E6" s="41" t="s">
        <v>624</v>
      </c>
    </row>
    <row r="7" spans="1:5" ht="25.5" x14ac:dyDescent="0.25">
      <c r="A7" s="57"/>
      <c r="B7" s="41">
        <v>6</v>
      </c>
      <c r="C7" s="43" t="s">
        <v>23</v>
      </c>
      <c r="D7" s="42" t="s">
        <v>281</v>
      </c>
      <c r="E7" s="41" t="s">
        <v>625</v>
      </c>
    </row>
    <row r="8" spans="1:5" ht="25.5" x14ac:dyDescent="0.25">
      <c r="A8" s="57"/>
      <c r="B8" s="41">
        <v>7</v>
      </c>
      <c r="C8" s="43" t="s">
        <v>24</v>
      </c>
      <c r="D8" s="42" t="s">
        <v>282</v>
      </c>
      <c r="E8" s="41" t="s">
        <v>626</v>
      </c>
    </row>
    <row r="9" spans="1:5" ht="25.5" x14ac:dyDescent="0.25">
      <c r="A9" s="57"/>
      <c r="B9" s="41">
        <v>8</v>
      </c>
      <c r="C9" s="43" t="s">
        <v>25</v>
      </c>
      <c r="D9" s="42" t="s">
        <v>283</v>
      </c>
      <c r="E9" s="41" t="s">
        <v>627</v>
      </c>
    </row>
    <row r="10" spans="1:5" s="35" customFormat="1" ht="38.25" x14ac:dyDescent="0.25">
      <c r="A10" s="57"/>
      <c r="B10" s="41">
        <v>9</v>
      </c>
      <c r="C10" s="44" t="s">
        <v>26</v>
      </c>
      <c r="D10" s="42" t="s">
        <v>284</v>
      </c>
      <c r="E10" s="41" t="s">
        <v>628</v>
      </c>
    </row>
    <row r="11" spans="1:5" ht="25.5" x14ac:dyDescent="0.25">
      <c r="A11" s="57"/>
      <c r="B11" s="41">
        <v>10</v>
      </c>
      <c r="C11" s="44" t="s">
        <v>27</v>
      </c>
      <c r="D11" s="42" t="s">
        <v>285</v>
      </c>
      <c r="E11" s="41" t="s">
        <v>629</v>
      </c>
    </row>
    <row r="12" spans="1:5" ht="38.25" x14ac:dyDescent="0.25">
      <c r="A12" s="57"/>
      <c r="B12" s="41">
        <v>11</v>
      </c>
      <c r="C12" s="43" t="s">
        <v>28</v>
      </c>
      <c r="D12" s="42" t="s">
        <v>286</v>
      </c>
      <c r="E12" s="41" t="s">
        <v>630</v>
      </c>
    </row>
    <row r="13" spans="1:5" ht="25.5" x14ac:dyDescent="0.25">
      <c r="A13" s="57"/>
      <c r="B13" s="41">
        <v>12</v>
      </c>
      <c r="C13" s="44" t="s">
        <v>29</v>
      </c>
      <c r="D13" s="42" t="s">
        <v>287</v>
      </c>
      <c r="E13" s="41" t="s">
        <v>631</v>
      </c>
    </row>
    <row r="14" spans="1:5" ht="38.25" x14ac:dyDescent="0.25">
      <c r="A14" s="57"/>
      <c r="B14" s="41">
        <v>13</v>
      </c>
      <c r="C14" s="43" t="s">
        <v>30</v>
      </c>
      <c r="D14" s="42" t="s">
        <v>288</v>
      </c>
      <c r="E14" s="41" t="s">
        <v>297</v>
      </c>
    </row>
    <row r="15" spans="1:5" ht="38.25" x14ac:dyDescent="0.25">
      <c r="A15" s="57"/>
      <c r="B15" s="41">
        <v>14</v>
      </c>
      <c r="C15" s="44" t="s">
        <v>31</v>
      </c>
      <c r="D15" s="42" t="s">
        <v>289</v>
      </c>
      <c r="E15" s="41" t="s">
        <v>297</v>
      </c>
    </row>
    <row r="16" spans="1:5" s="35" customFormat="1" ht="25.5" x14ac:dyDescent="0.25">
      <c r="A16" s="57"/>
      <c r="B16" s="41">
        <v>15</v>
      </c>
      <c r="C16" s="44" t="s">
        <v>32</v>
      </c>
      <c r="D16" s="42" t="s">
        <v>290</v>
      </c>
      <c r="E16" s="41" t="s">
        <v>632</v>
      </c>
    </row>
    <row r="17" spans="1:5" ht="25.5" x14ac:dyDescent="0.25">
      <c r="A17" s="57"/>
      <c r="B17" s="41">
        <v>16</v>
      </c>
      <c r="C17" s="44" t="s">
        <v>33</v>
      </c>
      <c r="D17" s="42" t="s">
        <v>291</v>
      </c>
      <c r="E17" s="41" t="s">
        <v>633</v>
      </c>
    </row>
    <row r="18" spans="1:5" ht="25.5" x14ac:dyDescent="0.25">
      <c r="A18" s="56" t="s">
        <v>250</v>
      </c>
      <c r="B18" s="12">
        <v>17</v>
      </c>
      <c r="C18" s="37" t="s">
        <v>34</v>
      </c>
      <c r="D18" s="13" t="s">
        <v>293</v>
      </c>
      <c r="E18" s="12" t="s">
        <v>634</v>
      </c>
    </row>
    <row r="19" spans="1:5" ht="25.5" x14ac:dyDescent="0.25">
      <c r="A19" s="56"/>
      <c r="B19" s="12">
        <v>18</v>
      </c>
      <c r="C19" s="37" t="s">
        <v>35</v>
      </c>
      <c r="D19" s="13" t="s">
        <v>294</v>
      </c>
      <c r="E19" s="12" t="s">
        <v>635</v>
      </c>
    </row>
    <row r="20" spans="1:5" ht="38.25" x14ac:dyDescent="0.25">
      <c r="A20" s="56"/>
      <c r="B20" s="18">
        <v>19</v>
      </c>
      <c r="C20" s="17" t="s">
        <v>36</v>
      </c>
      <c r="D20" s="13" t="s">
        <v>295</v>
      </c>
      <c r="E20" s="12" t="s">
        <v>636</v>
      </c>
    </row>
    <row r="21" spans="1:5" ht="51" x14ac:dyDescent="0.25">
      <c r="A21" s="56"/>
      <c r="B21" s="12">
        <v>20</v>
      </c>
      <c r="C21" s="13" t="s">
        <v>37</v>
      </c>
      <c r="D21" s="13" t="s">
        <v>296</v>
      </c>
      <c r="E21" s="12" t="s">
        <v>637</v>
      </c>
    </row>
    <row r="22" spans="1:5" ht="51" x14ac:dyDescent="0.25">
      <c r="A22" s="57" t="s">
        <v>251</v>
      </c>
      <c r="B22" s="41">
        <v>21</v>
      </c>
      <c r="C22" s="42" t="s">
        <v>38</v>
      </c>
      <c r="D22" s="43" t="s">
        <v>310</v>
      </c>
      <c r="E22" s="41" t="s">
        <v>638</v>
      </c>
    </row>
    <row r="23" spans="1:5" ht="38.25" x14ac:dyDescent="0.25">
      <c r="A23" s="57"/>
      <c r="B23" s="41">
        <v>22</v>
      </c>
      <c r="C23" s="42" t="s">
        <v>58</v>
      </c>
      <c r="D23" s="42" t="s">
        <v>311</v>
      </c>
      <c r="E23" s="45" t="s">
        <v>330</v>
      </c>
    </row>
    <row r="24" spans="1:5" ht="51" x14ac:dyDescent="0.25">
      <c r="A24" s="57"/>
      <c r="B24" s="41">
        <v>23</v>
      </c>
      <c r="C24" s="42" t="s">
        <v>39</v>
      </c>
      <c r="D24" s="42" t="s">
        <v>312</v>
      </c>
      <c r="E24" s="41" t="s">
        <v>331</v>
      </c>
    </row>
    <row r="25" spans="1:5" ht="38.25" x14ac:dyDescent="0.25">
      <c r="A25" s="57"/>
      <c r="B25" s="41">
        <v>24</v>
      </c>
      <c r="C25" s="42" t="s">
        <v>40</v>
      </c>
      <c r="D25" s="42" t="s">
        <v>313</v>
      </c>
      <c r="E25" s="41" t="s">
        <v>320</v>
      </c>
    </row>
    <row r="26" spans="1:5" ht="38.25" x14ac:dyDescent="0.25">
      <c r="A26" s="57"/>
      <c r="B26" s="41">
        <v>25</v>
      </c>
      <c r="C26" s="42" t="s">
        <v>41</v>
      </c>
      <c r="D26" s="42" t="s">
        <v>298</v>
      </c>
      <c r="E26" s="41" t="s">
        <v>321</v>
      </c>
    </row>
    <row r="27" spans="1:5" s="35" customFormat="1" ht="51" x14ac:dyDescent="0.25">
      <c r="A27" s="57"/>
      <c r="B27" s="41">
        <v>26</v>
      </c>
      <c r="C27" s="42" t="s">
        <v>42</v>
      </c>
      <c r="D27" s="42" t="s">
        <v>115</v>
      </c>
      <c r="E27" s="41" t="s">
        <v>322</v>
      </c>
    </row>
    <row r="28" spans="1:5" ht="38.25" x14ac:dyDescent="0.25">
      <c r="A28" s="57"/>
      <c r="B28" s="41">
        <v>27</v>
      </c>
      <c r="C28" s="42" t="s">
        <v>43</v>
      </c>
      <c r="D28" s="42" t="s">
        <v>314</v>
      </c>
      <c r="E28" s="41" t="s">
        <v>323</v>
      </c>
    </row>
    <row r="29" spans="1:5" ht="38.25" x14ac:dyDescent="0.25">
      <c r="A29" s="57"/>
      <c r="B29" s="41">
        <v>28</v>
      </c>
      <c r="C29" s="42" t="s">
        <v>44</v>
      </c>
      <c r="D29" s="42" t="s">
        <v>315</v>
      </c>
      <c r="E29" s="41" t="s">
        <v>324</v>
      </c>
    </row>
    <row r="30" spans="1:5" ht="38.25" x14ac:dyDescent="0.25">
      <c r="A30" s="57"/>
      <c r="B30" s="41">
        <v>29</v>
      </c>
      <c r="C30" s="42" t="s">
        <v>45</v>
      </c>
      <c r="D30" s="42" t="s">
        <v>316</v>
      </c>
      <c r="E30" s="41" t="s">
        <v>325</v>
      </c>
    </row>
    <row r="31" spans="1:5" ht="51" x14ac:dyDescent="0.25">
      <c r="A31" s="57"/>
      <c r="B31" s="41">
        <v>30</v>
      </c>
      <c r="C31" s="42" t="s">
        <v>59</v>
      </c>
      <c r="D31" s="42" t="s">
        <v>299</v>
      </c>
      <c r="E31" s="41" t="s">
        <v>326</v>
      </c>
    </row>
    <row r="32" spans="1:5" ht="38.25" x14ac:dyDescent="0.25">
      <c r="A32" s="57"/>
      <c r="B32" s="41">
        <v>31</v>
      </c>
      <c r="C32" s="42" t="s">
        <v>60</v>
      </c>
      <c r="D32" s="42" t="s">
        <v>300</v>
      </c>
      <c r="E32" s="41" t="s">
        <v>327</v>
      </c>
    </row>
    <row r="33" spans="1:5" ht="38.25" x14ac:dyDescent="0.25">
      <c r="A33" s="57"/>
      <c r="B33" s="41">
        <v>32</v>
      </c>
      <c r="C33" s="42" t="s">
        <v>61</v>
      </c>
      <c r="D33" s="42" t="s">
        <v>301</v>
      </c>
      <c r="E33" s="41" t="s">
        <v>328</v>
      </c>
    </row>
    <row r="34" spans="1:5" ht="63.75" x14ac:dyDescent="0.25">
      <c r="A34" s="57"/>
      <c r="B34" s="41">
        <v>33</v>
      </c>
      <c r="C34" s="42" t="s">
        <v>62</v>
      </c>
      <c r="D34" s="42" t="s">
        <v>302</v>
      </c>
      <c r="E34" s="41" t="s">
        <v>332</v>
      </c>
    </row>
    <row r="35" spans="1:5" ht="51" x14ac:dyDescent="0.25">
      <c r="A35" s="57"/>
      <c r="B35" s="41">
        <v>34</v>
      </c>
      <c r="C35" s="42" t="s">
        <v>63</v>
      </c>
      <c r="D35" s="42" t="s">
        <v>317</v>
      </c>
      <c r="E35" s="41" t="s">
        <v>639</v>
      </c>
    </row>
    <row r="36" spans="1:5" ht="38.25" x14ac:dyDescent="0.25">
      <c r="A36" s="57"/>
      <c r="B36" s="41">
        <v>35</v>
      </c>
      <c r="C36" s="42" t="s">
        <v>64</v>
      </c>
      <c r="D36" s="42" t="s">
        <v>318</v>
      </c>
      <c r="E36" s="41" t="s">
        <v>640</v>
      </c>
    </row>
    <row r="37" spans="1:5" ht="25.5" x14ac:dyDescent="0.25">
      <c r="A37" s="57"/>
      <c r="B37" s="41">
        <v>36</v>
      </c>
      <c r="C37" s="42" t="s">
        <v>67</v>
      </c>
      <c r="D37" s="42" t="s">
        <v>303</v>
      </c>
      <c r="E37" s="41" t="s">
        <v>641</v>
      </c>
    </row>
    <row r="38" spans="1:5" ht="51" x14ac:dyDescent="0.25">
      <c r="A38" s="57"/>
      <c r="B38" s="41">
        <v>37</v>
      </c>
      <c r="C38" s="42" t="s">
        <v>68</v>
      </c>
      <c r="D38" s="42" t="s">
        <v>304</v>
      </c>
      <c r="E38" s="41" t="s">
        <v>642</v>
      </c>
    </row>
    <row r="39" spans="1:5" ht="38.25" x14ac:dyDescent="0.25">
      <c r="A39" s="57"/>
      <c r="B39" s="41">
        <v>38</v>
      </c>
      <c r="C39" s="43" t="s">
        <v>69</v>
      </c>
      <c r="D39" s="42" t="s">
        <v>305</v>
      </c>
      <c r="E39" s="41" t="s">
        <v>643</v>
      </c>
    </row>
    <row r="40" spans="1:5" ht="38.25" x14ac:dyDescent="0.25">
      <c r="A40" s="57"/>
      <c r="B40" s="41">
        <v>39</v>
      </c>
      <c r="C40" s="42" t="s">
        <v>70</v>
      </c>
      <c r="D40" s="42" t="s">
        <v>306</v>
      </c>
      <c r="E40" s="41" t="s">
        <v>644</v>
      </c>
    </row>
    <row r="41" spans="1:5" ht="38.25" x14ac:dyDescent="0.25">
      <c r="A41" s="57"/>
      <c r="B41" s="41">
        <v>40</v>
      </c>
      <c r="C41" s="42" t="s">
        <v>71</v>
      </c>
      <c r="D41" s="42" t="s">
        <v>307</v>
      </c>
      <c r="E41" s="41" t="s">
        <v>645</v>
      </c>
    </row>
    <row r="42" spans="1:5" ht="25.5" x14ac:dyDescent="0.25">
      <c r="A42" s="57"/>
      <c r="B42" s="41">
        <v>41</v>
      </c>
      <c r="C42" s="42" t="s">
        <v>72</v>
      </c>
      <c r="D42" s="42" t="s">
        <v>308</v>
      </c>
      <c r="E42" s="41" t="s">
        <v>646</v>
      </c>
    </row>
    <row r="43" spans="1:5" ht="63.75" x14ac:dyDescent="0.25">
      <c r="A43" s="57"/>
      <c r="B43" s="41">
        <v>42</v>
      </c>
      <c r="C43" s="42" t="s">
        <v>73</v>
      </c>
      <c r="D43" s="42" t="s">
        <v>319</v>
      </c>
      <c r="E43" s="41" t="s">
        <v>329</v>
      </c>
    </row>
    <row r="44" spans="1:5" ht="25.5" x14ac:dyDescent="0.25">
      <c r="A44" s="57"/>
      <c r="B44" s="41">
        <v>43</v>
      </c>
      <c r="C44" s="42" t="s">
        <v>46</v>
      </c>
      <c r="D44" s="43" t="s">
        <v>309</v>
      </c>
      <c r="E44" s="41" t="s">
        <v>297</v>
      </c>
    </row>
    <row r="45" spans="1:5" ht="25.5" x14ac:dyDescent="0.25">
      <c r="A45" s="56" t="s">
        <v>252</v>
      </c>
      <c r="B45" s="12">
        <v>44</v>
      </c>
      <c r="C45" s="13" t="s">
        <v>52</v>
      </c>
      <c r="D45" s="24" t="s">
        <v>338</v>
      </c>
      <c r="E45" s="12" t="s">
        <v>342</v>
      </c>
    </row>
    <row r="46" spans="1:5" ht="38.25" x14ac:dyDescent="0.25">
      <c r="A46" s="56"/>
      <c r="B46" s="12">
        <v>45</v>
      </c>
      <c r="C46" s="13" t="s">
        <v>90</v>
      </c>
      <c r="D46" s="13" t="s">
        <v>333</v>
      </c>
      <c r="E46" s="34" t="s">
        <v>343</v>
      </c>
    </row>
    <row r="47" spans="1:5" ht="38.25" x14ac:dyDescent="0.25">
      <c r="A47" s="56"/>
      <c r="B47" s="18">
        <v>46</v>
      </c>
      <c r="C47" s="13" t="s">
        <v>91</v>
      </c>
      <c r="D47" s="24" t="s">
        <v>334</v>
      </c>
      <c r="E47" s="12" t="s">
        <v>344</v>
      </c>
    </row>
    <row r="48" spans="1:5" ht="25.5" x14ac:dyDescent="0.25">
      <c r="A48" s="56"/>
      <c r="B48" s="12">
        <v>47</v>
      </c>
      <c r="C48" s="17" t="s">
        <v>92</v>
      </c>
      <c r="D48" s="13" t="s">
        <v>335</v>
      </c>
      <c r="E48" s="12" t="s">
        <v>647</v>
      </c>
    </row>
    <row r="49" spans="1:6" ht="25.5" x14ac:dyDescent="0.25">
      <c r="A49" s="56"/>
      <c r="B49" s="12">
        <v>48</v>
      </c>
      <c r="C49" s="13" t="s">
        <v>55</v>
      </c>
      <c r="D49" s="24" t="s">
        <v>336</v>
      </c>
      <c r="E49" s="12" t="s">
        <v>648</v>
      </c>
    </row>
    <row r="50" spans="1:6" ht="25.5" x14ac:dyDescent="0.25">
      <c r="A50" s="56"/>
      <c r="B50" s="18">
        <v>49</v>
      </c>
      <c r="C50" s="13" t="s">
        <v>93</v>
      </c>
      <c r="D50" s="24" t="s">
        <v>339</v>
      </c>
      <c r="E50" s="12" t="s">
        <v>649</v>
      </c>
    </row>
    <row r="51" spans="1:6" ht="25.5" x14ac:dyDescent="0.25">
      <c r="A51" s="56"/>
      <c r="B51" s="12">
        <v>50</v>
      </c>
      <c r="C51" s="13" t="s">
        <v>94</v>
      </c>
      <c r="D51" s="24" t="s">
        <v>340</v>
      </c>
      <c r="E51" s="12" t="s">
        <v>650</v>
      </c>
    </row>
    <row r="52" spans="1:6" ht="25.5" x14ac:dyDescent="0.25">
      <c r="A52" s="56"/>
      <c r="B52" s="12">
        <v>51</v>
      </c>
      <c r="C52" s="17" t="s">
        <v>53</v>
      </c>
      <c r="D52" s="13" t="s">
        <v>337</v>
      </c>
      <c r="E52" s="12" t="s">
        <v>651</v>
      </c>
    </row>
    <row r="53" spans="1:6" ht="38.25" x14ac:dyDescent="0.25">
      <c r="A53" s="56"/>
      <c r="B53" s="18">
        <v>52</v>
      </c>
      <c r="C53" s="13" t="s">
        <v>54</v>
      </c>
      <c r="D53" s="13" t="s">
        <v>341</v>
      </c>
      <c r="E53" s="12" t="s">
        <v>652</v>
      </c>
    </row>
    <row r="54" spans="1:6" s="35" customFormat="1" ht="38.25" x14ac:dyDescent="0.25">
      <c r="A54" s="57" t="s">
        <v>253</v>
      </c>
      <c r="B54" s="41">
        <v>53</v>
      </c>
      <c r="C54" s="42" t="s">
        <v>120</v>
      </c>
      <c r="D54" s="43" t="s">
        <v>345</v>
      </c>
      <c r="E54" s="41" t="s">
        <v>653</v>
      </c>
    </row>
    <row r="55" spans="1:6" s="35" customFormat="1" ht="25.5" x14ac:dyDescent="0.25">
      <c r="A55" s="57"/>
      <c r="B55" s="41">
        <v>54</v>
      </c>
      <c r="C55" s="42" t="s">
        <v>121</v>
      </c>
      <c r="D55" s="43" t="s">
        <v>346</v>
      </c>
      <c r="E55" s="41" t="s">
        <v>654</v>
      </c>
    </row>
    <row r="56" spans="1:6" ht="25.5" x14ac:dyDescent="0.25">
      <c r="A56" s="57"/>
      <c r="B56" s="41">
        <v>55</v>
      </c>
      <c r="C56" s="42" t="s">
        <v>122</v>
      </c>
      <c r="D56" s="43" t="s">
        <v>347</v>
      </c>
      <c r="E56" s="41" t="s">
        <v>655</v>
      </c>
    </row>
    <row r="57" spans="1:6" ht="38.25" x14ac:dyDescent="0.25">
      <c r="A57" s="57"/>
      <c r="B57" s="41">
        <v>56</v>
      </c>
      <c r="C57" s="42" t="s">
        <v>123</v>
      </c>
      <c r="D57" s="43" t="s">
        <v>348</v>
      </c>
      <c r="E57" s="41" t="s">
        <v>656</v>
      </c>
    </row>
    <row r="58" spans="1:6" ht="38.25" x14ac:dyDescent="0.25">
      <c r="A58" s="57"/>
      <c r="B58" s="41">
        <v>57</v>
      </c>
      <c r="C58" s="42" t="s">
        <v>124</v>
      </c>
      <c r="D58" s="43" t="s">
        <v>349</v>
      </c>
      <c r="E58" s="41" t="s">
        <v>657</v>
      </c>
    </row>
    <row r="59" spans="1:6" ht="25.5" x14ac:dyDescent="0.25">
      <c r="A59" s="57"/>
      <c r="B59" s="41">
        <v>58</v>
      </c>
      <c r="C59" s="42" t="s">
        <v>125</v>
      </c>
      <c r="D59" s="43" t="s">
        <v>350</v>
      </c>
      <c r="E59" s="41" t="s">
        <v>658</v>
      </c>
    </row>
    <row r="60" spans="1:6" ht="51" x14ac:dyDescent="0.25">
      <c r="A60" s="56" t="s">
        <v>254</v>
      </c>
      <c r="B60" s="12">
        <v>59</v>
      </c>
      <c r="C60" s="17" t="s">
        <v>1</v>
      </c>
      <c r="D60" s="13" t="s">
        <v>351</v>
      </c>
      <c r="E60" s="12" t="s">
        <v>659</v>
      </c>
      <c r="F60" s="5" t="s">
        <v>76</v>
      </c>
    </row>
    <row r="61" spans="1:6" ht="35.25" customHeight="1" x14ac:dyDescent="0.25">
      <c r="A61" s="56"/>
      <c r="B61" s="12">
        <v>60</v>
      </c>
      <c r="C61" s="17" t="s">
        <v>78</v>
      </c>
      <c r="D61" s="13" t="s">
        <v>352</v>
      </c>
      <c r="E61" s="12" t="s">
        <v>660</v>
      </c>
    </row>
    <row r="62" spans="1:6" ht="35.25" customHeight="1" x14ac:dyDescent="0.25">
      <c r="A62" s="56"/>
      <c r="B62" s="18">
        <v>61</v>
      </c>
      <c r="C62" s="17" t="s">
        <v>56</v>
      </c>
      <c r="D62" s="13" t="s">
        <v>353</v>
      </c>
      <c r="E62" s="12" t="s">
        <v>661</v>
      </c>
    </row>
    <row r="63" spans="1:6" ht="25.5" x14ac:dyDescent="0.25">
      <c r="A63" s="57" t="s">
        <v>255</v>
      </c>
      <c r="B63" s="41">
        <v>62</v>
      </c>
      <c r="C63" s="42" t="s">
        <v>2</v>
      </c>
      <c r="D63" s="42" t="s">
        <v>354</v>
      </c>
      <c r="E63" s="41" t="s">
        <v>662</v>
      </c>
    </row>
    <row r="64" spans="1:6" ht="25.5" x14ac:dyDescent="0.25">
      <c r="A64" s="57"/>
      <c r="B64" s="41">
        <v>63</v>
      </c>
      <c r="C64" s="42" t="s">
        <v>3</v>
      </c>
      <c r="D64" s="42" t="s">
        <v>355</v>
      </c>
      <c r="E64" s="41" t="s">
        <v>663</v>
      </c>
    </row>
    <row r="65" spans="1:5" ht="38.25" x14ac:dyDescent="0.25">
      <c r="A65" s="57"/>
      <c r="B65" s="41">
        <v>64</v>
      </c>
      <c r="C65" s="42" t="s">
        <v>4</v>
      </c>
      <c r="D65" s="42" t="s">
        <v>356</v>
      </c>
      <c r="E65" s="41" t="s">
        <v>664</v>
      </c>
    </row>
    <row r="66" spans="1:5" ht="38.25" x14ac:dyDescent="0.25">
      <c r="A66" s="57"/>
      <c r="B66" s="41">
        <v>65</v>
      </c>
      <c r="C66" s="42" t="s">
        <v>5</v>
      </c>
      <c r="D66" s="42" t="s">
        <v>357</v>
      </c>
      <c r="E66" s="41" t="s">
        <v>665</v>
      </c>
    </row>
    <row r="67" spans="1:5" ht="25.5" x14ac:dyDescent="0.25">
      <c r="A67" s="57"/>
      <c r="B67" s="41">
        <v>66</v>
      </c>
      <c r="C67" s="42" t="s">
        <v>6</v>
      </c>
      <c r="D67" s="42" t="s">
        <v>358</v>
      </c>
      <c r="E67" s="41" t="s">
        <v>666</v>
      </c>
    </row>
    <row r="68" spans="1:5" ht="38.25" x14ac:dyDescent="0.25">
      <c r="A68" s="56" t="s">
        <v>256</v>
      </c>
      <c r="B68" s="18">
        <v>67</v>
      </c>
      <c r="C68" s="38" t="s">
        <v>126</v>
      </c>
      <c r="D68" s="38" t="s">
        <v>359</v>
      </c>
      <c r="E68" s="39" t="s">
        <v>667</v>
      </c>
    </row>
    <row r="69" spans="1:5" ht="38.25" x14ac:dyDescent="0.25">
      <c r="A69" s="56"/>
      <c r="B69" s="12">
        <v>68</v>
      </c>
      <c r="C69" s="38" t="s">
        <v>95</v>
      </c>
      <c r="D69" s="38" t="s">
        <v>360</v>
      </c>
      <c r="E69" s="39" t="s">
        <v>668</v>
      </c>
    </row>
    <row r="70" spans="1:5" ht="51" x14ac:dyDescent="0.25">
      <c r="A70" s="56"/>
      <c r="B70" s="12">
        <v>69</v>
      </c>
      <c r="C70" s="38" t="s">
        <v>96</v>
      </c>
      <c r="D70" s="38" t="s">
        <v>361</v>
      </c>
      <c r="E70" s="39" t="s">
        <v>669</v>
      </c>
    </row>
    <row r="71" spans="1:5" ht="38.25" x14ac:dyDescent="0.25">
      <c r="A71" s="56"/>
      <c r="B71" s="18">
        <v>70</v>
      </c>
      <c r="C71" s="38" t="s">
        <v>97</v>
      </c>
      <c r="D71" s="38" t="s">
        <v>362</v>
      </c>
      <c r="E71" s="39" t="s">
        <v>670</v>
      </c>
    </row>
    <row r="72" spans="1:5" ht="38.25" x14ac:dyDescent="0.25">
      <c r="A72" s="56"/>
      <c r="B72" s="12">
        <v>71</v>
      </c>
      <c r="C72" s="38" t="s">
        <v>98</v>
      </c>
      <c r="D72" s="38" t="s">
        <v>363</v>
      </c>
      <c r="E72" s="39" t="s">
        <v>671</v>
      </c>
    </row>
    <row r="73" spans="1:5" ht="25.5" x14ac:dyDescent="0.25">
      <c r="A73" s="56"/>
      <c r="B73" s="12">
        <v>72</v>
      </c>
      <c r="C73" s="38" t="s">
        <v>99</v>
      </c>
      <c r="D73" s="38" t="s">
        <v>364</v>
      </c>
      <c r="E73" s="39" t="s">
        <v>672</v>
      </c>
    </row>
    <row r="74" spans="1:5" ht="38.25" x14ac:dyDescent="0.25">
      <c r="A74" s="56"/>
      <c r="B74" s="18">
        <v>73</v>
      </c>
      <c r="C74" s="38" t="s">
        <v>100</v>
      </c>
      <c r="D74" s="38" t="s">
        <v>365</v>
      </c>
      <c r="E74" s="39" t="s">
        <v>673</v>
      </c>
    </row>
    <row r="75" spans="1:5" ht="38.25" x14ac:dyDescent="0.25">
      <c r="A75" s="56"/>
      <c r="B75" s="12">
        <v>74</v>
      </c>
      <c r="C75" s="38" t="s">
        <v>89</v>
      </c>
      <c r="D75" s="38" t="s">
        <v>366</v>
      </c>
      <c r="E75" s="39" t="s">
        <v>674</v>
      </c>
    </row>
    <row r="76" spans="1:5" ht="38.25" x14ac:dyDescent="0.25">
      <c r="A76" s="56"/>
      <c r="B76" s="12">
        <v>75</v>
      </c>
      <c r="C76" s="38" t="s">
        <v>88</v>
      </c>
      <c r="D76" s="38" t="s">
        <v>367</v>
      </c>
      <c r="E76" s="39" t="s">
        <v>675</v>
      </c>
    </row>
    <row r="77" spans="1:5" ht="38.25" x14ac:dyDescent="0.25">
      <c r="A77" s="56"/>
      <c r="B77" s="18">
        <v>76</v>
      </c>
      <c r="C77" s="26" t="s">
        <v>87</v>
      </c>
      <c r="D77" s="38" t="s">
        <v>368</v>
      </c>
      <c r="E77" s="39" t="s">
        <v>676</v>
      </c>
    </row>
    <row r="78" spans="1:5" s="35" customFormat="1" ht="38.25" x14ac:dyDescent="0.25">
      <c r="A78" s="56"/>
      <c r="B78" s="12">
        <v>77</v>
      </c>
      <c r="C78" s="26" t="s">
        <v>86</v>
      </c>
      <c r="D78" s="38" t="s">
        <v>369</v>
      </c>
      <c r="E78" s="39" t="s">
        <v>677</v>
      </c>
    </row>
    <row r="79" spans="1:5" ht="38.25" x14ac:dyDescent="0.25">
      <c r="A79" s="57" t="s">
        <v>257</v>
      </c>
      <c r="B79" s="41">
        <v>78</v>
      </c>
      <c r="C79" s="42" t="s">
        <v>81</v>
      </c>
      <c r="D79" s="43" t="s">
        <v>370</v>
      </c>
      <c r="E79" s="41" t="s">
        <v>678</v>
      </c>
    </row>
    <row r="80" spans="1:5" ht="38.25" x14ac:dyDescent="0.25">
      <c r="A80" s="57"/>
      <c r="B80" s="41">
        <v>79</v>
      </c>
      <c r="C80" s="42" t="s">
        <v>82</v>
      </c>
      <c r="D80" s="43" t="s">
        <v>371</v>
      </c>
      <c r="E80" s="41" t="s">
        <v>679</v>
      </c>
    </row>
    <row r="81" spans="1:5" ht="38.25" x14ac:dyDescent="0.25">
      <c r="A81" s="57"/>
      <c r="B81" s="41">
        <v>80</v>
      </c>
      <c r="C81" s="42" t="s">
        <v>7</v>
      </c>
      <c r="D81" s="43" t="s">
        <v>372</v>
      </c>
      <c r="E81" s="41" t="s">
        <v>680</v>
      </c>
    </row>
    <row r="82" spans="1:5" ht="38.25" x14ac:dyDescent="0.25">
      <c r="A82" s="57"/>
      <c r="B82" s="41">
        <v>81</v>
      </c>
      <c r="C82" s="42" t="s">
        <v>83</v>
      </c>
      <c r="D82" s="43" t="s">
        <v>373</v>
      </c>
      <c r="E82" s="41" t="s">
        <v>681</v>
      </c>
    </row>
    <row r="83" spans="1:5" ht="38.25" x14ac:dyDescent="0.25">
      <c r="A83" s="57"/>
      <c r="B83" s="41">
        <v>82</v>
      </c>
      <c r="C83" s="42" t="s">
        <v>84</v>
      </c>
      <c r="D83" s="43" t="s">
        <v>374</v>
      </c>
      <c r="E83" s="41" t="s">
        <v>682</v>
      </c>
    </row>
    <row r="84" spans="1:5" ht="51" x14ac:dyDescent="0.25">
      <c r="A84" s="57"/>
      <c r="B84" s="41">
        <v>83</v>
      </c>
      <c r="C84" s="42" t="s">
        <v>8</v>
      </c>
      <c r="D84" s="43" t="s">
        <v>375</v>
      </c>
      <c r="E84" s="41" t="s">
        <v>683</v>
      </c>
    </row>
    <row r="85" spans="1:5" ht="38.25" x14ac:dyDescent="0.25">
      <c r="A85" s="57"/>
      <c r="B85" s="41">
        <v>84</v>
      </c>
      <c r="C85" s="42" t="s">
        <v>85</v>
      </c>
      <c r="D85" s="43" t="s">
        <v>376</v>
      </c>
      <c r="E85" s="41" t="s">
        <v>684</v>
      </c>
    </row>
    <row r="86" spans="1:5" ht="38.25" x14ac:dyDescent="0.25">
      <c r="A86" s="57"/>
      <c r="B86" s="41">
        <v>85</v>
      </c>
      <c r="C86" s="42" t="s">
        <v>101</v>
      </c>
      <c r="D86" s="43" t="s">
        <v>377</v>
      </c>
      <c r="E86" s="41" t="s">
        <v>685</v>
      </c>
    </row>
    <row r="87" spans="1:5" ht="25.5" x14ac:dyDescent="0.25">
      <c r="A87" s="57"/>
      <c r="B87" s="41">
        <v>86</v>
      </c>
      <c r="C87" s="42" t="s">
        <v>127</v>
      </c>
      <c r="D87" s="43" t="s">
        <v>378</v>
      </c>
      <c r="E87" s="41" t="s">
        <v>686</v>
      </c>
    </row>
    <row r="88" spans="1:5" ht="38.25" x14ac:dyDescent="0.25">
      <c r="A88" s="57"/>
      <c r="B88" s="41">
        <v>87</v>
      </c>
      <c r="C88" s="42" t="s">
        <v>102</v>
      </c>
      <c r="D88" s="43" t="s">
        <v>379</v>
      </c>
      <c r="E88" s="41" t="s">
        <v>387</v>
      </c>
    </row>
    <row r="89" spans="1:5" ht="38.25" x14ac:dyDescent="0.25">
      <c r="A89" s="57"/>
      <c r="B89" s="41">
        <v>88</v>
      </c>
      <c r="C89" s="42" t="s">
        <v>103</v>
      </c>
      <c r="D89" s="43" t="s">
        <v>380</v>
      </c>
      <c r="E89" s="41" t="s">
        <v>687</v>
      </c>
    </row>
    <row r="90" spans="1:5" ht="38.25" x14ac:dyDescent="0.25">
      <c r="A90" s="57"/>
      <c r="B90" s="41">
        <v>89</v>
      </c>
      <c r="C90" s="42" t="s">
        <v>104</v>
      </c>
      <c r="D90" s="43" t="s">
        <v>381</v>
      </c>
      <c r="E90" s="41" t="s">
        <v>688</v>
      </c>
    </row>
    <row r="91" spans="1:5" ht="38.25" x14ac:dyDescent="0.25">
      <c r="A91" s="57"/>
      <c r="B91" s="41">
        <v>90</v>
      </c>
      <c r="C91" s="42" t="s">
        <v>105</v>
      </c>
      <c r="D91" s="43" t="s">
        <v>382</v>
      </c>
      <c r="E91" s="41" t="s">
        <v>689</v>
      </c>
    </row>
    <row r="92" spans="1:5" ht="38.25" x14ac:dyDescent="0.25">
      <c r="A92" s="57"/>
      <c r="B92" s="41">
        <v>91</v>
      </c>
      <c r="C92" s="42" t="s">
        <v>80</v>
      </c>
      <c r="D92" s="43" t="s">
        <v>383</v>
      </c>
      <c r="E92" s="41" t="s">
        <v>690</v>
      </c>
    </row>
    <row r="93" spans="1:5" ht="38.25" x14ac:dyDescent="0.25">
      <c r="A93" s="57"/>
      <c r="B93" s="41">
        <v>92</v>
      </c>
      <c r="C93" s="42" t="s">
        <v>79</v>
      </c>
      <c r="D93" s="43" t="s">
        <v>384</v>
      </c>
      <c r="E93" s="41" t="s">
        <v>691</v>
      </c>
    </row>
    <row r="94" spans="1:5" ht="51" x14ac:dyDescent="0.25">
      <c r="A94" s="57"/>
      <c r="B94" s="41">
        <v>93</v>
      </c>
      <c r="C94" s="42" t="s">
        <v>107</v>
      </c>
      <c r="D94" s="43" t="s">
        <v>385</v>
      </c>
      <c r="E94" s="41" t="s">
        <v>388</v>
      </c>
    </row>
    <row r="95" spans="1:5" ht="76.5" x14ac:dyDescent="0.25">
      <c r="A95" s="57"/>
      <c r="B95" s="41">
        <v>94</v>
      </c>
      <c r="C95" s="42" t="s">
        <v>106</v>
      </c>
      <c r="D95" s="43" t="s">
        <v>386</v>
      </c>
      <c r="E95" s="41" t="s">
        <v>692</v>
      </c>
    </row>
    <row r="96" spans="1:5" ht="38.25" x14ac:dyDescent="0.25">
      <c r="A96" s="56" t="s">
        <v>258</v>
      </c>
      <c r="B96" s="12">
        <v>95</v>
      </c>
      <c r="C96" s="38" t="s">
        <v>108</v>
      </c>
      <c r="D96" s="38" t="s">
        <v>389</v>
      </c>
      <c r="E96" s="39" t="s">
        <v>693</v>
      </c>
    </row>
    <row r="97" spans="1:5" ht="38.25" x14ac:dyDescent="0.25">
      <c r="A97" s="56"/>
      <c r="B97" s="12">
        <v>96</v>
      </c>
      <c r="C97" s="13" t="s">
        <v>109</v>
      </c>
      <c r="D97" s="38" t="s">
        <v>390</v>
      </c>
      <c r="E97" s="39" t="s">
        <v>694</v>
      </c>
    </row>
    <row r="98" spans="1:5" ht="25.5" x14ac:dyDescent="0.25">
      <c r="A98" s="56"/>
      <c r="B98" s="18">
        <v>97</v>
      </c>
      <c r="C98" s="13" t="s">
        <v>110</v>
      </c>
      <c r="D98" s="38" t="s">
        <v>391</v>
      </c>
      <c r="E98" s="39" t="s">
        <v>695</v>
      </c>
    </row>
    <row r="99" spans="1:5" ht="38.25" x14ac:dyDescent="0.25">
      <c r="A99" s="57" t="s">
        <v>259</v>
      </c>
      <c r="B99" s="41">
        <v>98</v>
      </c>
      <c r="C99" s="42" t="s">
        <v>111</v>
      </c>
      <c r="D99" s="42" t="s">
        <v>392</v>
      </c>
      <c r="E99" s="41" t="s">
        <v>696</v>
      </c>
    </row>
    <row r="100" spans="1:5" s="35" customFormat="1" ht="38.25" x14ac:dyDescent="0.25">
      <c r="A100" s="57"/>
      <c r="B100" s="41">
        <v>99</v>
      </c>
      <c r="C100" s="42" t="s">
        <v>112</v>
      </c>
      <c r="D100" s="42" t="s">
        <v>393</v>
      </c>
      <c r="E100" s="41" t="s">
        <v>697</v>
      </c>
    </row>
    <row r="101" spans="1:5" s="35" customFormat="1" ht="38.25" x14ac:dyDescent="0.25">
      <c r="A101" s="57"/>
      <c r="B101" s="41">
        <v>100</v>
      </c>
      <c r="C101" s="42" t="s">
        <v>113</v>
      </c>
      <c r="D101" s="42" t="s">
        <v>394</v>
      </c>
      <c r="E101" s="41" t="s">
        <v>698</v>
      </c>
    </row>
    <row r="102" spans="1:5" s="35" customFormat="1" ht="38.25" x14ac:dyDescent="0.25">
      <c r="A102" s="57"/>
      <c r="B102" s="41">
        <v>101</v>
      </c>
      <c r="C102" s="42" t="s">
        <v>114</v>
      </c>
      <c r="D102" s="42" t="s">
        <v>395</v>
      </c>
      <c r="E102" s="41" t="s">
        <v>699</v>
      </c>
    </row>
    <row r="103" spans="1:5" ht="63.75" x14ac:dyDescent="0.25">
      <c r="A103" s="57"/>
      <c r="B103" s="41">
        <v>102</v>
      </c>
      <c r="C103" s="42" t="s">
        <v>9</v>
      </c>
      <c r="D103" s="42" t="s">
        <v>396</v>
      </c>
      <c r="E103" s="41" t="s">
        <v>400</v>
      </c>
    </row>
    <row r="104" spans="1:5" ht="63.75" x14ac:dyDescent="0.25">
      <c r="A104" s="57"/>
      <c r="B104" s="41">
        <v>103</v>
      </c>
      <c r="C104" s="42" t="s">
        <v>10</v>
      </c>
      <c r="D104" s="42" t="s">
        <v>397</v>
      </c>
      <c r="E104" s="41" t="s">
        <v>401</v>
      </c>
    </row>
    <row r="105" spans="1:5" ht="60.75" customHeight="1" x14ac:dyDescent="0.25">
      <c r="A105" s="57"/>
      <c r="B105" s="41">
        <v>104</v>
      </c>
      <c r="C105" s="46" t="s">
        <v>65</v>
      </c>
      <c r="D105" s="42" t="s">
        <v>398</v>
      </c>
      <c r="E105" s="41" t="s">
        <v>402</v>
      </c>
    </row>
    <row r="106" spans="1:5" ht="38.25" x14ac:dyDescent="0.25">
      <c r="A106" s="57"/>
      <c r="B106" s="41">
        <v>105</v>
      </c>
      <c r="C106" s="42" t="s">
        <v>159</v>
      </c>
      <c r="D106" s="42" t="s">
        <v>399</v>
      </c>
      <c r="E106" s="41" t="s">
        <v>403</v>
      </c>
    </row>
    <row r="107" spans="1:5" ht="25.5" x14ac:dyDescent="0.25">
      <c r="A107" s="56" t="s">
        <v>260</v>
      </c>
      <c r="B107" s="18">
        <v>106</v>
      </c>
      <c r="C107" s="13" t="s">
        <v>157</v>
      </c>
      <c r="D107" s="13" t="s">
        <v>404</v>
      </c>
      <c r="E107" s="12" t="s">
        <v>406</v>
      </c>
    </row>
    <row r="108" spans="1:5" ht="25.5" x14ac:dyDescent="0.25">
      <c r="A108" s="56"/>
      <c r="B108" s="12">
        <v>107</v>
      </c>
      <c r="C108" s="13" t="s">
        <v>158</v>
      </c>
      <c r="D108" s="13" t="s">
        <v>405</v>
      </c>
      <c r="E108" s="12" t="s">
        <v>407</v>
      </c>
    </row>
    <row r="109" spans="1:5" s="35" customFormat="1" ht="51" x14ac:dyDescent="0.25">
      <c r="A109" s="57" t="s">
        <v>261</v>
      </c>
      <c r="B109" s="41">
        <v>108</v>
      </c>
      <c r="C109" s="42" t="s">
        <v>74</v>
      </c>
      <c r="D109" s="42" t="s">
        <v>704</v>
      </c>
      <c r="E109" s="41" t="s">
        <v>709</v>
      </c>
    </row>
    <row r="110" spans="1:5" ht="25.5" x14ac:dyDescent="0.25">
      <c r="A110" s="57"/>
      <c r="B110" s="41">
        <v>109</v>
      </c>
      <c r="C110" s="42" t="s">
        <v>144</v>
      </c>
      <c r="D110" s="42" t="s">
        <v>705</v>
      </c>
      <c r="E110" s="41" t="s">
        <v>716</v>
      </c>
    </row>
    <row r="111" spans="1:5" ht="63.75" x14ac:dyDescent="0.25">
      <c r="A111" s="57"/>
      <c r="B111" s="41">
        <v>110</v>
      </c>
      <c r="C111" s="42" t="s">
        <v>145</v>
      </c>
      <c r="D111" s="42" t="s">
        <v>706</v>
      </c>
      <c r="E111" s="41" t="s">
        <v>710</v>
      </c>
    </row>
    <row r="112" spans="1:5" ht="25.5" x14ac:dyDescent="0.25">
      <c r="A112" s="57"/>
      <c r="B112" s="41">
        <v>111</v>
      </c>
      <c r="C112" s="42" t="s">
        <v>146</v>
      </c>
      <c r="D112" s="42" t="s">
        <v>719</v>
      </c>
      <c r="E112" s="41" t="s">
        <v>711</v>
      </c>
    </row>
    <row r="113" spans="1:5" ht="51" x14ac:dyDescent="0.25">
      <c r="A113" s="57"/>
      <c r="B113" s="41">
        <v>112</v>
      </c>
      <c r="C113" s="42" t="s">
        <v>147</v>
      </c>
      <c r="D113" s="42" t="s">
        <v>707</v>
      </c>
      <c r="E113" s="41" t="s">
        <v>712</v>
      </c>
    </row>
    <row r="114" spans="1:5" ht="38.25" x14ac:dyDescent="0.25">
      <c r="A114" s="57"/>
      <c r="B114" s="41">
        <v>113</v>
      </c>
      <c r="C114" s="42" t="s">
        <v>15</v>
      </c>
      <c r="D114" s="42" t="s">
        <v>718</v>
      </c>
      <c r="E114" s="41" t="s">
        <v>713</v>
      </c>
    </row>
    <row r="115" spans="1:5" ht="38.25" x14ac:dyDescent="0.25">
      <c r="A115" s="57"/>
      <c r="B115" s="41">
        <v>114</v>
      </c>
      <c r="C115" s="42" t="s">
        <v>148</v>
      </c>
      <c r="D115" s="42" t="s">
        <v>708</v>
      </c>
      <c r="E115" s="41" t="s">
        <v>714</v>
      </c>
    </row>
    <row r="116" spans="1:5" ht="38.25" x14ac:dyDescent="0.25">
      <c r="A116" s="57"/>
      <c r="B116" s="41">
        <v>115</v>
      </c>
      <c r="C116" s="42" t="s">
        <v>149</v>
      </c>
      <c r="D116" s="41" t="s">
        <v>297</v>
      </c>
      <c r="E116" s="41" t="s">
        <v>297</v>
      </c>
    </row>
    <row r="117" spans="1:5" ht="25.5" x14ac:dyDescent="0.25">
      <c r="A117" s="57"/>
      <c r="B117" s="41">
        <v>116</v>
      </c>
      <c r="C117" s="42" t="s">
        <v>150</v>
      </c>
      <c r="D117" s="41" t="s">
        <v>297</v>
      </c>
      <c r="E117" s="41" t="s">
        <v>297</v>
      </c>
    </row>
    <row r="118" spans="1:5" s="35" customFormat="1" ht="25.5" x14ac:dyDescent="0.25">
      <c r="A118" s="57"/>
      <c r="B118" s="41">
        <v>117</v>
      </c>
      <c r="C118" s="42" t="s">
        <v>151</v>
      </c>
      <c r="D118" s="41" t="s">
        <v>297</v>
      </c>
      <c r="E118" s="41" t="s">
        <v>297</v>
      </c>
    </row>
    <row r="119" spans="1:5" ht="25.5" x14ac:dyDescent="0.25">
      <c r="A119" s="57"/>
      <c r="B119" s="41">
        <v>118</v>
      </c>
      <c r="C119" s="42" t="s">
        <v>152</v>
      </c>
      <c r="D119" s="41" t="s">
        <v>297</v>
      </c>
      <c r="E119" s="41" t="s">
        <v>297</v>
      </c>
    </row>
    <row r="120" spans="1:5" ht="25.5" x14ac:dyDescent="0.25">
      <c r="A120" s="57"/>
      <c r="B120" s="41">
        <v>119</v>
      </c>
      <c r="C120" s="42" t="s">
        <v>153</v>
      </c>
      <c r="D120" s="41" t="s">
        <v>297</v>
      </c>
      <c r="E120" s="41" t="s">
        <v>297</v>
      </c>
    </row>
    <row r="121" spans="1:5" s="35" customFormat="1" ht="25.5" x14ac:dyDescent="0.25">
      <c r="A121" s="57"/>
      <c r="B121" s="41">
        <v>120</v>
      </c>
      <c r="C121" s="42" t="s">
        <v>154</v>
      </c>
      <c r="D121" s="41" t="s">
        <v>297</v>
      </c>
      <c r="E121" s="41" t="s">
        <v>297</v>
      </c>
    </row>
    <row r="122" spans="1:5" s="35" customFormat="1" ht="43.5" customHeight="1" x14ac:dyDescent="0.25">
      <c r="A122" s="57"/>
      <c r="B122" s="41">
        <v>121</v>
      </c>
      <c r="C122" s="42" t="s">
        <v>160</v>
      </c>
      <c r="D122" s="41" t="s">
        <v>297</v>
      </c>
      <c r="E122" s="41" t="s">
        <v>297</v>
      </c>
    </row>
    <row r="123" spans="1:5" s="35" customFormat="1" ht="45" customHeight="1" x14ac:dyDescent="0.25">
      <c r="A123" s="57"/>
      <c r="B123" s="41">
        <v>122</v>
      </c>
      <c r="C123" s="46" t="s">
        <v>155</v>
      </c>
      <c r="D123" s="42" t="s">
        <v>717</v>
      </c>
      <c r="E123" s="41" t="s">
        <v>715</v>
      </c>
    </row>
    <row r="124" spans="1:5" s="35" customFormat="1" ht="25.5" x14ac:dyDescent="0.25">
      <c r="A124" s="57"/>
      <c r="B124" s="41">
        <v>123</v>
      </c>
      <c r="C124" s="42" t="s">
        <v>156</v>
      </c>
      <c r="D124" s="41" t="s">
        <v>297</v>
      </c>
      <c r="E124" s="41" t="s">
        <v>297</v>
      </c>
    </row>
    <row r="125" spans="1:5" ht="25.5" x14ac:dyDescent="0.25">
      <c r="A125" s="56" t="s">
        <v>262</v>
      </c>
      <c r="B125" s="18">
        <v>124</v>
      </c>
      <c r="C125" s="13" t="s">
        <v>128</v>
      </c>
      <c r="D125" s="13" t="s">
        <v>408</v>
      </c>
      <c r="E125" s="12" t="s">
        <v>424</v>
      </c>
    </row>
    <row r="126" spans="1:5" ht="38.25" x14ac:dyDescent="0.25">
      <c r="A126" s="56"/>
      <c r="B126" s="12">
        <v>125</v>
      </c>
      <c r="C126" s="13" t="s">
        <v>129</v>
      </c>
      <c r="D126" s="13" t="s">
        <v>409</v>
      </c>
      <c r="E126" s="12" t="s">
        <v>425</v>
      </c>
    </row>
    <row r="127" spans="1:5" ht="63.75" x14ac:dyDescent="0.25">
      <c r="A127" s="56"/>
      <c r="B127" s="12">
        <v>126</v>
      </c>
      <c r="C127" s="13" t="s">
        <v>130</v>
      </c>
      <c r="D127" s="13" t="s">
        <v>410</v>
      </c>
      <c r="E127" s="12" t="s">
        <v>426</v>
      </c>
    </row>
    <row r="128" spans="1:5" s="35" customFormat="1" ht="25.5" x14ac:dyDescent="0.25">
      <c r="A128" s="56"/>
      <c r="B128" s="18">
        <v>127</v>
      </c>
      <c r="C128" s="17" t="s">
        <v>131</v>
      </c>
      <c r="D128" s="13" t="s">
        <v>411</v>
      </c>
      <c r="E128" s="12" t="s">
        <v>427</v>
      </c>
    </row>
    <row r="129" spans="1:5" ht="38.25" x14ac:dyDescent="0.25">
      <c r="A129" s="56"/>
      <c r="B129" s="12">
        <v>128</v>
      </c>
      <c r="C129" s="13" t="s">
        <v>141</v>
      </c>
      <c r="D129" s="13" t="s">
        <v>412</v>
      </c>
      <c r="E129" s="12" t="s">
        <v>428</v>
      </c>
    </row>
    <row r="130" spans="1:5" ht="38.25" x14ac:dyDescent="0.25">
      <c r="A130" s="56"/>
      <c r="B130" s="12">
        <v>129</v>
      </c>
      <c r="C130" s="13" t="s">
        <v>142</v>
      </c>
      <c r="D130" s="13" t="s">
        <v>413</v>
      </c>
      <c r="E130" s="12" t="s">
        <v>429</v>
      </c>
    </row>
    <row r="131" spans="1:5" s="35" customFormat="1" ht="25.5" x14ac:dyDescent="0.25">
      <c r="A131" s="56"/>
      <c r="B131" s="18">
        <v>130</v>
      </c>
      <c r="C131" s="17" t="s">
        <v>143</v>
      </c>
      <c r="D131" s="13" t="s">
        <v>414</v>
      </c>
      <c r="E131" s="12" t="s">
        <v>430</v>
      </c>
    </row>
    <row r="132" spans="1:5" ht="25.5" x14ac:dyDescent="0.25">
      <c r="A132" s="56"/>
      <c r="B132" s="12">
        <v>131</v>
      </c>
      <c r="C132" s="13" t="s">
        <v>132</v>
      </c>
      <c r="D132" s="13" t="s">
        <v>415</v>
      </c>
      <c r="E132" s="12" t="s">
        <v>432</v>
      </c>
    </row>
    <row r="133" spans="1:5" ht="38.25" x14ac:dyDescent="0.25">
      <c r="A133" s="56"/>
      <c r="B133" s="12">
        <v>132</v>
      </c>
      <c r="C133" s="13" t="s">
        <v>133</v>
      </c>
      <c r="D133" s="13" t="s">
        <v>416</v>
      </c>
      <c r="E133" s="12" t="s">
        <v>433</v>
      </c>
    </row>
    <row r="134" spans="1:5" ht="25.5" x14ac:dyDescent="0.25">
      <c r="A134" s="56"/>
      <c r="B134" s="18">
        <v>133</v>
      </c>
      <c r="C134" s="13" t="s">
        <v>134</v>
      </c>
      <c r="D134" s="13" t="s">
        <v>417</v>
      </c>
      <c r="E134" s="12" t="s">
        <v>434</v>
      </c>
    </row>
    <row r="135" spans="1:5" ht="25.5" x14ac:dyDescent="0.25">
      <c r="A135" s="56"/>
      <c r="B135" s="12">
        <v>134</v>
      </c>
      <c r="C135" s="13" t="s">
        <v>135</v>
      </c>
      <c r="D135" s="13" t="s">
        <v>418</v>
      </c>
      <c r="E135" s="12" t="s">
        <v>435</v>
      </c>
    </row>
    <row r="136" spans="1:5" ht="25.5" x14ac:dyDescent="0.25">
      <c r="A136" s="56"/>
      <c r="B136" s="12">
        <v>135</v>
      </c>
      <c r="C136" s="13" t="s">
        <v>136</v>
      </c>
      <c r="D136" s="13" t="s">
        <v>419</v>
      </c>
      <c r="E136" s="12" t="s">
        <v>431</v>
      </c>
    </row>
    <row r="137" spans="1:5" ht="38.25" x14ac:dyDescent="0.25">
      <c r="A137" s="56"/>
      <c r="B137" s="18">
        <v>136</v>
      </c>
      <c r="C137" s="13" t="s">
        <v>137</v>
      </c>
      <c r="D137" s="13" t="s">
        <v>420</v>
      </c>
      <c r="E137" s="12" t="s">
        <v>436</v>
      </c>
    </row>
    <row r="138" spans="1:5" ht="25.5" x14ac:dyDescent="0.25">
      <c r="A138" s="56"/>
      <c r="B138" s="12">
        <v>137</v>
      </c>
      <c r="C138" s="13" t="s">
        <v>138</v>
      </c>
      <c r="D138" s="13" t="s">
        <v>421</v>
      </c>
      <c r="E138" s="12" t="s">
        <v>437</v>
      </c>
    </row>
    <row r="139" spans="1:5" ht="25.5" x14ac:dyDescent="0.25">
      <c r="A139" s="56"/>
      <c r="B139" s="12">
        <v>138</v>
      </c>
      <c r="C139" s="13" t="s">
        <v>139</v>
      </c>
      <c r="D139" s="13" t="s">
        <v>422</v>
      </c>
      <c r="E139" s="12" t="s">
        <v>438</v>
      </c>
    </row>
    <row r="140" spans="1:5" ht="25.5" x14ac:dyDescent="0.25">
      <c r="A140" s="56"/>
      <c r="B140" s="18">
        <v>139</v>
      </c>
      <c r="C140" s="13" t="s">
        <v>140</v>
      </c>
      <c r="D140" s="13" t="s">
        <v>423</v>
      </c>
      <c r="E140" s="12" t="s">
        <v>439</v>
      </c>
    </row>
    <row r="141" spans="1:5" ht="38.25" x14ac:dyDescent="0.25">
      <c r="A141" s="57" t="s">
        <v>263</v>
      </c>
      <c r="B141" s="41">
        <v>140</v>
      </c>
      <c r="C141" s="47" t="s">
        <v>11</v>
      </c>
      <c r="D141" s="47" t="s">
        <v>440</v>
      </c>
      <c r="E141" s="48" t="s">
        <v>451</v>
      </c>
    </row>
    <row r="142" spans="1:5" ht="25.5" x14ac:dyDescent="0.25">
      <c r="A142" s="57"/>
      <c r="B142" s="41">
        <v>141</v>
      </c>
      <c r="C142" s="47" t="s">
        <v>12</v>
      </c>
      <c r="D142" s="47" t="s">
        <v>441</v>
      </c>
      <c r="E142" s="48" t="s">
        <v>452</v>
      </c>
    </row>
    <row r="143" spans="1:5" ht="38.25" x14ac:dyDescent="0.25">
      <c r="A143" s="57"/>
      <c r="B143" s="41">
        <v>142</v>
      </c>
      <c r="C143" s="47" t="s">
        <v>66</v>
      </c>
      <c r="D143" s="47" t="s">
        <v>442</v>
      </c>
      <c r="E143" s="48" t="s">
        <v>456</v>
      </c>
    </row>
    <row r="144" spans="1:5" ht="25.5" x14ac:dyDescent="0.25">
      <c r="A144" s="57"/>
      <c r="B144" s="41">
        <v>143</v>
      </c>
      <c r="C144" s="47" t="s">
        <v>161</v>
      </c>
      <c r="D144" s="47" t="s">
        <v>443</v>
      </c>
      <c r="E144" s="48" t="s">
        <v>453</v>
      </c>
    </row>
    <row r="145" spans="1:5" ht="38.25" x14ac:dyDescent="0.25">
      <c r="A145" s="57"/>
      <c r="B145" s="41">
        <v>144</v>
      </c>
      <c r="C145" s="47" t="s">
        <v>162</v>
      </c>
      <c r="D145" s="47" t="s">
        <v>444</v>
      </c>
      <c r="E145" s="48" t="s">
        <v>454</v>
      </c>
    </row>
    <row r="146" spans="1:5" ht="38.25" x14ac:dyDescent="0.25">
      <c r="A146" s="57"/>
      <c r="B146" s="41">
        <v>145</v>
      </c>
      <c r="C146" s="47" t="s">
        <v>163</v>
      </c>
      <c r="D146" s="47" t="s">
        <v>445</v>
      </c>
      <c r="E146" s="48" t="s">
        <v>455</v>
      </c>
    </row>
    <row r="147" spans="1:5" ht="38.25" x14ac:dyDescent="0.25">
      <c r="A147" s="57"/>
      <c r="B147" s="41">
        <v>146</v>
      </c>
      <c r="C147" s="47" t="s">
        <v>164</v>
      </c>
      <c r="D147" s="47" t="s">
        <v>457</v>
      </c>
      <c r="E147" s="41" t="s">
        <v>297</v>
      </c>
    </row>
    <row r="148" spans="1:5" ht="38.25" x14ac:dyDescent="0.25">
      <c r="A148" s="57"/>
      <c r="B148" s="41">
        <v>147</v>
      </c>
      <c r="C148" s="47" t="s">
        <v>165</v>
      </c>
      <c r="D148" s="47" t="s">
        <v>446</v>
      </c>
      <c r="E148" s="41" t="s">
        <v>297</v>
      </c>
    </row>
    <row r="149" spans="1:5" s="35" customFormat="1" ht="25.5" x14ac:dyDescent="0.25">
      <c r="A149" s="57"/>
      <c r="B149" s="41">
        <v>148</v>
      </c>
      <c r="C149" s="49" t="s">
        <v>166</v>
      </c>
      <c r="D149" s="47" t="s">
        <v>447</v>
      </c>
      <c r="E149" s="41" t="s">
        <v>297</v>
      </c>
    </row>
    <row r="150" spans="1:5" s="35" customFormat="1" ht="25.5" x14ac:dyDescent="0.25">
      <c r="A150" s="57"/>
      <c r="B150" s="41">
        <v>149</v>
      </c>
      <c r="C150" s="49" t="s">
        <v>167</v>
      </c>
      <c r="D150" s="47" t="s">
        <v>448</v>
      </c>
      <c r="E150" s="41" t="s">
        <v>297</v>
      </c>
    </row>
    <row r="151" spans="1:5" s="35" customFormat="1" ht="25.5" x14ac:dyDescent="0.25">
      <c r="A151" s="57"/>
      <c r="B151" s="41">
        <v>150</v>
      </c>
      <c r="C151" s="49" t="s">
        <v>168</v>
      </c>
      <c r="D151" s="47" t="s">
        <v>449</v>
      </c>
      <c r="E151" s="41" t="s">
        <v>297</v>
      </c>
    </row>
    <row r="152" spans="1:5" s="35" customFormat="1" ht="25.5" x14ac:dyDescent="0.25">
      <c r="A152" s="57"/>
      <c r="B152" s="41">
        <v>151</v>
      </c>
      <c r="C152" s="49" t="s">
        <v>169</v>
      </c>
      <c r="D152" s="47" t="s">
        <v>450</v>
      </c>
      <c r="E152" s="41" t="s">
        <v>297</v>
      </c>
    </row>
    <row r="153" spans="1:5" ht="25.5" x14ac:dyDescent="0.25">
      <c r="A153" s="56" t="s">
        <v>264</v>
      </c>
      <c r="B153" s="12">
        <v>152</v>
      </c>
      <c r="C153" s="13" t="s">
        <v>170</v>
      </c>
      <c r="D153" s="13" t="s">
        <v>458</v>
      </c>
      <c r="E153" s="12" t="s">
        <v>471</v>
      </c>
    </row>
    <row r="154" spans="1:5" x14ac:dyDescent="0.25">
      <c r="A154" s="56"/>
      <c r="B154" s="12">
        <v>153</v>
      </c>
      <c r="C154" s="13" t="s">
        <v>171</v>
      </c>
      <c r="D154" s="13" t="s">
        <v>459</v>
      </c>
      <c r="E154" s="12" t="s">
        <v>472</v>
      </c>
    </row>
    <row r="155" spans="1:5" s="35" customFormat="1" ht="38.25" x14ac:dyDescent="0.25">
      <c r="A155" s="56"/>
      <c r="B155" s="18">
        <v>154</v>
      </c>
      <c r="C155" s="17" t="s">
        <v>172</v>
      </c>
      <c r="D155" s="13" t="s">
        <v>460</v>
      </c>
      <c r="E155" s="12" t="s">
        <v>469</v>
      </c>
    </row>
    <row r="156" spans="1:5" s="35" customFormat="1" x14ac:dyDescent="0.25">
      <c r="A156" s="56"/>
      <c r="B156" s="12">
        <v>155</v>
      </c>
      <c r="C156" s="17" t="s">
        <v>173</v>
      </c>
      <c r="D156" s="13" t="s">
        <v>461</v>
      </c>
      <c r="E156" s="12" t="s">
        <v>473</v>
      </c>
    </row>
    <row r="157" spans="1:5" x14ac:dyDescent="0.25">
      <c r="A157" s="56"/>
      <c r="B157" s="12">
        <v>156</v>
      </c>
      <c r="C157" s="17" t="s">
        <v>174</v>
      </c>
      <c r="D157" s="13" t="s">
        <v>462</v>
      </c>
      <c r="E157" s="12" t="s">
        <v>474</v>
      </c>
    </row>
    <row r="158" spans="1:5" x14ac:dyDescent="0.25">
      <c r="A158" s="56"/>
      <c r="B158" s="18">
        <v>157</v>
      </c>
      <c r="C158" s="13" t="s">
        <v>175</v>
      </c>
      <c r="D158" s="13" t="s">
        <v>463</v>
      </c>
      <c r="E158" s="12" t="s">
        <v>475</v>
      </c>
    </row>
    <row r="159" spans="1:5" ht="38.25" x14ac:dyDescent="0.25">
      <c r="A159" s="56"/>
      <c r="B159" s="12">
        <v>158</v>
      </c>
      <c r="C159" s="13" t="s">
        <v>176</v>
      </c>
      <c r="D159" s="13" t="s">
        <v>464</v>
      </c>
      <c r="E159" s="12" t="s">
        <v>476</v>
      </c>
    </row>
    <row r="160" spans="1:5" s="35" customFormat="1" ht="25.5" x14ac:dyDescent="0.25">
      <c r="A160" s="56"/>
      <c r="B160" s="12">
        <v>159</v>
      </c>
      <c r="C160" s="17" t="s">
        <v>177</v>
      </c>
      <c r="D160" s="13" t="s">
        <v>465</v>
      </c>
      <c r="E160" s="12" t="s">
        <v>477</v>
      </c>
    </row>
    <row r="161" spans="1:5" ht="38.25" x14ac:dyDescent="0.25">
      <c r="A161" s="56"/>
      <c r="B161" s="18">
        <v>160</v>
      </c>
      <c r="C161" s="13" t="s">
        <v>178</v>
      </c>
      <c r="D161" s="13" t="s">
        <v>466</v>
      </c>
      <c r="E161" s="12" t="s">
        <v>478</v>
      </c>
    </row>
    <row r="162" spans="1:5" ht="25.5" x14ac:dyDescent="0.25">
      <c r="A162" s="56"/>
      <c r="B162" s="12">
        <v>161</v>
      </c>
      <c r="C162" s="17" t="s">
        <v>179</v>
      </c>
      <c r="D162" s="13" t="s">
        <v>467</v>
      </c>
      <c r="E162" s="12" t="s">
        <v>479</v>
      </c>
    </row>
    <row r="163" spans="1:5" ht="38.25" x14ac:dyDescent="0.25">
      <c r="A163" s="56"/>
      <c r="B163" s="12">
        <v>162</v>
      </c>
      <c r="C163" s="17" t="s">
        <v>180</v>
      </c>
      <c r="D163" s="13" t="s">
        <v>468</v>
      </c>
      <c r="E163" s="12" t="s">
        <v>470</v>
      </c>
    </row>
    <row r="164" spans="1:5" ht="38.25" x14ac:dyDescent="0.25">
      <c r="A164" s="57" t="s">
        <v>265</v>
      </c>
      <c r="B164" s="41">
        <v>163</v>
      </c>
      <c r="C164" s="42" t="s">
        <v>181</v>
      </c>
      <c r="D164" s="58" t="s">
        <v>700</v>
      </c>
      <c r="E164" s="59"/>
    </row>
    <row r="165" spans="1:5" s="35" customFormat="1" ht="25.5" x14ac:dyDescent="0.25">
      <c r="A165" s="57"/>
      <c r="B165" s="41">
        <v>164</v>
      </c>
      <c r="C165" s="42" t="s">
        <v>182</v>
      </c>
      <c r="D165" s="60"/>
      <c r="E165" s="61"/>
    </row>
    <row r="166" spans="1:5" ht="25.5" x14ac:dyDescent="0.25">
      <c r="A166" s="57"/>
      <c r="B166" s="41">
        <v>165</v>
      </c>
      <c r="C166" s="42" t="s">
        <v>183</v>
      </c>
      <c r="D166" s="60"/>
      <c r="E166" s="61"/>
    </row>
    <row r="167" spans="1:5" ht="38.25" x14ac:dyDescent="0.25">
      <c r="A167" s="57"/>
      <c r="B167" s="41">
        <v>166</v>
      </c>
      <c r="C167" s="50" t="s">
        <v>184</v>
      </c>
      <c r="D167" s="60"/>
      <c r="E167" s="61"/>
    </row>
    <row r="168" spans="1:5" ht="25.5" x14ac:dyDescent="0.25">
      <c r="A168" s="57"/>
      <c r="B168" s="41">
        <v>167</v>
      </c>
      <c r="C168" s="42" t="s">
        <v>185</v>
      </c>
      <c r="D168" s="60"/>
      <c r="E168" s="61"/>
    </row>
    <row r="169" spans="1:5" ht="35.25" customHeight="1" x14ac:dyDescent="0.25">
      <c r="A169" s="57"/>
      <c r="B169" s="41">
        <v>168</v>
      </c>
      <c r="C169" s="46" t="s">
        <v>186</v>
      </c>
      <c r="D169" s="60"/>
      <c r="E169" s="61"/>
    </row>
    <row r="170" spans="1:5" ht="33.75" customHeight="1" x14ac:dyDescent="0.25">
      <c r="A170" s="57"/>
      <c r="B170" s="41">
        <v>169</v>
      </c>
      <c r="C170" s="42" t="s">
        <v>187</v>
      </c>
      <c r="D170" s="60"/>
      <c r="E170" s="61"/>
    </row>
    <row r="171" spans="1:5" ht="25.5" x14ac:dyDescent="0.25">
      <c r="A171" s="57"/>
      <c r="B171" s="41">
        <v>170</v>
      </c>
      <c r="C171" s="42" t="s">
        <v>701</v>
      </c>
      <c r="D171" s="62"/>
      <c r="E171" s="63"/>
    </row>
    <row r="172" spans="1:5" ht="38.25" x14ac:dyDescent="0.25">
      <c r="A172" s="56" t="s">
        <v>266</v>
      </c>
      <c r="B172" s="12">
        <v>171</v>
      </c>
      <c r="C172" s="13" t="s">
        <v>188</v>
      </c>
      <c r="D172" s="13" t="s">
        <v>600</v>
      </c>
      <c r="E172" s="34" t="s">
        <v>610</v>
      </c>
    </row>
    <row r="173" spans="1:5" s="35" customFormat="1" ht="38.25" x14ac:dyDescent="0.25">
      <c r="A173" s="56"/>
      <c r="B173" s="18">
        <v>172</v>
      </c>
      <c r="C173" s="17" t="s">
        <v>189</v>
      </c>
      <c r="D173" s="13" t="s">
        <v>601</v>
      </c>
      <c r="E173" s="34" t="s">
        <v>611</v>
      </c>
    </row>
    <row r="174" spans="1:5" ht="38.25" x14ac:dyDescent="0.25">
      <c r="A174" s="56"/>
      <c r="B174" s="12">
        <v>173</v>
      </c>
      <c r="C174" s="13" t="s">
        <v>190</v>
      </c>
      <c r="D174" s="13" t="s">
        <v>602</v>
      </c>
      <c r="E174" s="34" t="s">
        <v>612</v>
      </c>
    </row>
    <row r="175" spans="1:5" ht="38.25" x14ac:dyDescent="0.25">
      <c r="A175" s="56"/>
      <c r="B175" s="12">
        <v>174</v>
      </c>
      <c r="C175" s="13" t="s">
        <v>13</v>
      </c>
      <c r="D175" s="13" t="s">
        <v>603</v>
      </c>
      <c r="E175" s="12" t="s">
        <v>613</v>
      </c>
    </row>
    <row r="176" spans="1:5" s="35" customFormat="1" ht="25.5" x14ac:dyDescent="0.25">
      <c r="A176" s="56"/>
      <c r="B176" s="18">
        <v>175</v>
      </c>
      <c r="C176" s="17" t="s">
        <v>191</v>
      </c>
      <c r="D176" s="36" t="s">
        <v>604</v>
      </c>
      <c r="E176" s="34" t="s">
        <v>614</v>
      </c>
    </row>
    <row r="177" spans="1:5" ht="25.5" x14ac:dyDescent="0.25">
      <c r="A177" s="56"/>
      <c r="B177" s="12">
        <v>176</v>
      </c>
      <c r="C177" s="13" t="s">
        <v>192</v>
      </c>
      <c r="D177" s="28" t="s">
        <v>605</v>
      </c>
      <c r="E177" s="27" t="s">
        <v>615</v>
      </c>
    </row>
    <row r="178" spans="1:5" ht="38.25" x14ac:dyDescent="0.25">
      <c r="A178" s="56"/>
      <c r="B178" s="12">
        <v>177</v>
      </c>
      <c r="C178" s="13" t="s">
        <v>193</v>
      </c>
      <c r="D178" s="13" t="s">
        <v>606</v>
      </c>
      <c r="E178" s="34" t="s">
        <v>616</v>
      </c>
    </row>
    <row r="179" spans="1:5" s="35" customFormat="1" ht="38.25" x14ac:dyDescent="0.25">
      <c r="A179" s="56"/>
      <c r="B179" s="18">
        <v>178</v>
      </c>
      <c r="C179" s="17" t="s">
        <v>14</v>
      </c>
      <c r="D179" s="28" t="s">
        <v>607</v>
      </c>
      <c r="E179" s="12" t="s">
        <v>617</v>
      </c>
    </row>
    <row r="180" spans="1:5" s="35" customFormat="1" ht="38.25" x14ac:dyDescent="0.25">
      <c r="A180" s="56"/>
      <c r="B180" s="12">
        <v>179</v>
      </c>
      <c r="C180" s="22" t="s">
        <v>57</v>
      </c>
      <c r="D180" s="13" t="s">
        <v>608</v>
      </c>
      <c r="E180" s="34" t="s">
        <v>618</v>
      </c>
    </row>
    <row r="181" spans="1:5" ht="25.5" x14ac:dyDescent="0.25">
      <c r="A181" s="56"/>
      <c r="B181" s="12">
        <v>180</v>
      </c>
      <c r="C181" s="13" t="s">
        <v>194</v>
      </c>
      <c r="D181" s="13" t="s">
        <v>609</v>
      </c>
      <c r="E181" s="12" t="s">
        <v>619</v>
      </c>
    </row>
    <row r="182" spans="1:5" s="35" customFormat="1" ht="51" x14ac:dyDescent="0.25">
      <c r="A182" s="41" t="s">
        <v>267</v>
      </c>
      <c r="B182" s="41">
        <v>181</v>
      </c>
      <c r="C182" s="42" t="s">
        <v>195</v>
      </c>
      <c r="D182" s="43" t="s">
        <v>702</v>
      </c>
      <c r="E182" s="41" t="s">
        <v>703</v>
      </c>
    </row>
    <row r="183" spans="1:5" ht="25.5" x14ac:dyDescent="0.25">
      <c r="A183" s="56" t="s">
        <v>268</v>
      </c>
      <c r="B183" s="12">
        <v>182</v>
      </c>
      <c r="C183" s="13" t="s">
        <v>197</v>
      </c>
      <c r="D183" s="13" t="s">
        <v>480</v>
      </c>
      <c r="E183" s="12" t="s">
        <v>490</v>
      </c>
    </row>
    <row r="184" spans="1:5" ht="25.5" x14ac:dyDescent="0.25">
      <c r="A184" s="56"/>
      <c r="B184" s="12">
        <v>183</v>
      </c>
      <c r="C184" s="13" t="s">
        <v>198</v>
      </c>
      <c r="D184" s="13" t="s">
        <v>481</v>
      </c>
      <c r="E184" s="12" t="s">
        <v>491</v>
      </c>
    </row>
    <row r="185" spans="1:5" ht="25.5" x14ac:dyDescent="0.25">
      <c r="A185" s="56"/>
      <c r="B185" s="18">
        <v>184</v>
      </c>
      <c r="C185" s="13" t="s">
        <v>77</v>
      </c>
      <c r="D185" s="13" t="s">
        <v>482</v>
      </c>
      <c r="E185" s="12" t="s">
        <v>492</v>
      </c>
    </row>
    <row r="186" spans="1:5" ht="25.5" x14ac:dyDescent="0.25">
      <c r="A186" s="56"/>
      <c r="B186" s="12">
        <v>185</v>
      </c>
      <c r="C186" s="13" t="s">
        <v>199</v>
      </c>
      <c r="D186" s="13" t="s">
        <v>483</v>
      </c>
      <c r="E186" s="12" t="s">
        <v>493</v>
      </c>
    </row>
    <row r="187" spans="1:5" ht="25.5" x14ac:dyDescent="0.25">
      <c r="A187" s="56"/>
      <c r="B187" s="12">
        <v>186</v>
      </c>
      <c r="C187" s="13" t="s">
        <v>200</v>
      </c>
      <c r="D187" s="13" t="s">
        <v>484</v>
      </c>
      <c r="E187" s="12" t="s">
        <v>494</v>
      </c>
    </row>
    <row r="188" spans="1:5" ht="38.25" x14ac:dyDescent="0.25">
      <c r="A188" s="56"/>
      <c r="B188" s="18">
        <v>187</v>
      </c>
      <c r="C188" s="13" t="s">
        <v>201</v>
      </c>
      <c r="D188" s="13" t="s">
        <v>485</v>
      </c>
      <c r="E188" s="12" t="s">
        <v>495</v>
      </c>
    </row>
    <row r="189" spans="1:5" ht="38.25" x14ac:dyDescent="0.25">
      <c r="A189" s="56"/>
      <c r="B189" s="12">
        <v>188</v>
      </c>
      <c r="C189" s="13" t="s">
        <v>202</v>
      </c>
      <c r="D189" s="13" t="s">
        <v>486</v>
      </c>
      <c r="E189" s="12" t="s">
        <v>496</v>
      </c>
    </row>
    <row r="190" spans="1:5" ht="25.5" x14ac:dyDescent="0.25">
      <c r="A190" s="56"/>
      <c r="B190" s="12">
        <v>189</v>
      </c>
      <c r="C190" s="13" t="s">
        <v>203</v>
      </c>
      <c r="D190" s="13" t="s">
        <v>487</v>
      </c>
      <c r="E190" s="12" t="s">
        <v>497</v>
      </c>
    </row>
    <row r="191" spans="1:5" ht="38.25" x14ac:dyDescent="0.25">
      <c r="A191" s="56"/>
      <c r="B191" s="18">
        <v>190</v>
      </c>
      <c r="C191" s="13" t="s">
        <v>204</v>
      </c>
      <c r="D191" s="13" t="s">
        <v>488</v>
      </c>
      <c r="E191" s="12" t="s">
        <v>498</v>
      </c>
    </row>
    <row r="192" spans="1:5" ht="38.25" x14ac:dyDescent="0.25">
      <c r="A192" s="56"/>
      <c r="B192" s="12">
        <v>191</v>
      </c>
      <c r="C192" s="13" t="s">
        <v>205</v>
      </c>
      <c r="D192" s="13" t="s">
        <v>489</v>
      </c>
      <c r="E192" s="12" t="s">
        <v>499</v>
      </c>
    </row>
    <row r="193" spans="1:5" ht="38.25" x14ac:dyDescent="0.25">
      <c r="A193" s="57" t="s">
        <v>269</v>
      </c>
      <c r="B193" s="41">
        <v>192</v>
      </c>
      <c r="C193" s="42" t="s">
        <v>206</v>
      </c>
      <c r="D193" s="43" t="s">
        <v>584</v>
      </c>
      <c r="E193" s="41" t="s">
        <v>592</v>
      </c>
    </row>
    <row r="194" spans="1:5" ht="38.25" x14ac:dyDescent="0.25">
      <c r="A194" s="57"/>
      <c r="B194" s="41">
        <v>193</v>
      </c>
      <c r="C194" s="50" t="s">
        <v>207</v>
      </c>
      <c r="D194" s="43" t="s">
        <v>585</v>
      </c>
      <c r="E194" s="41" t="s">
        <v>593</v>
      </c>
    </row>
    <row r="195" spans="1:5" ht="38.25" x14ac:dyDescent="0.25">
      <c r="A195" s="57"/>
      <c r="B195" s="41">
        <v>194</v>
      </c>
      <c r="C195" s="50" t="s">
        <v>208</v>
      </c>
      <c r="D195" s="43" t="s">
        <v>586</v>
      </c>
      <c r="E195" s="41" t="s">
        <v>594</v>
      </c>
    </row>
    <row r="196" spans="1:5" ht="25.5" x14ac:dyDescent="0.25">
      <c r="A196" s="57"/>
      <c r="B196" s="41">
        <v>195</v>
      </c>
      <c r="C196" s="42" t="s">
        <v>209</v>
      </c>
      <c r="D196" s="43" t="s">
        <v>587</v>
      </c>
      <c r="E196" s="41" t="s">
        <v>595</v>
      </c>
    </row>
    <row r="197" spans="1:5" ht="25.5" x14ac:dyDescent="0.25">
      <c r="A197" s="57"/>
      <c r="B197" s="41">
        <v>196</v>
      </c>
      <c r="C197" s="50" t="s">
        <v>210</v>
      </c>
      <c r="D197" s="43" t="s">
        <v>588</v>
      </c>
      <c r="E197" s="41" t="s">
        <v>596</v>
      </c>
    </row>
    <row r="198" spans="1:5" s="35" customFormat="1" ht="38.25" x14ac:dyDescent="0.25">
      <c r="A198" s="57"/>
      <c r="B198" s="41">
        <v>197</v>
      </c>
      <c r="C198" s="50" t="s">
        <v>211</v>
      </c>
      <c r="D198" s="43" t="s">
        <v>589</v>
      </c>
      <c r="E198" s="41" t="s">
        <v>597</v>
      </c>
    </row>
    <row r="199" spans="1:5" ht="25.5" x14ac:dyDescent="0.25">
      <c r="A199" s="57"/>
      <c r="B199" s="41">
        <v>198</v>
      </c>
      <c r="C199" s="50" t="s">
        <v>212</v>
      </c>
      <c r="D199" s="43" t="s">
        <v>590</v>
      </c>
      <c r="E199" s="41" t="s">
        <v>598</v>
      </c>
    </row>
    <row r="200" spans="1:5" ht="38.25" x14ac:dyDescent="0.25">
      <c r="A200" s="57"/>
      <c r="B200" s="41">
        <v>199</v>
      </c>
      <c r="C200" s="50" t="s">
        <v>213</v>
      </c>
      <c r="D200" s="43" t="s">
        <v>591</v>
      </c>
      <c r="E200" s="41" t="s">
        <v>599</v>
      </c>
    </row>
    <row r="201" spans="1:5" ht="25.5" x14ac:dyDescent="0.25">
      <c r="A201" s="56" t="s">
        <v>270</v>
      </c>
      <c r="B201" s="12">
        <v>200</v>
      </c>
      <c r="C201" s="13" t="s">
        <v>214</v>
      </c>
      <c r="D201" s="7" t="s">
        <v>500</v>
      </c>
      <c r="E201" s="12" t="s">
        <v>513</v>
      </c>
    </row>
    <row r="202" spans="1:5" ht="38.25" x14ac:dyDescent="0.25">
      <c r="A202" s="56"/>
      <c r="B202" s="12">
        <v>201</v>
      </c>
      <c r="C202" s="13" t="s">
        <v>215</v>
      </c>
      <c r="D202" s="7" t="s">
        <v>501</v>
      </c>
      <c r="E202" s="12" t="s">
        <v>514</v>
      </c>
    </row>
    <row r="203" spans="1:5" ht="25.5" x14ac:dyDescent="0.25">
      <c r="A203" s="56"/>
      <c r="B203" s="18">
        <v>202</v>
      </c>
      <c r="C203" s="13" t="s">
        <v>216</v>
      </c>
      <c r="D203" s="7" t="s">
        <v>502</v>
      </c>
      <c r="E203" s="12" t="s">
        <v>515</v>
      </c>
    </row>
    <row r="204" spans="1:5" ht="25.5" x14ac:dyDescent="0.25">
      <c r="A204" s="56"/>
      <c r="B204" s="12">
        <v>203</v>
      </c>
      <c r="C204" s="13" t="s">
        <v>217</v>
      </c>
      <c r="D204" s="7" t="s">
        <v>503</v>
      </c>
      <c r="E204" s="12" t="s">
        <v>516</v>
      </c>
    </row>
    <row r="205" spans="1:5" ht="38.25" x14ac:dyDescent="0.25">
      <c r="A205" s="56"/>
      <c r="B205" s="12">
        <v>204</v>
      </c>
      <c r="C205" s="13" t="s">
        <v>218</v>
      </c>
      <c r="D205" s="7" t="s">
        <v>504</v>
      </c>
      <c r="E205" s="12" t="s">
        <v>517</v>
      </c>
    </row>
    <row r="206" spans="1:5" ht="51" x14ac:dyDescent="0.25">
      <c r="A206" s="56"/>
      <c r="B206" s="18">
        <v>205</v>
      </c>
      <c r="C206" s="13" t="s">
        <v>219</v>
      </c>
      <c r="D206" s="7" t="s">
        <v>505</v>
      </c>
      <c r="E206" s="12" t="s">
        <v>518</v>
      </c>
    </row>
    <row r="207" spans="1:5" ht="38.25" x14ac:dyDescent="0.25">
      <c r="A207" s="56"/>
      <c r="B207" s="12">
        <v>206</v>
      </c>
      <c r="C207" s="13" t="s">
        <v>220</v>
      </c>
      <c r="D207" s="7" t="s">
        <v>506</v>
      </c>
      <c r="E207" s="12" t="s">
        <v>519</v>
      </c>
    </row>
    <row r="208" spans="1:5" ht="38.25" x14ac:dyDescent="0.25">
      <c r="A208" s="56"/>
      <c r="B208" s="12">
        <v>207</v>
      </c>
      <c r="C208" s="13" t="s">
        <v>221</v>
      </c>
      <c r="D208" s="7" t="s">
        <v>507</v>
      </c>
      <c r="E208" s="12" t="s">
        <v>520</v>
      </c>
    </row>
    <row r="209" spans="1:5" ht="38.25" x14ac:dyDescent="0.25">
      <c r="A209" s="56"/>
      <c r="B209" s="18">
        <v>208</v>
      </c>
      <c r="C209" s="13" t="s">
        <v>222</v>
      </c>
      <c r="D209" s="7" t="s">
        <v>508</v>
      </c>
      <c r="E209" s="12" t="s">
        <v>521</v>
      </c>
    </row>
    <row r="210" spans="1:5" ht="38.25" x14ac:dyDescent="0.25">
      <c r="A210" s="56"/>
      <c r="B210" s="12">
        <v>209</v>
      </c>
      <c r="C210" s="13" t="s">
        <v>223</v>
      </c>
      <c r="D210" s="7" t="s">
        <v>509</v>
      </c>
      <c r="E210" s="12" t="s">
        <v>522</v>
      </c>
    </row>
    <row r="211" spans="1:5" ht="38.25" x14ac:dyDescent="0.25">
      <c r="A211" s="56"/>
      <c r="B211" s="12">
        <v>210</v>
      </c>
      <c r="C211" s="13" t="s">
        <v>224</v>
      </c>
      <c r="D211" s="7" t="s">
        <v>510</v>
      </c>
      <c r="E211" s="12" t="s">
        <v>523</v>
      </c>
    </row>
    <row r="212" spans="1:5" ht="39.75" customHeight="1" x14ac:dyDescent="0.25">
      <c r="A212" s="56"/>
      <c r="B212" s="18">
        <v>211</v>
      </c>
      <c r="C212" s="13" t="s">
        <v>225</v>
      </c>
      <c r="D212" s="7" t="s">
        <v>511</v>
      </c>
      <c r="E212" s="12" t="s">
        <v>524</v>
      </c>
    </row>
    <row r="213" spans="1:5" ht="25.5" x14ac:dyDescent="0.25">
      <c r="A213" s="56"/>
      <c r="B213" s="12">
        <v>212</v>
      </c>
      <c r="C213" s="13" t="s">
        <v>16</v>
      </c>
      <c r="D213" s="40" t="s">
        <v>512</v>
      </c>
      <c r="E213" s="12" t="s">
        <v>525</v>
      </c>
    </row>
    <row r="214" spans="1:5" s="35" customFormat="1" ht="38.25" x14ac:dyDescent="0.25">
      <c r="A214" s="57" t="s">
        <v>271</v>
      </c>
      <c r="B214" s="41">
        <v>213</v>
      </c>
      <c r="C214" s="42" t="s">
        <v>75</v>
      </c>
      <c r="D214" s="51" t="s">
        <v>526</v>
      </c>
      <c r="E214" s="52" t="s">
        <v>548</v>
      </c>
    </row>
    <row r="215" spans="1:5" ht="38.25" x14ac:dyDescent="0.25">
      <c r="A215" s="57"/>
      <c r="B215" s="41">
        <v>214</v>
      </c>
      <c r="C215" s="42" t="s">
        <v>226</v>
      </c>
      <c r="D215" s="51" t="s">
        <v>546</v>
      </c>
      <c r="E215" s="52" t="s">
        <v>547</v>
      </c>
    </row>
    <row r="216" spans="1:5" ht="25.5" x14ac:dyDescent="0.25">
      <c r="A216" s="57"/>
      <c r="B216" s="41">
        <v>215</v>
      </c>
      <c r="C216" s="42" t="s">
        <v>227</v>
      </c>
      <c r="D216" s="49" t="s">
        <v>527</v>
      </c>
      <c r="E216" s="52" t="s">
        <v>549</v>
      </c>
    </row>
    <row r="217" spans="1:5" ht="51" x14ac:dyDescent="0.25">
      <c r="A217" s="57"/>
      <c r="B217" s="41">
        <v>216</v>
      </c>
      <c r="C217" s="42" t="s">
        <v>228</v>
      </c>
      <c r="D217" s="49" t="s">
        <v>528</v>
      </c>
      <c r="E217" s="52" t="s">
        <v>550</v>
      </c>
    </row>
    <row r="218" spans="1:5" ht="38.25" x14ac:dyDescent="0.25">
      <c r="A218" s="57"/>
      <c r="B218" s="41">
        <v>217</v>
      </c>
      <c r="C218" s="42" t="s">
        <v>229</v>
      </c>
      <c r="D218" s="49" t="s">
        <v>529</v>
      </c>
      <c r="E218" s="52" t="s">
        <v>551</v>
      </c>
    </row>
    <row r="219" spans="1:5" ht="63.75" x14ac:dyDescent="0.25">
      <c r="A219" s="57"/>
      <c r="B219" s="41">
        <v>218</v>
      </c>
      <c r="C219" s="42" t="s">
        <v>230</v>
      </c>
      <c r="D219" s="49" t="s">
        <v>530</v>
      </c>
      <c r="E219" s="52" t="s">
        <v>552</v>
      </c>
    </row>
    <row r="220" spans="1:5" ht="51" x14ac:dyDescent="0.25">
      <c r="A220" s="57"/>
      <c r="B220" s="41">
        <v>219</v>
      </c>
      <c r="C220" s="42" t="s">
        <v>231</v>
      </c>
      <c r="D220" s="49" t="s">
        <v>531</v>
      </c>
      <c r="E220" s="52" t="s">
        <v>553</v>
      </c>
    </row>
    <row r="221" spans="1:5" s="35" customFormat="1" ht="51" x14ac:dyDescent="0.25">
      <c r="A221" s="57"/>
      <c r="B221" s="41">
        <v>220</v>
      </c>
      <c r="C221" s="42" t="s">
        <v>232</v>
      </c>
      <c r="D221" s="49" t="s">
        <v>532</v>
      </c>
      <c r="E221" s="52" t="s">
        <v>554</v>
      </c>
    </row>
    <row r="222" spans="1:5" s="35" customFormat="1" ht="38.25" x14ac:dyDescent="0.25">
      <c r="A222" s="57"/>
      <c r="B222" s="41">
        <v>221</v>
      </c>
      <c r="C222" s="42" t="s">
        <v>233</v>
      </c>
      <c r="D222" s="49" t="s">
        <v>533</v>
      </c>
      <c r="E222" s="52" t="s">
        <v>555</v>
      </c>
    </row>
    <row r="223" spans="1:5" s="35" customFormat="1" ht="38.25" x14ac:dyDescent="0.25">
      <c r="A223" s="57"/>
      <c r="B223" s="41">
        <v>222</v>
      </c>
      <c r="C223" s="42" t="s">
        <v>234</v>
      </c>
      <c r="D223" s="49" t="s">
        <v>534</v>
      </c>
      <c r="E223" s="52" t="s">
        <v>556</v>
      </c>
    </row>
    <row r="224" spans="1:5" s="35" customFormat="1" ht="63.75" x14ac:dyDescent="0.25">
      <c r="A224" s="57"/>
      <c r="B224" s="41">
        <v>223</v>
      </c>
      <c r="C224" s="42" t="s">
        <v>235</v>
      </c>
      <c r="D224" s="49" t="s">
        <v>535</v>
      </c>
      <c r="E224" s="52" t="s">
        <v>557</v>
      </c>
    </row>
    <row r="225" spans="1:5" s="35" customFormat="1" ht="51" x14ac:dyDescent="0.25">
      <c r="A225" s="57"/>
      <c r="B225" s="41">
        <v>224</v>
      </c>
      <c r="C225" s="42" t="s">
        <v>236</v>
      </c>
      <c r="D225" s="49" t="s">
        <v>536</v>
      </c>
      <c r="E225" s="52" t="s">
        <v>558</v>
      </c>
    </row>
    <row r="226" spans="1:5" s="35" customFormat="1" ht="51" x14ac:dyDescent="0.25">
      <c r="A226" s="57"/>
      <c r="B226" s="41">
        <v>225</v>
      </c>
      <c r="C226" s="42" t="s">
        <v>237</v>
      </c>
      <c r="D226" s="49" t="s">
        <v>537</v>
      </c>
      <c r="E226" s="52" t="s">
        <v>559</v>
      </c>
    </row>
    <row r="227" spans="1:5" ht="51" x14ac:dyDescent="0.25">
      <c r="A227" s="57"/>
      <c r="B227" s="41">
        <v>226</v>
      </c>
      <c r="C227" s="42" t="s">
        <v>238</v>
      </c>
      <c r="D227" s="49" t="s">
        <v>572</v>
      </c>
      <c r="E227" s="52" t="s">
        <v>560</v>
      </c>
    </row>
    <row r="228" spans="1:5" ht="51" x14ac:dyDescent="0.25">
      <c r="A228" s="57"/>
      <c r="B228" s="41">
        <v>227</v>
      </c>
      <c r="C228" s="42" t="s">
        <v>239</v>
      </c>
      <c r="D228" s="49" t="s">
        <v>538</v>
      </c>
      <c r="E228" s="52" t="s">
        <v>561</v>
      </c>
    </row>
    <row r="229" spans="1:5" ht="51" x14ac:dyDescent="0.25">
      <c r="A229" s="57"/>
      <c r="B229" s="41">
        <v>228</v>
      </c>
      <c r="C229" s="42" t="s">
        <v>240</v>
      </c>
      <c r="D229" s="49" t="s">
        <v>539</v>
      </c>
      <c r="E229" s="52" t="s">
        <v>562</v>
      </c>
    </row>
    <row r="230" spans="1:5" ht="51" x14ac:dyDescent="0.25">
      <c r="A230" s="57"/>
      <c r="B230" s="41">
        <v>229</v>
      </c>
      <c r="C230" s="42" t="s">
        <v>241</v>
      </c>
      <c r="D230" s="49" t="s">
        <v>540</v>
      </c>
      <c r="E230" s="52" t="s">
        <v>563</v>
      </c>
    </row>
    <row r="231" spans="1:5" ht="51" x14ac:dyDescent="0.25">
      <c r="A231" s="57"/>
      <c r="B231" s="41">
        <v>230</v>
      </c>
      <c r="C231" s="42" t="s">
        <v>242</v>
      </c>
      <c r="D231" s="49" t="s">
        <v>541</v>
      </c>
      <c r="E231" s="52" t="s">
        <v>564</v>
      </c>
    </row>
    <row r="232" spans="1:5" ht="51" x14ac:dyDescent="0.25">
      <c r="A232" s="57"/>
      <c r="B232" s="41">
        <v>231</v>
      </c>
      <c r="C232" s="42" t="s">
        <v>243</v>
      </c>
      <c r="D232" s="49" t="s">
        <v>542</v>
      </c>
      <c r="E232" s="52" t="s">
        <v>565</v>
      </c>
    </row>
    <row r="233" spans="1:5" ht="38.25" x14ac:dyDescent="0.25">
      <c r="A233" s="57"/>
      <c r="B233" s="41">
        <v>232</v>
      </c>
      <c r="C233" s="42" t="s">
        <v>244</v>
      </c>
      <c r="D233" s="49" t="s">
        <v>573</v>
      </c>
      <c r="E233" s="52" t="s">
        <v>566</v>
      </c>
    </row>
    <row r="234" spans="1:5" ht="38.25" x14ac:dyDescent="0.25">
      <c r="A234" s="57"/>
      <c r="B234" s="41">
        <v>233</v>
      </c>
      <c r="C234" s="42" t="s">
        <v>245</v>
      </c>
      <c r="D234" s="49" t="s">
        <v>571</v>
      </c>
      <c r="E234" s="52" t="s">
        <v>567</v>
      </c>
    </row>
    <row r="235" spans="1:5" ht="38.25" x14ac:dyDescent="0.25">
      <c r="A235" s="57"/>
      <c r="B235" s="41">
        <v>234</v>
      </c>
      <c r="C235" s="42" t="s">
        <v>246</v>
      </c>
      <c r="D235" s="49" t="s">
        <v>543</v>
      </c>
      <c r="E235" s="52" t="s">
        <v>568</v>
      </c>
    </row>
    <row r="236" spans="1:5" ht="38.25" x14ac:dyDescent="0.25">
      <c r="A236" s="57"/>
      <c r="B236" s="41">
        <v>235</v>
      </c>
      <c r="C236" s="42" t="s">
        <v>247</v>
      </c>
      <c r="D236" s="49" t="s">
        <v>544</v>
      </c>
      <c r="E236" s="52" t="s">
        <v>569</v>
      </c>
    </row>
    <row r="237" spans="1:5" s="35" customFormat="1" ht="38.25" x14ac:dyDescent="0.25">
      <c r="A237" s="57"/>
      <c r="B237" s="41">
        <v>236</v>
      </c>
      <c r="C237" s="42" t="s">
        <v>248</v>
      </c>
      <c r="D237" s="49" t="s">
        <v>545</v>
      </c>
      <c r="E237" s="52" t="s">
        <v>570</v>
      </c>
    </row>
    <row r="238" spans="1:5" ht="25.5" x14ac:dyDescent="0.25">
      <c r="A238" s="12" t="s">
        <v>272</v>
      </c>
      <c r="B238" s="12">
        <v>237</v>
      </c>
      <c r="C238" s="13" t="s">
        <v>51</v>
      </c>
      <c r="D238" s="7" t="s">
        <v>582</v>
      </c>
      <c r="E238" s="12" t="s">
        <v>583</v>
      </c>
    </row>
    <row r="239" spans="1:5" ht="114.75" x14ac:dyDescent="0.25">
      <c r="A239" s="57" t="s">
        <v>273</v>
      </c>
      <c r="B239" s="41">
        <v>238</v>
      </c>
      <c r="C239" s="49" t="s">
        <v>50</v>
      </c>
      <c r="D239" s="49" t="s">
        <v>574</v>
      </c>
      <c r="E239" s="52" t="s">
        <v>578</v>
      </c>
    </row>
    <row r="240" spans="1:5" ht="38.25" x14ac:dyDescent="0.25">
      <c r="A240" s="57"/>
      <c r="B240" s="41">
        <v>239</v>
      </c>
      <c r="C240" s="49" t="s">
        <v>47</v>
      </c>
      <c r="D240" s="49" t="s">
        <v>575</v>
      </c>
      <c r="E240" s="52" t="s">
        <v>579</v>
      </c>
    </row>
    <row r="241" spans="1:5" ht="32.25" customHeight="1" x14ac:dyDescent="0.25">
      <c r="A241" s="57"/>
      <c r="B241" s="41">
        <v>240</v>
      </c>
      <c r="C241" s="43" t="s">
        <v>48</v>
      </c>
      <c r="D241" s="49" t="s">
        <v>576</v>
      </c>
      <c r="E241" s="52" t="s">
        <v>580</v>
      </c>
    </row>
    <row r="242" spans="1:5" ht="38.25" x14ac:dyDescent="0.25">
      <c r="A242" s="57"/>
      <c r="B242" s="41">
        <v>241</v>
      </c>
      <c r="C242" s="49" t="s">
        <v>49</v>
      </c>
      <c r="D242" s="49" t="s">
        <v>577</v>
      </c>
      <c r="E242" s="52" t="s">
        <v>581</v>
      </c>
    </row>
  </sheetData>
  <mergeCells count="24">
    <mergeCell ref="A2:A17"/>
    <mergeCell ref="A18:A21"/>
    <mergeCell ref="A22:A44"/>
    <mergeCell ref="A45:A53"/>
    <mergeCell ref="A54:A59"/>
    <mergeCell ref="A60:A62"/>
    <mergeCell ref="A63:A67"/>
    <mergeCell ref="A68:A78"/>
    <mergeCell ref="A79:A95"/>
    <mergeCell ref="A96:A98"/>
    <mergeCell ref="A99:A106"/>
    <mergeCell ref="A107:A108"/>
    <mergeCell ref="A109:A124"/>
    <mergeCell ref="A125:A140"/>
    <mergeCell ref="A141:A152"/>
    <mergeCell ref="A201:A213"/>
    <mergeCell ref="A214:A237"/>
    <mergeCell ref="A239:A242"/>
    <mergeCell ref="D164:E171"/>
    <mergeCell ref="A153:A163"/>
    <mergeCell ref="A164:A171"/>
    <mergeCell ref="A172:A181"/>
    <mergeCell ref="A183:A192"/>
    <mergeCell ref="A193:A200"/>
  </mergeCells>
  <hyperlinks>
    <hyperlink ref="C115" r:id="rId1" display="https://brody.crl.net.ua/" xr:uid="{E968FA3C-2B80-4098-8D22-8E1D6A6F828C}"/>
    <hyperlink ref="C119" r:id="rId2" display="https://youcontrol.com.ua/catalog/company_details/01997633/" xr:uid="{ECDDB927-EA5B-44DB-A995-B392B2B7F5DD}"/>
  </hyperlinks>
  <pageMargins left="0.70866141732283472" right="0.70866141732283472" top="0.74803149606299213" bottom="0.74803149606299213" header="0.31496062992125984" footer="0.31496062992125984"/>
  <pageSetup paperSize="9" scale="6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310A-1C0A-4F59-AEA2-7168EF879659}">
  <dimension ref="A1:E19"/>
  <sheetViews>
    <sheetView topLeftCell="A7" workbookViewId="0">
      <selection activeCell="E10" sqref="E10"/>
    </sheetView>
  </sheetViews>
  <sheetFormatPr defaultRowHeight="15" x14ac:dyDescent="0.25"/>
  <cols>
    <col min="2" max="2" width="31" customWidth="1"/>
    <col min="3" max="3" width="17.85546875" customWidth="1"/>
    <col min="4" max="4" width="19.28515625" customWidth="1"/>
    <col min="5" max="5" width="17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38.25" x14ac:dyDescent="0.25">
      <c r="A2" s="12">
        <v>1</v>
      </c>
      <c r="B2" s="13" t="s">
        <v>81</v>
      </c>
      <c r="C2" s="14">
        <v>33</v>
      </c>
      <c r="D2" s="12">
        <v>11</v>
      </c>
      <c r="E2" s="16">
        <f>C2-D2</f>
        <v>22</v>
      </c>
    </row>
    <row r="3" spans="1:5" ht="38.25" x14ac:dyDescent="0.25">
      <c r="A3" s="12">
        <v>2</v>
      </c>
      <c r="B3" s="13" t="s">
        <v>82</v>
      </c>
      <c r="C3" s="14">
        <v>7</v>
      </c>
      <c r="D3" s="12">
        <v>7</v>
      </c>
      <c r="E3" s="12">
        <f t="shared" ref="E3:E18" si="0">C3-D3</f>
        <v>0</v>
      </c>
    </row>
    <row r="4" spans="1:5" ht="38.25" x14ac:dyDescent="0.25">
      <c r="A4" s="12">
        <v>3</v>
      </c>
      <c r="B4" s="13" t="s">
        <v>7</v>
      </c>
      <c r="C4" s="14">
        <v>3</v>
      </c>
      <c r="D4" s="12">
        <v>2</v>
      </c>
      <c r="E4" s="16">
        <f t="shared" si="0"/>
        <v>1</v>
      </c>
    </row>
    <row r="5" spans="1:5" ht="38.25" x14ac:dyDescent="0.25">
      <c r="A5" s="12">
        <v>4</v>
      </c>
      <c r="B5" s="13" t="s">
        <v>83</v>
      </c>
      <c r="C5" s="14">
        <v>40</v>
      </c>
      <c r="D5" s="12">
        <v>18</v>
      </c>
      <c r="E5" s="16">
        <f t="shared" si="0"/>
        <v>22</v>
      </c>
    </row>
    <row r="6" spans="1:5" ht="38.25" x14ac:dyDescent="0.25">
      <c r="A6" s="12">
        <v>5</v>
      </c>
      <c r="B6" s="13" t="s">
        <v>84</v>
      </c>
      <c r="C6" s="14">
        <v>0</v>
      </c>
      <c r="D6" s="12">
        <v>7</v>
      </c>
      <c r="E6" s="12">
        <f t="shared" si="0"/>
        <v>-7</v>
      </c>
    </row>
    <row r="7" spans="1:5" ht="51" x14ac:dyDescent="0.25">
      <c r="A7" s="12">
        <v>6</v>
      </c>
      <c r="B7" s="13" t="s">
        <v>8</v>
      </c>
      <c r="C7" s="14">
        <v>7</v>
      </c>
      <c r="D7" s="12">
        <v>3</v>
      </c>
      <c r="E7" s="16">
        <f t="shared" si="0"/>
        <v>4</v>
      </c>
    </row>
    <row r="8" spans="1:5" ht="38.25" x14ac:dyDescent="0.25">
      <c r="A8" s="12">
        <v>7</v>
      </c>
      <c r="B8" s="13" t="s">
        <v>85</v>
      </c>
      <c r="C8" s="14">
        <v>20</v>
      </c>
      <c r="D8" s="12">
        <v>6</v>
      </c>
      <c r="E8" s="16">
        <f t="shared" si="0"/>
        <v>14</v>
      </c>
    </row>
    <row r="9" spans="1:5" ht="38.25" x14ac:dyDescent="0.25">
      <c r="A9" s="12">
        <v>8</v>
      </c>
      <c r="B9" s="13" t="s">
        <v>101</v>
      </c>
      <c r="C9" s="14">
        <v>3</v>
      </c>
      <c r="D9" s="12">
        <v>3</v>
      </c>
      <c r="E9" s="12">
        <f t="shared" si="0"/>
        <v>0</v>
      </c>
    </row>
    <row r="10" spans="1:5" ht="25.5" x14ac:dyDescent="0.25">
      <c r="A10" s="12">
        <v>9</v>
      </c>
      <c r="B10" s="13" t="s">
        <v>127</v>
      </c>
      <c r="C10" s="14">
        <v>3</v>
      </c>
      <c r="D10" s="12">
        <v>3</v>
      </c>
      <c r="E10" s="54">
        <f t="shared" si="0"/>
        <v>0</v>
      </c>
    </row>
    <row r="11" spans="1:5" ht="38.25" x14ac:dyDescent="0.25">
      <c r="A11" s="12">
        <v>10</v>
      </c>
      <c r="B11" s="13" t="s">
        <v>102</v>
      </c>
      <c r="C11" s="14">
        <v>6</v>
      </c>
      <c r="D11" s="12">
        <v>6</v>
      </c>
      <c r="E11" s="12">
        <f t="shared" si="0"/>
        <v>0</v>
      </c>
    </row>
    <row r="12" spans="1:5" ht="51" x14ac:dyDescent="0.25">
      <c r="A12" s="12">
        <v>11</v>
      </c>
      <c r="B12" s="13" t="s">
        <v>103</v>
      </c>
      <c r="C12" s="8">
        <v>350</v>
      </c>
      <c r="D12" s="12">
        <v>249</v>
      </c>
      <c r="E12" s="16">
        <f t="shared" si="0"/>
        <v>101</v>
      </c>
    </row>
    <row r="13" spans="1:5" ht="38.25" x14ac:dyDescent="0.25">
      <c r="A13" s="12">
        <v>12</v>
      </c>
      <c r="B13" s="13" t="s">
        <v>104</v>
      </c>
      <c r="C13" s="14">
        <v>10</v>
      </c>
      <c r="D13" s="12">
        <v>5</v>
      </c>
      <c r="E13" s="16">
        <f t="shared" si="0"/>
        <v>5</v>
      </c>
    </row>
    <row r="14" spans="1:5" ht="38.25" x14ac:dyDescent="0.25">
      <c r="A14" s="12">
        <v>13</v>
      </c>
      <c r="B14" s="13" t="s">
        <v>105</v>
      </c>
      <c r="C14" s="14">
        <v>10</v>
      </c>
      <c r="D14" s="12">
        <v>10</v>
      </c>
      <c r="E14" s="12">
        <f t="shared" si="0"/>
        <v>0</v>
      </c>
    </row>
    <row r="15" spans="1:5" ht="38.25" x14ac:dyDescent="0.25">
      <c r="A15" s="12">
        <v>14</v>
      </c>
      <c r="B15" s="13" t="s">
        <v>80</v>
      </c>
      <c r="C15" s="14">
        <v>5</v>
      </c>
      <c r="D15" s="12">
        <v>3</v>
      </c>
      <c r="E15" s="16">
        <f t="shared" si="0"/>
        <v>2</v>
      </c>
    </row>
    <row r="16" spans="1:5" ht="51" x14ac:dyDescent="0.25">
      <c r="A16" s="12">
        <v>15</v>
      </c>
      <c r="B16" s="13" t="s">
        <v>79</v>
      </c>
      <c r="C16" s="14">
        <v>60</v>
      </c>
      <c r="D16" s="12">
        <v>25</v>
      </c>
      <c r="E16" s="16">
        <f t="shared" si="0"/>
        <v>35</v>
      </c>
    </row>
    <row r="17" spans="1:5" ht="63.75" x14ac:dyDescent="0.25">
      <c r="A17" s="12">
        <v>16</v>
      </c>
      <c r="B17" s="13" t="s">
        <v>107</v>
      </c>
      <c r="C17" s="14">
        <v>20</v>
      </c>
      <c r="D17" s="12">
        <v>10</v>
      </c>
      <c r="E17" s="16">
        <f t="shared" si="0"/>
        <v>10</v>
      </c>
    </row>
    <row r="18" spans="1:5" ht="63.75" x14ac:dyDescent="0.25">
      <c r="A18" s="12">
        <v>17</v>
      </c>
      <c r="B18" s="13" t="s">
        <v>106</v>
      </c>
      <c r="C18" s="14">
        <v>1000</v>
      </c>
      <c r="D18" s="12">
        <v>937</v>
      </c>
      <c r="E18" s="16">
        <f t="shared" si="0"/>
        <v>63</v>
      </c>
    </row>
    <row r="19" spans="1:5" ht="31.5" customHeight="1" x14ac:dyDescent="0.25">
      <c r="A19" s="64" t="s">
        <v>118</v>
      </c>
      <c r="B19" s="64"/>
      <c r="C19" s="10">
        <f>SUM(C2:C18)</f>
        <v>1577</v>
      </c>
      <c r="D19" s="10">
        <f>SUM(D2:D18)</f>
        <v>1305</v>
      </c>
      <c r="E19" s="10">
        <f>E2+E4+E5+E7+E8+E10+E12+E13+E15+E16+E17+E18</f>
        <v>279</v>
      </c>
    </row>
  </sheetData>
  <mergeCells count="1">
    <mergeCell ref="A19:B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15B1-9990-4A13-9F5F-558C46E606E2}">
  <dimension ref="A1:E5"/>
  <sheetViews>
    <sheetView workbookViewId="0">
      <selection activeCell="D4" sqref="D4"/>
    </sheetView>
  </sheetViews>
  <sheetFormatPr defaultRowHeight="15" x14ac:dyDescent="0.25"/>
  <cols>
    <col min="2" max="2" width="31.28515625" customWidth="1"/>
    <col min="3" max="3" width="18.42578125" customWidth="1"/>
    <col min="4" max="4" width="18.7109375" customWidth="1"/>
    <col min="5" max="5" width="17.425781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38.25" x14ac:dyDescent="0.25">
      <c r="A2" s="8">
        <v>1</v>
      </c>
      <c r="B2" s="19" t="s">
        <v>108</v>
      </c>
      <c r="C2" s="8">
        <v>62</v>
      </c>
      <c r="D2" s="8">
        <v>55</v>
      </c>
      <c r="E2" s="15">
        <f>C2-D2</f>
        <v>7</v>
      </c>
    </row>
    <row r="3" spans="1:5" ht="38.25" x14ac:dyDescent="0.25">
      <c r="A3" s="8">
        <v>2</v>
      </c>
      <c r="B3" s="13" t="s">
        <v>109</v>
      </c>
      <c r="C3" s="8">
        <v>145</v>
      </c>
      <c r="D3" s="8">
        <v>97</v>
      </c>
      <c r="E3" s="15">
        <f t="shared" ref="E3:E4" si="0">C3-D3</f>
        <v>48</v>
      </c>
    </row>
    <row r="4" spans="1:5" ht="25.5" x14ac:dyDescent="0.25">
      <c r="A4" s="8">
        <v>3</v>
      </c>
      <c r="B4" s="13" t="s">
        <v>110</v>
      </c>
      <c r="C4" s="8">
        <v>132</v>
      </c>
      <c r="D4" s="8">
        <v>130</v>
      </c>
      <c r="E4" s="15">
        <f t="shared" si="0"/>
        <v>2</v>
      </c>
    </row>
    <row r="5" spans="1:5" ht="35.25" customHeight="1" x14ac:dyDescent="0.25">
      <c r="A5" s="64" t="s">
        <v>118</v>
      </c>
      <c r="B5" s="64"/>
      <c r="C5" s="10">
        <f>SUM(C2:C4)</f>
        <v>339</v>
      </c>
      <c r="D5" s="10">
        <f>SUM(D2:D4)</f>
        <v>282</v>
      </c>
      <c r="E5" s="10">
        <f>E2+E3+E4</f>
        <v>57</v>
      </c>
    </row>
  </sheetData>
  <mergeCells count="1"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FF72-D0CF-4ABB-91E9-268C8ED850D9}">
  <dimension ref="A1:F10"/>
  <sheetViews>
    <sheetView workbookViewId="0">
      <selection activeCell="G7" sqref="G7"/>
    </sheetView>
  </sheetViews>
  <sheetFormatPr defaultRowHeight="15" x14ac:dyDescent="0.25"/>
  <cols>
    <col min="2" max="2" width="24.7109375" customWidth="1"/>
    <col min="3" max="3" width="18.28515625" customWidth="1"/>
    <col min="4" max="4" width="17" customWidth="1"/>
    <col min="5" max="5" width="18.7109375" customWidth="1"/>
    <col min="6" max="6" width="20.42578125" customWidth="1"/>
  </cols>
  <sheetData>
    <row r="1" spans="1:6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6" ht="51" x14ac:dyDescent="0.25">
      <c r="A2" s="8">
        <v>1</v>
      </c>
      <c r="B2" s="13" t="s">
        <v>111</v>
      </c>
      <c r="C2" s="1">
        <v>250</v>
      </c>
      <c r="D2" s="8">
        <v>291</v>
      </c>
      <c r="E2" s="15">
        <f>C2-D2</f>
        <v>-41</v>
      </c>
    </row>
    <row r="3" spans="1:6" ht="51" x14ac:dyDescent="0.25">
      <c r="A3" s="8">
        <v>2</v>
      </c>
      <c r="B3" s="17" t="s">
        <v>112</v>
      </c>
      <c r="C3" s="2">
        <v>155</v>
      </c>
      <c r="D3" s="8">
        <v>119</v>
      </c>
      <c r="E3" s="15">
        <f t="shared" ref="E3:E9" si="0">C3-D3</f>
        <v>36</v>
      </c>
    </row>
    <row r="4" spans="1:6" ht="51" x14ac:dyDescent="0.25">
      <c r="A4" s="8">
        <v>3</v>
      </c>
      <c r="B4" s="17" t="s">
        <v>113</v>
      </c>
      <c r="C4" s="2">
        <v>70</v>
      </c>
      <c r="D4" s="8">
        <v>72</v>
      </c>
      <c r="E4" s="8">
        <f t="shared" si="0"/>
        <v>-2</v>
      </c>
    </row>
    <row r="5" spans="1:6" ht="51" x14ac:dyDescent="0.25">
      <c r="A5" s="8">
        <v>4</v>
      </c>
      <c r="B5" s="17" t="s">
        <v>114</v>
      </c>
      <c r="C5" s="2">
        <v>40</v>
      </c>
      <c r="D5" s="8">
        <v>33</v>
      </c>
      <c r="E5" s="15">
        <f t="shared" si="0"/>
        <v>7</v>
      </c>
    </row>
    <row r="6" spans="1:6" ht="76.5" x14ac:dyDescent="0.25">
      <c r="A6" s="8">
        <v>5</v>
      </c>
      <c r="B6" s="13" t="s">
        <v>9</v>
      </c>
      <c r="C6" s="2">
        <v>40</v>
      </c>
      <c r="D6" s="8">
        <v>37</v>
      </c>
      <c r="E6" s="15">
        <f t="shared" si="0"/>
        <v>3</v>
      </c>
    </row>
    <row r="7" spans="1:6" ht="76.5" x14ac:dyDescent="0.25">
      <c r="A7" s="8">
        <v>6</v>
      </c>
      <c r="B7" s="13" t="s">
        <v>10</v>
      </c>
      <c r="C7" s="2">
        <v>40</v>
      </c>
      <c r="D7" s="8">
        <v>0</v>
      </c>
      <c r="E7" s="15">
        <f t="shared" si="0"/>
        <v>40</v>
      </c>
      <c r="F7" s="13" t="s">
        <v>722</v>
      </c>
    </row>
    <row r="8" spans="1:6" ht="63.75" x14ac:dyDescent="0.25">
      <c r="A8" s="8">
        <v>7</v>
      </c>
      <c r="B8" s="21" t="s">
        <v>65</v>
      </c>
      <c r="C8" s="2">
        <v>20</v>
      </c>
      <c r="D8" s="8">
        <v>4</v>
      </c>
      <c r="E8" s="15">
        <f t="shared" si="0"/>
        <v>16</v>
      </c>
    </row>
    <row r="9" spans="1:6" ht="51" x14ac:dyDescent="0.25">
      <c r="A9" s="8">
        <v>8</v>
      </c>
      <c r="B9" s="13" t="s">
        <v>159</v>
      </c>
      <c r="C9" s="2">
        <v>30</v>
      </c>
      <c r="D9" s="8">
        <v>9</v>
      </c>
      <c r="E9" s="15">
        <f t="shared" si="0"/>
        <v>21</v>
      </c>
      <c r="F9" s="6"/>
    </row>
    <row r="10" spans="1:6" ht="33.75" customHeight="1" x14ac:dyDescent="0.25">
      <c r="A10" s="64" t="s">
        <v>118</v>
      </c>
      <c r="B10" s="64"/>
      <c r="C10" s="10">
        <f>SUM(C2:C9)</f>
        <v>645</v>
      </c>
      <c r="D10" s="10">
        <f>SUM(D2:D9)</f>
        <v>565</v>
      </c>
      <c r="E10" s="10">
        <f>E2+E3+E5+E6+E7+E8+E9</f>
        <v>82</v>
      </c>
    </row>
  </sheetData>
  <mergeCells count="1">
    <mergeCell ref="A10:B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14B9-4AC5-4427-9E5D-436432BFC0CA}">
  <dimension ref="A1:E4"/>
  <sheetViews>
    <sheetView workbookViewId="0">
      <selection activeCell="D23" sqref="D23"/>
    </sheetView>
  </sheetViews>
  <sheetFormatPr defaultRowHeight="15" x14ac:dyDescent="0.25"/>
  <cols>
    <col min="2" max="2" width="30.140625" customWidth="1"/>
    <col min="3" max="3" width="15.5703125" customWidth="1"/>
    <col min="4" max="4" width="15.140625" customWidth="1"/>
    <col min="5" max="5" width="18.57031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25.5" x14ac:dyDescent="0.25">
      <c r="A2" s="12">
        <v>1</v>
      </c>
      <c r="B2" s="13" t="s">
        <v>157</v>
      </c>
      <c r="C2" s="1">
        <v>277</v>
      </c>
      <c r="D2" s="12">
        <v>224</v>
      </c>
      <c r="E2" s="16">
        <f>C2-D2</f>
        <v>53</v>
      </c>
    </row>
    <row r="3" spans="1:5" ht="38.25" x14ac:dyDescent="0.25">
      <c r="A3" s="12">
        <v>2</v>
      </c>
      <c r="B3" s="13" t="s">
        <v>158</v>
      </c>
      <c r="C3" s="1">
        <v>120</v>
      </c>
      <c r="D3" s="12">
        <v>118</v>
      </c>
      <c r="E3" s="16">
        <f>C3-D3</f>
        <v>2</v>
      </c>
    </row>
    <row r="4" spans="1:5" ht="30.75" customHeight="1" x14ac:dyDescent="0.25">
      <c r="A4" s="64" t="s">
        <v>118</v>
      </c>
      <c r="B4" s="64"/>
      <c r="C4" s="10">
        <f>C2+C3</f>
        <v>397</v>
      </c>
      <c r="D4" s="10">
        <f>D2+D3</f>
        <v>342</v>
      </c>
      <c r="E4" s="10">
        <f>E2+E3</f>
        <v>55</v>
      </c>
    </row>
  </sheetData>
  <mergeCells count="1">
    <mergeCell ref="A4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2D68-9CE4-4A64-BF04-9DF611E24616}">
  <dimension ref="A1:F18"/>
  <sheetViews>
    <sheetView workbookViewId="0">
      <selection activeCell="G16" sqref="G16"/>
    </sheetView>
  </sheetViews>
  <sheetFormatPr defaultRowHeight="15" x14ac:dyDescent="0.25"/>
  <cols>
    <col min="1" max="1" width="4.7109375" customWidth="1"/>
    <col min="2" max="2" width="30.140625" customWidth="1"/>
    <col min="3" max="3" width="16.28515625" customWidth="1"/>
    <col min="4" max="4" width="12.85546875" customWidth="1"/>
    <col min="5" max="5" width="12" customWidth="1"/>
    <col min="6" max="6" width="17.85546875" customWidth="1"/>
  </cols>
  <sheetData>
    <row r="1" spans="1:6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6" ht="51" x14ac:dyDescent="0.25">
      <c r="A2" s="12">
        <v>1</v>
      </c>
      <c r="B2" s="17" t="s">
        <v>74</v>
      </c>
      <c r="C2" s="14">
        <v>198</v>
      </c>
      <c r="D2" s="12">
        <v>254</v>
      </c>
      <c r="E2" s="12">
        <f>C2-D2</f>
        <v>-56</v>
      </c>
    </row>
    <row r="3" spans="1:6" ht="25.5" x14ac:dyDescent="0.25">
      <c r="A3" s="12">
        <v>2</v>
      </c>
      <c r="B3" s="13" t="s">
        <v>144</v>
      </c>
      <c r="C3" s="8">
        <v>85</v>
      </c>
      <c r="D3" s="12">
        <v>87</v>
      </c>
      <c r="E3" s="12">
        <f t="shared" ref="E3:E17" si="0">C3-D3</f>
        <v>-2</v>
      </c>
    </row>
    <row r="4" spans="1:6" ht="25.5" x14ac:dyDescent="0.25">
      <c r="A4" s="12">
        <v>3</v>
      </c>
      <c r="B4" s="13" t="s">
        <v>145</v>
      </c>
      <c r="C4" s="14">
        <v>51</v>
      </c>
      <c r="D4" s="12">
        <v>55</v>
      </c>
      <c r="E4" s="12">
        <f t="shared" si="0"/>
        <v>-4</v>
      </c>
    </row>
    <row r="5" spans="1:6" ht="25.5" x14ac:dyDescent="0.25">
      <c r="A5" s="12">
        <v>4</v>
      </c>
      <c r="B5" s="13" t="s">
        <v>146</v>
      </c>
      <c r="C5" s="14">
        <v>51</v>
      </c>
      <c r="D5" s="12">
        <v>55</v>
      </c>
      <c r="E5" s="12">
        <f t="shared" si="0"/>
        <v>-4</v>
      </c>
    </row>
    <row r="6" spans="1:6" ht="25.5" x14ac:dyDescent="0.25">
      <c r="A6" s="12">
        <v>5</v>
      </c>
      <c r="B6" s="13" t="s">
        <v>147</v>
      </c>
      <c r="C6" s="14">
        <v>73</v>
      </c>
      <c r="D6" s="12">
        <v>95</v>
      </c>
      <c r="E6" s="12">
        <f t="shared" si="0"/>
        <v>-22</v>
      </c>
    </row>
    <row r="7" spans="1:6" ht="25.5" x14ac:dyDescent="0.25">
      <c r="A7" s="12">
        <v>6</v>
      </c>
      <c r="B7" s="13" t="s">
        <v>15</v>
      </c>
      <c r="C7" s="8">
        <v>8</v>
      </c>
      <c r="D7" s="12">
        <v>17</v>
      </c>
      <c r="E7" s="12">
        <f t="shared" si="0"/>
        <v>-9</v>
      </c>
    </row>
    <row r="8" spans="1:6" ht="38.25" x14ac:dyDescent="0.25">
      <c r="A8" s="12">
        <v>7</v>
      </c>
      <c r="B8" s="17" t="s">
        <v>148</v>
      </c>
      <c r="C8" s="14">
        <v>4</v>
      </c>
      <c r="D8" s="12">
        <v>7</v>
      </c>
      <c r="E8" s="12">
        <f t="shared" si="0"/>
        <v>-3</v>
      </c>
    </row>
    <row r="9" spans="1:6" ht="38.25" x14ac:dyDescent="0.25">
      <c r="A9" s="12">
        <v>8</v>
      </c>
      <c r="B9" s="17" t="s">
        <v>149</v>
      </c>
      <c r="C9" s="14">
        <v>5</v>
      </c>
      <c r="D9" s="12">
        <v>0</v>
      </c>
      <c r="E9" s="16">
        <f t="shared" si="0"/>
        <v>5</v>
      </c>
      <c r="F9" s="5" t="s">
        <v>119</v>
      </c>
    </row>
    <row r="10" spans="1:6" ht="25.5" x14ac:dyDescent="0.25">
      <c r="A10" s="12">
        <v>9</v>
      </c>
      <c r="B10" s="17" t="s">
        <v>150</v>
      </c>
      <c r="C10" s="14">
        <v>4</v>
      </c>
      <c r="D10" s="12">
        <v>0</v>
      </c>
      <c r="E10" s="16">
        <f t="shared" si="0"/>
        <v>4</v>
      </c>
      <c r="F10" s="5" t="s">
        <v>119</v>
      </c>
    </row>
    <row r="11" spans="1:6" ht="25.5" x14ac:dyDescent="0.25">
      <c r="A11" s="12">
        <v>10</v>
      </c>
      <c r="B11" s="17" t="s">
        <v>151</v>
      </c>
      <c r="C11" s="14">
        <v>5</v>
      </c>
      <c r="D11" s="12">
        <v>1</v>
      </c>
      <c r="E11" s="16">
        <f t="shared" si="0"/>
        <v>4</v>
      </c>
      <c r="F11" s="5"/>
    </row>
    <row r="12" spans="1:6" ht="25.5" x14ac:dyDescent="0.25">
      <c r="A12" s="12">
        <v>11</v>
      </c>
      <c r="B12" s="17" t="s">
        <v>152</v>
      </c>
      <c r="C12" s="14">
        <v>4</v>
      </c>
      <c r="D12" s="12">
        <v>0</v>
      </c>
      <c r="E12" s="16">
        <f t="shared" si="0"/>
        <v>4</v>
      </c>
      <c r="F12" s="5" t="s">
        <v>119</v>
      </c>
    </row>
    <row r="13" spans="1:6" ht="25.5" x14ac:dyDescent="0.25">
      <c r="A13" s="12">
        <v>12</v>
      </c>
      <c r="B13" s="17" t="s">
        <v>153</v>
      </c>
      <c r="C13" s="14">
        <v>4</v>
      </c>
      <c r="D13" s="12">
        <v>0</v>
      </c>
      <c r="E13" s="16">
        <f t="shared" si="0"/>
        <v>4</v>
      </c>
      <c r="F13" s="5" t="s">
        <v>119</v>
      </c>
    </row>
    <row r="14" spans="1:6" ht="25.5" x14ac:dyDescent="0.25">
      <c r="A14" s="12">
        <v>13</v>
      </c>
      <c r="B14" s="17" t="s">
        <v>154</v>
      </c>
      <c r="C14" s="14">
        <v>4</v>
      </c>
      <c r="D14" s="12">
        <v>0</v>
      </c>
      <c r="E14" s="16">
        <f t="shared" si="0"/>
        <v>4</v>
      </c>
      <c r="F14" s="5" t="s">
        <v>119</v>
      </c>
    </row>
    <row r="15" spans="1:6" ht="38.25" x14ac:dyDescent="0.25">
      <c r="A15" s="12">
        <v>14</v>
      </c>
      <c r="B15" s="17" t="s">
        <v>160</v>
      </c>
      <c r="C15" s="14">
        <v>4</v>
      </c>
      <c r="D15" s="12">
        <v>4</v>
      </c>
      <c r="E15" s="54">
        <f t="shared" si="0"/>
        <v>0</v>
      </c>
    </row>
    <row r="16" spans="1:6" ht="51" x14ac:dyDescent="0.25">
      <c r="A16" s="12">
        <v>15</v>
      </c>
      <c r="B16" s="21" t="s">
        <v>155</v>
      </c>
      <c r="C16" s="23">
        <v>5</v>
      </c>
      <c r="D16" s="12">
        <v>2</v>
      </c>
      <c r="E16" s="16">
        <f t="shared" si="0"/>
        <v>3</v>
      </c>
    </row>
    <row r="17" spans="1:6" ht="25.5" x14ac:dyDescent="0.25">
      <c r="A17" s="12">
        <v>16</v>
      </c>
      <c r="B17" s="17" t="s">
        <v>156</v>
      </c>
      <c r="C17" s="18">
        <v>5</v>
      </c>
      <c r="D17" s="12">
        <v>0</v>
      </c>
      <c r="E17" s="16">
        <f t="shared" si="0"/>
        <v>5</v>
      </c>
      <c r="F17" s="5" t="s">
        <v>119</v>
      </c>
    </row>
    <row r="18" spans="1:6" ht="30" customHeight="1" x14ac:dyDescent="0.25">
      <c r="A18" s="64" t="s">
        <v>118</v>
      </c>
      <c r="B18" s="64"/>
      <c r="C18" s="10">
        <f>SUM(C2:C17)</f>
        <v>510</v>
      </c>
      <c r="D18" s="10">
        <f>SUM(D2:D17)</f>
        <v>577</v>
      </c>
      <c r="E18" s="10">
        <f>E9+E10+E11+E12+E13+E14+E15+E16+E17</f>
        <v>33</v>
      </c>
    </row>
  </sheetData>
  <mergeCells count="1">
    <mergeCell ref="A18:B18"/>
  </mergeCells>
  <hyperlinks>
    <hyperlink ref="B8" r:id="rId1" display="https://brody.crl.net.ua/" xr:uid="{4B09DF53-B77E-40B0-80C2-E72764A02826}"/>
    <hyperlink ref="B12" r:id="rId2" display="https://youcontrol.com.ua/catalog/company_details/01997633/" xr:uid="{EEA18DC8-0AC7-4D00-8738-22526964F88A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435A8-791A-4CFF-8B39-59E07160DC10}">
  <dimension ref="A1:E18"/>
  <sheetViews>
    <sheetView workbookViewId="0">
      <selection activeCell="D11" sqref="D11"/>
    </sheetView>
  </sheetViews>
  <sheetFormatPr defaultRowHeight="15" x14ac:dyDescent="0.25"/>
  <cols>
    <col min="1" max="1" width="5.7109375" customWidth="1"/>
    <col min="2" max="2" width="34.7109375" customWidth="1"/>
    <col min="3" max="3" width="17.5703125" customWidth="1"/>
    <col min="4" max="4" width="16.42578125" customWidth="1"/>
    <col min="5" max="5" width="17.1406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25.5" x14ac:dyDescent="0.25">
      <c r="A2" s="12">
        <v>1</v>
      </c>
      <c r="B2" s="13" t="s">
        <v>128</v>
      </c>
      <c r="C2" s="14">
        <v>415</v>
      </c>
      <c r="D2" s="12">
        <v>386</v>
      </c>
      <c r="E2" s="16">
        <f>C2-D2</f>
        <v>29</v>
      </c>
    </row>
    <row r="3" spans="1:5" ht="38.25" x14ac:dyDescent="0.25">
      <c r="A3" s="12">
        <v>2</v>
      </c>
      <c r="B3" s="13" t="s">
        <v>129</v>
      </c>
      <c r="C3" s="14">
        <v>48</v>
      </c>
      <c r="D3" s="12">
        <v>49</v>
      </c>
      <c r="E3" s="12">
        <f t="shared" ref="E3:E17" si="0">C3-D3</f>
        <v>-1</v>
      </c>
    </row>
    <row r="4" spans="1:5" ht="38.25" x14ac:dyDescent="0.25">
      <c r="A4" s="12">
        <v>3</v>
      </c>
      <c r="B4" s="13" t="s">
        <v>130</v>
      </c>
      <c r="C4" s="14">
        <v>15</v>
      </c>
      <c r="D4" s="12">
        <v>2</v>
      </c>
      <c r="E4" s="16">
        <f t="shared" si="0"/>
        <v>13</v>
      </c>
    </row>
    <row r="5" spans="1:5" ht="25.5" x14ac:dyDescent="0.25">
      <c r="A5" s="12">
        <v>4</v>
      </c>
      <c r="B5" s="17" t="s">
        <v>131</v>
      </c>
      <c r="C5" s="14">
        <v>30</v>
      </c>
      <c r="D5" s="12">
        <v>16</v>
      </c>
      <c r="E5" s="16">
        <f t="shared" si="0"/>
        <v>14</v>
      </c>
    </row>
    <row r="6" spans="1:5" ht="38.25" x14ac:dyDescent="0.25">
      <c r="A6" s="12">
        <v>5</v>
      </c>
      <c r="B6" s="13" t="s">
        <v>141</v>
      </c>
      <c r="C6" s="14">
        <v>70</v>
      </c>
      <c r="D6" s="12">
        <v>67</v>
      </c>
      <c r="E6" s="16">
        <f t="shared" si="0"/>
        <v>3</v>
      </c>
    </row>
    <row r="7" spans="1:5" ht="38.25" x14ac:dyDescent="0.25">
      <c r="A7" s="12">
        <v>6</v>
      </c>
      <c r="B7" s="13" t="s">
        <v>142</v>
      </c>
      <c r="C7" s="14">
        <v>64</v>
      </c>
      <c r="D7" s="12">
        <v>64</v>
      </c>
      <c r="E7" s="12">
        <f t="shared" si="0"/>
        <v>0</v>
      </c>
    </row>
    <row r="8" spans="1:5" x14ac:dyDescent="0.25">
      <c r="A8" s="12">
        <v>7</v>
      </c>
      <c r="B8" s="17" t="s">
        <v>143</v>
      </c>
      <c r="C8" s="14">
        <v>109</v>
      </c>
      <c r="D8" s="12">
        <v>130</v>
      </c>
      <c r="E8" s="12">
        <f t="shared" si="0"/>
        <v>-21</v>
      </c>
    </row>
    <row r="9" spans="1:5" ht="25.5" x14ac:dyDescent="0.25">
      <c r="A9" s="12">
        <v>8</v>
      </c>
      <c r="B9" s="13" t="s">
        <v>132</v>
      </c>
      <c r="C9" s="14">
        <v>116</v>
      </c>
      <c r="D9" s="12">
        <v>126</v>
      </c>
      <c r="E9" s="12">
        <f t="shared" si="0"/>
        <v>-10</v>
      </c>
    </row>
    <row r="10" spans="1:5" ht="38.25" x14ac:dyDescent="0.25">
      <c r="A10" s="12">
        <v>9</v>
      </c>
      <c r="B10" s="13" t="s">
        <v>133</v>
      </c>
      <c r="C10" s="14">
        <v>54</v>
      </c>
      <c r="D10" s="12">
        <v>51</v>
      </c>
      <c r="E10" s="16">
        <f t="shared" si="0"/>
        <v>3</v>
      </c>
    </row>
    <row r="11" spans="1:5" ht="25.5" x14ac:dyDescent="0.25">
      <c r="A11" s="12">
        <v>10</v>
      </c>
      <c r="B11" s="13" t="s">
        <v>134</v>
      </c>
      <c r="C11" s="14">
        <v>42</v>
      </c>
      <c r="D11" s="12">
        <v>43</v>
      </c>
      <c r="E11" s="12">
        <f t="shared" si="0"/>
        <v>-1</v>
      </c>
    </row>
    <row r="12" spans="1:5" ht="25.5" x14ac:dyDescent="0.25">
      <c r="A12" s="12">
        <v>11</v>
      </c>
      <c r="B12" s="13" t="s">
        <v>135</v>
      </c>
      <c r="C12" s="14">
        <v>57</v>
      </c>
      <c r="D12" s="12">
        <v>60</v>
      </c>
      <c r="E12" s="12">
        <f t="shared" si="0"/>
        <v>-3</v>
      </c>
    </row>
    <row r="13" spans="1:5" ht="25.5" x14ac:dyDescent="0.25">
      <c r="A13" s="12">
        <v>12</v>
      </c>
      <c r="B13" s="13" t="s">
        <v>136</v>
      </c>
      <c r="C13" s="14">
        <v>31</v>
      </c>
      <c r="D13" s="12">
        <v>33</v>
      </c>
      <c r="E13" s="12">
        <f t="shared" si="0"/>
        <v>-2</v>
      </c>
    </row>
    <row r="14" spans="1:5" ht="25.5" x14ac:dyDescent="0.25">
      <c r="A14" s="12">
        <v>13</v>
      </c>
      <c r="B14" s="13" t="s">
        <v>137</v>
      </c>
      <c r="C14" s="14">
        <v>20</v>
      </c>
      <c r="D14" s="12">
        <v>22</v>
      </c>
      <c r="E14" s="12">
        <f t="shared" si="0"/>
        <v>-2</v>
      </c>
    </row>
    <row r="15" spans="1:5" ht="25.5" x14ac:dyDescent="0.25">
      <c r="A15" s="12">
        <v>14</v>
      </c>
      <c r="B15" s="13" t="s">
        <v>138</v>
      </c>
      <c r="C15" s="14">
        <v>19</v>
      </c>
      <c r="D15" s="12">
        <v>24</v>
      </c>
      <c r="E15" s="12">
        <f t="shared" si="0"/>
        <v>-5</v>
      </c>
    </row>
    <row r="16" spans="1:5" ht="25.5" x14ac:dyDescent="0.25">
      <c r="A16" s="12">
        <v>15</v>
      </c>
      <c r="B16" s="13" t="s">
        <v>139</v>
      </c>
      <c r="C16" s="14">
        <v>9</v>
      </c>
      <c r="D16" s="12">
        <v>10</v>
      </c>
      <c r="E16" s="54">
        <f t="shared" si="0"/>
        <v>-1</v>
      </c>
    </row>
    <row r="17" spans="1:5" ht="25.5" x14ac:dyDescent="0.25">
      <c r="A17" s="12">
        <v>16</v>
      </c>
      <c r="B17" s="13" t="s">
        <v>140</v>
      </c>
      <c r="C17" s="14">
        <v>5</v>
      </c>
      <c r="D17" s="12">
        <v>5</v>
      </c>
      <c r="E17" s="12">
        <f t="shared" si="0"/>
        <v>0</v>
      </c>
    </row>
    <row r="18" spans="1:5" ht="33" customHeight="1" x14ac:dyDescent="0.25">
      <c r="A18" s="64" t="s">
        <v>118</v>
      </c>
      <c r="B18" s="64"/>
      <c r="C18" s="10">
        <f>SUM(C2:C17)</f>
        <v>1104</v>
      </c>
      <c r="D18" s="10">
        <f>SUM(D2:D17)</f>
        <v>1088</v>
      </c>
      <c r="E18" s="10">
        <f>E2+E4+E5+E6+E16</f>
        <v>58</v>
      </c>
    </row>
  </sheetData>
  <mergeCells count="1">
    <mergeCell ref="A18:B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C8BC-32AB-435B-86E7-C6F213AB0D75}">
  <dimension ref="A1:F14"/>
  <sheetViews>
    <sheetView workbookViewId="0">
      <selection activeCell="D7" sqref="D7"/>
    </sheetView>
  </sheetViews>
  <sheetFormatPr defaultRowHeight="15" x14ac:dyDescent="0.25"/>
  <cols>
    <col min="1" max="1" width="6.140625" customWidth="1"/>
    <col min="2" max="2" width="26.140625" customWidth="1"/>
    <col min="3" max="3" width="16.85546875" customWidth="1"/>
    <col min="4" max="4" width="14" customWidth="1"/>
    <col min="5" max="5" width="17.140625" customWidth="1"/>
    <col min="6" max="6" width="16" customWidth="1"/>
  </cols>
  <sheetData>
    <row r="1" spans="1:6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6" ht="38.25" x14ac:dyDescent="0.25">
      <c r="A2" s="8">
        <v>1</v>
      </c>
      <c r="B2" s="24" t="s">
        <v>11</v>
      </c>
      <c r="C2" s="14">
        <v>200</v>
      </c>
      <c r="D2" s="8">
        <v>420</v>
      </c>
      <c r="E2" s="8">
        <f>C2-D2</f>
        <v>-220</v>
      </c>
    </row>
    <row r="3" spans="1:6" ht="25.5" x14ac:dyDescent="0.25">
      <c r="A3" s="8">
        <v>2</v>
      </c>
      <c r="B3" s="24" t="s">
        <v>12</v>
      </c>
      <c r="C3" s="14">
        <v>80</v>
      </c>
      <c r="D3" s="8">
        <v>121</v>
      </c>
      <c r="E3" s="8">
        <f t="shared" ref="E3:E13" si="0">C3-D3</f>
        <v>-41</v>
      </c>
    </row>
    <row r="4" spans="1:6" ht="51" x14ac:dyDescent="0.25">
      <c r="A4" s="8">
        <v>3</v>
      </c>
      <c r="B4" s="24" t="s">
        <v>66</v>
      </c>
      <c r="C4" s="14">
        <v>20</v>
      </c>
      <c r="D4" s="8">
        <v>5</v>
      </c>
      <c r="E4" s="15">
        <f t="shared" si="0"/>
        <v>15</v>
      </c>
    </row>
    <row r="5" spans="1:6" ht="38.25" x14ac:dyDescent="0.25">
      <c r="A5" s="8">
        <v>4</v>
      </c>
      <c r="B5" s="24" t="s">
        <v>161</v>
      </c>
      <c r="C5" s="14">
        <v>60</v>
      </c>
      <c r="D5" s="8">
        <v>58</v>
      </c>
      <c r="E5" s="15">
        <f t="shared" si="0"/>
        <v>2</v>
      </c>
    </row>
    <row r="6" spans="1:6" ht="51" x14ac:dyDescent="0.25">
      <c r="A6" s="8">
        <v>5</v>
      </c>
      <c r="B6" s="24" t="s">
        <v>162</v>
      </c>
      <c r="C6" s="8">
        <v>10</v>
      </c>
      <c r="D6" s="8">
        <v>4</v>
      </c>
      <c r="E6" s="15">
        <f t="shared" si="0"/>
        <v>6</v>
      </c>
    </row>
    <row r="7" spans="1:6" ht="51" x14ac:dyDescent="0.25">
      <c r="A7" s="8">
        <v>6</v>
      </c>
      <c r="B7" s="24" t="s">
        <v>163</v>
      </c>
      <c r="C7" s="14">
        <v>18</v>
      </c>
      <c r="D7" s="8">
        <v>20</v>
      </c>
      <c r="E7" s="8">
        <f t="shared" si="0"/>
        <v>-2</v>
      </c>
    </row>
    <row r="8" spans="1:6" ht="38.25" x14ac:dyDescent="0.25">
      <c r="A8" s="8">
        <v>7</v>
      </c>
      <c r="B8" s="25" t="s">
        <v>164</v>
      </c>
      <c r="C8" s="14">
        <v>40</v>
      </c>
      <c r="D8" s="8">
        <v>17</v>
      </c>
      <c r="E8" s="15">
        <f t="shared" si="0"/>
        <v>23</v>
      </c>
    </row>
    <row r="9" spans="1:6" ht="38.25" x14ac:dyDescent="0.25">
      <c r="A9" s="8">
        <v>8</v>
      </c>
      <c r="B9" s="25" t="s">
        <v>165</v>
      </c>
      <c r="C9" s="14">
        <v>40</v>
      </c>
      <c r="D9" s="8">
        <v>6</v>
      </c>
      <c r="E9" s="15">
        <f t="shared" si="0"/>
        <v>34</v>
      </c>
    </row>
    <row r="10" spans="1:6" ht="25.5" x14ac:dyDescent="0.25">
      <c r="A10" s="8">
        <v>9</v>
      </c>
      <c r="B10" s="26" t="s">
        <v>166</v>
      </c>
      <c r="C10" s="14">
        <v>20</v>
      </c>
      <c r="D10" s="8">
        <v>0</v>
      </c>
      <c r="E10" s="15">
        <f t="shared" si="0"/>
        <v>20</v>
      </c>
      <c r="F10" s="5" t="s">
        <v>119</v>
      </c>
    </row>
    <row r="11" spans="1:6" ht="25.5" x14ac:dyDescent="0.25">
      <c r="A11" s="8">
        <v>10</v>
      </c>
      <c r="B11" s="26" t="s">
        <v>167</v>
      </c>
      <c r="C11" s="14">
        <v>46</v>
      </c>
      <c r="D11" s="8">
        <v>0</v>
      </c>
      <c r="E11" s="15">
        <f t="shared" si="0"/>
        <v>46</v>
      </c>
      <c r="F11" s="5" t="s">
        <v>119</v>
      </c>
    </row>
    <row r="12" spans="1:6" ht="25.5" x14ac:dyDescent="0.25">
      <c r="A12" s="8">
        <v>11</v>
      </c>
      <c r="B12" s="26" t="s">
        <v>168</v>
      </c>
      <c r="C12" s="14">
        <v>12</v>
      </c>
      <c r="D12" s="8">
        <v>0</v>
      </c>
      <c r="E12" s="15">
        <f t="shared" si="0"/>
        <v>12</v>
      </c>
      <c r="F12" s="5" t="s">
        <v>119</v>
      </c>
    </row>
    <row r="13" spans="1:6" ht="25.5" x14ac:dyDescent="0.25">
      <c r="A13" s="8">
        <v>12</v>
      </c>
      <c r="B13" s="26" t="s">
        <v>169</v>
      </c>
      <c r="C13" s="14">
        <v>11</v>
      </c>
      <c r="D13" s="8">
        <v>0</v>
      </c>
      <c r="E13" s="15">
        <f t="shared" si="0"/>
        <v>11</v>
      </c>
      <c r="F13" s="5" t="s">
        <v>119</v>
      </c>
    </row>
    <row r="14" spans="1:6" ht="29.25" customHeight="1" x14ac:dyDescent="0.25">
      <c r="A14" s="64" t="s">
        <v>118</v>
      </c>
      <c r="B14" s="64"/>
      <c r="C14" s="10">
        <f>SUM(C2:C13)</f>
        <v>557</v>
      </c>
      <c r="D14" s="10">
        <f>SUM(D2:D13)</f>
        <v>651</v>
      </c>
      <c r="E14" s="10">
        <f>E4+E5+E6+E8+E9+E10+E11+E12+E13</f>
        <v>169</v>
      </c>
    </row>
  </sheetData>
  <mergeCells count="1">
    <mergeCell ref="A14:B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B6F46-8300-4739-8B82-79DF7F98ACC2}">
  <dimension ref="A1:E13"/>
  <sheetViews>
    <sheetView workbookViewId="0">
      <selection activeCell="F20" sqref="F20"/>
    </sheetView>
  </sheetViews>
  <sheetFormatPr defaultRowHeight="15" x14ac:dyDescent="0.25"/>
  <cols>
    <col min="2" max="2" width="29.42578125" customWidth="1"/>
    <col min="3" max="3" width="15.42578125" customWidth="1"/>
    <col min="4" max="4" width="15.7109375" customWidth="1"/>
    <col min="5" max="5" width="13.425781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x14ac:dyDescent="0.25">
      <c r="A2" s="12">
        <v>1</v>
      </c>
      <c r="B2" s="13" t="s">
        <v>170</v>
      </c>
      <c r="C2" s="12">
        <v>10</v>
      </c>
      <c r="D2" s="12">
        <v>12</v>
      </c>
      <c r="E2" s="12">
        <f>C2-D2</f>
        <v>-2</v>
      </c>
    </row>
    <row r="3" spans="1:5" x14ac:dyDescent="0.25">
      <c r="A3" s="12">
        <v>2</v>
      </c>
      <c r="B3" s="13" t="s">
        <v>171</v>
      </c>
      <c r="C3" s="12">
        <v>10</v>
      </c>
      <c r="D3" s="12">
        <v>12</v>
      </c>
      <c r="E3" s="12">
        <f t="shared" ref="E3:E12" si="0">C3-D3</f>
        <v>-2</v>
      </c>
    </row>
    <row r="4" spans="1:5" x14ac:dyDescent="0.25">
      <c r="A4" s="12">
        <v>3</v>
      </c>
      <c r="B4" s="17" t="s">
        <v>172</v>
      </c>
      <c r="C4" s="18">
        <v>20</v>
      </c>
      <c r="D4" s="12">
        <v>20</v>
      </c>
      <c r="E4" s="54">
        <f t="shared" si="0"/>
        <v>0</v>
      </c>
    </row>
    <row r="5" spans="1:5" x14ac:dyDescent="0.25">
      <c r="A5" s="12">
        <v>4</v>
      </c>
      <c r="B5" s="17" t="s">
        <v>173</v>
      </c>
      <c r="C5" s="18">
        <v>10</v>
      </c>
      <c r="D5" s="12">
        <v>9</v>
      </c>
      <c r="E5" s="12">
        <f t="shared" si="0"/>
        <v>1</v>
      </c>
    </row>
    <row r="6" spans="1:5" ht="25.5" x14ac:dyDescent="0.25">
      <c r="A6" s="12">
        <v>5</v>
      </c>
      <c r="B6" s="17" t="s">
        <v>174</v>
      </c>
      <c r="C6" s="18">
        <v>10</v>
      </c>
      <c r="D6" s="12">
        <v>9</v>
      </c>
      <c r="E6" s="55">
        <f t="shared" si="0"/>
        <v>1</v>
      </c>
    </row>
    <row r="7" spans="1:5" x14ac:dyDescent="0.25">
      <c r="A7" s="12">
        <v>6</v>
      </c>
      <c r="B7" s="13" t="s">
        <v>175</v>
      </c>
      <c r="C7" s="12">
        <v>5</v>
      </c>
      <c r="D7" s="12">
        <v>7</v>
      </c>
      <c r="E7" s="12">
        <f t="shared" si="0"/>
        <v>-2</v>
      </c>
    </row>
    <row r="8" spans="1:5" x14ac:dyDescent="0.25">
      <c r="A8" s="12">
        <v>7</v>
      </c>
      <c r="B8" s="13" t="s">
        <v>176</v>
      </c>
      <c r="C8" s="12">
        <v>35</v>
      </c>
      <c r="D8" s="12">
        <v>36</v>
      </c>
      <c r="E8" s="12">
        <f t="shared" si="0"/>
        <v>-1</v>
      </c>
    </row>
    <row r="9" spans="1:5" x14ac:dyDescent="0.25">
      <c r="A9" s="12">
        <v>8</v>
      </c>
      <c r="B9" s="17" t="s">
        <v>177</v>
      </c>
      <c r="C9" s="18">
        <v>33</v>
      </c>
      <c r="D9" s="12">
        <v>30</v>
      </c>
      <c r="E9" s="12">
        <f t="shared" si="0"/>
        <v>3</v>
      </c>
    </row>
    <row r="10" spans="1:5" ht="51" x14ac:dyDescent="0.25">
      <c r="A10" s="12">
        <v>9</v>
      </c>
      <c r="B10" s="13" t="s">
        <v>178</v>
      </c>
      <c r="C10" s="12">
        <v>70</v>
      </c>
      <c r="D10" s="12">
        <v>71</v>
      </c>
      <c r="E10" s="12">
        <f t="shared" si="0"/>
        <v>-1</v>
      </c>
    </row>
    <row r="11" spans="1:5" ht="38.25" x14ac:dyDescent="0.25">
      <c r="A11" s="12">
        <v>10</v>
      </c>
      <c r="B11" s="17" t="s">
        <v>179</v>
      </c>
      <c r="C11" s="18">
        <v>20</v>
      </c>
      <c r="D11" s="12">
        <v>14</v>
      </c>
      <c r="E11" s="55">
        <f t="shared" si="0"/>
        <v>6</v>
      </c>
    </row>
    <row r="12" spans="1:5" ht="25.5" x14ac:dyDescent="0.25">
      <c r="A12" s="12">
        <v>11</v>
      </c>
      <c r="B12" s="17" t="s">
        <v>180</v>
      </c>
      <c r="C12" s="18">
        <v>589</v>
      </c>
      <c r="D12" s="18">
        <v>611</v>
      </c>
      <c r="E12" s="30">
        <f t="shared" si="0"/>
        <v>-22</v>
      </c>
    </row>
    <row r="13" spans="1:5" ht="29.25" customHeight="1" x14ac:dyDescent="0.25">
      <c r="A13" s="64" t="s">
        <v>118</v>
      </c>
      <c r="B13" s="64"/>
      <c r="C13" s="10">
        <f>SUM(C1:C12)</f>
        <v>812</v>
      </c>
      <c r="D13" s="10">
        <f>SUM(D1:D12)</f>
        <v>831</v>
      </c>
      <c r="E13" s="10">
        <f>E2+E3+E4+E5+E6+E7+E8+E9+E10+E11+E12</f>
        <v>-19</v>
      </c>
    </row>
  </sheetData>
  <mergeCells count="1">
    <mergeCell ref="A13:B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92979-F5F8-475E-ABCB-70724245B2AE}">
  <dimension ref="A1:F10"/>
  <sheetViews>
    <sheetView workbookViewId="0">
      <selection activeCell="H14" sqref="H14"/>
    </sheetView>
  </sheetViews>
  <sheetFormatPr defaultRowHeight="15" x14ac:dyDescent="0.25"/>
  <cols>
    <col min="1" max="1" width="6.42578125" customWidth="1"/>
    <col min="2" max="2" width="22.5703125" customWidth="1"/>
    <col min="3" max="3" width="15.42578125" customWidth="1"/>
    <col min="4" max="4" width="14.7109375" customWidth="1"/>
    <col min="5" max="5" width="13" customWidth="1"/>
    <col min="6" max="6" width="18.28515625" customWidth="1"/>
  </cols>
  <sheetData>
    <row r="1" spans="1:6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6" ht="63.75" x14ac:dyDescent="0.25">
      <c r="A2" s="12">
        <v>1</v>
      </c>
      <c r="B2" s="13" t="s">
        <v>181</v>
      </c>
      <c r="C2" s="14">
        <v>162</v>
      </c>
      <c r="D2" s="12">
        <v>166</v>
      </c>
      <c r="E2" s="16">
        <f>C2-D2</f>
        <v>-4</v>
      </c>
    </row>
    <row r="3" spans="1:6" ht="38.25" x14ac:dyDescent="0.25">
      <c r="A3" s="12">
        <v>2</v>
      </c>
      <c r="B3" s="17" t="s">
        <v>182</v>
      </c>
      <c r="C3" s="14">
        <v>10</v>
      </c>
      <c r="D3" s="12">
        <v>10</v>
      </c>
      <c r="E3" s="12">
        <f t="shared" ref="E3:E9" si="0">C3-D3</f>
        <v>0</v>
      </c>
    </row>
    <row r="4" spans="1:6" ht="38.25" x14ac:dyDescent="0.25">
      <c r="A4" s="12">
        <v>3</v>
      </c>
      <c r="B4" s="13" t="s">
        <v>183</v>
      </c>
      <c r="C4" s="14">
        <v>0</v>
      </c>
      <c r="D4" s="12">
        <v>25</v>
      </c>
      <c r="E4" s="12">
        <f t="shared" si="0"/>
        <v>-25</v>
      </c>
    </row>
    <row r="5" spans="1:6" ht="51" x14ac:dyDescent="0.25">
      <c r="A5" s="12">
        <v>4</v>
      </c>
      <c r="B5" s="28" t="s">
        <v>184</v>
      </c>
      <c r="C5" s="14">
        <v>40</v>
      </c>
      <c r="D5" s="12">
        <v>24</v>
      </c>
      <c r="E5" s="16">
        <f t="shared" si="0"/>
        <v>16</v>
      </c>
    </row>
    <row r="6" spans="1:6" ht="51" x14ac:dyDescent="0.25">
      <c r="A6" s="12">
        <v>5</v>
      </c>
      <c r="B6" s="13" t="s">
        <v>185</v>
      </c>
      <c r="C6" s="8">
        <v>40</v>
      </c>
      <c r="D6" s="12">
        <v>24</v>
      </c>
      <c r="E6" s="16">
        <f t="shared" si="0"/>
        <v>16</v>
      </c>
    </row>
    <row r="7" spans="1:6" ht="38.25" x14ac:dyDescent="0.25">
      <c r="A7" s="12">
        <v>6</v>
      </c>
      <c r="B7" s="21" t="s">
        <v>186</v>
      </c>
      <c r="C7" s="29">
        <v>30</v>
      </c>
      <c r="D7" s="12">
        <v>0</v>
      </c>
      <c r="E7" s="16">
        <f t="shared" si="0"/>
        <v>30</v>
      </c>
      <c r="F7" s="5" t="s">
        <v>119</v>
      </c>
    </row>
    <row r="8" spans="1:6" ht="25.5" x14ac:dyDescent="0.25">
      <c r="A8" s="12">
        <v>7</v>
      </c>
      <c r="B8" s="17" t="s">
        <v>187</v>
      </c>
      <c r="C8" s="14">
        <v>5</v>
      </c>
      <c r="D8" s="12">
        <v>0</v>
      </c>
      <c r="E8" s="16">
        <f t="shared" si="0"/>
        <v>5</v>
      </c>
      <c r="F8" s="5" t="s">
        <v>119</v>
      </c>
    </row>
    <row r="9" spans="1:6" ht="38.25" x14ac:dyDescent="0.25">
      <c r="A9" s="12">
        <v>8</v>
      </c>
      <c r="B9" s="13" t="s">
        <v>701</v>
      </c>
      <c r="C9" s="8">
        <v>25</v>
      </c>
      <c r="D9" s="12">
        <v>24</v>
      </c>
      <c r="E9" s="16">
        <f t="shared" si="0"/>
        <v>1</v>
      </c>
    </row>
    <row r="10" spans="1:6" ht="24.75" customHeight="1" x14ac:dyDescent="0.25">
      <c r="A10" s="64" t="s">
        <v>118</v>
      </c>
      <c r="B10" s="64"/>
      <c r="C10" s="10">
        <f>SUM(C2:C9)</f>
        <v>312</v>
      </c>
      <c r="D10" s="10">
        <f>SUM(D2:D9)</f>
        <v>273</v>
      </c>
      <c r="E10" s="10">
        <f>E2+E5+E6+E7+E8+E9</f>
        <v>64</v>
      </c>
    </row>
  </sheetData>
  <mergeCells count="1">
    <mergeCell ref="A10:B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5212-D761-455E-9C2E-DB6418A07F6C}">
  <dimension ref="A1:F12"/>
  <sheetViews>
    <sheetView workbookViewId="0">
      <selection activeCell="I10" sqref="I10"/>
    </sheetView>
  </sheetViews>
  <sheetFormatPr defaultRowHeight="15" x14ac:dyDescent="0.25"/>
  <cols>
    <col min="1" max="1" width="7.28515625" customWidth="1"/>
    <col min="2" max="2" width="23.5703125" customWidth="1"/>
    <col min="3" max="3" width="15.42578125" customWidth="1"/>
    <col min="4" max="4" width="13.140625" customWidth="1"/>
    <col min="5" max="5" width="13.42578125" customWidth="1"/>
    <col min="6" max="6" width="20.42578125" customWidth="1"/>
  </cols>
  <sheetData>
    <row r="1" spans="1:6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6" ht="51" x14ac:dyDescent="0.25">
      <c r="A2" s="8">
        <v>1</v>
      </c>
      <c r="B2" s="13" t="s">
        <v>188</v>
      </c>
      <c r="C2" s="8">
        <v>439</v>
      </c>
      <c r="D2" s="8">
        <v>353</v>
      </c>
      <c r="E2" s="15">
        <f>C2-D2</f>
        <v>86</v>
      </c>
    </row>
    <row r="3" spans="1:6" ht="63.75" x14ac:dyDescent="0.25">
      <c r="A3" s="8">
        <v>2</v>
      </c>
      <c r="B3" s="17" t="s">
        <v>189</v>
      </c>
      <c r="C3" s="14">
        <v>120</v>
      </c>
      <c r="D3" s="8">
        <v>127</v>
      </c>
      <c r="E3" s="15">
        <f t="shared" ref="E3:E11" si="0">C3-D3</f>
        <v>-7</v>
      </c>
    </row>
    <row r="4" spans="1:6" ht="51" x14ac:dyDescent="0.25">
      <c r="A4" s="8">
        <v>3</v>
      </c>
      <c r="B4" s="13" t="s">
        <v>190</v>
      </c>
      <c r="C4" s="8">
        <v>12</v>
      </c>
      <c r="D4" s="8">
        <v>9</v>
      </c>
      <c r="E4" s="15">
        <f t="shared" si="0"/>
        <v>3</v>
      </c>
    </row>
    <row r="5" spans="1:6" ht="51" x14ac:dyDescent="0.25">
      <c r="A5" s="8">
        <v>4</v>
      </c>
      <c r="B5" s="13" t="s">
        <v>13</v>
      </c>
      <c r="C5" s="8">
        <v>7</v>
      </c>
      <c r="D5" s="8">
        <v>5</v>
      </c>
      <c r="E5" s="15">
        <f t="shared" si="0"/>
        <v>2</v>
      </c>
    </row>
    <row r="6" spans="1:6" ht="51" x14ac:dyDescent="0.25">
      <c r="A6" s="8">
        <v>5</v>
      </c>
      <c r="B6" s="17" t="s">
        <v>191</v>
      </c>
      <c r="C6" s="14">
        <v>112</v>
      </c>
      <c r="D6" s="8">
        <v>111</v>
      </c>
      <c r="E6" s="15">
        <f t="shared" si="0"/>
        <v>1</v>
      </c>
    </row>
    <row r="7" spans="1:6" ht="51" x14ac:dyDescent="0.25">
      <c r="A7" s="8">
        <v>6</v>
      </c>
      <c r="B7" s="13" t="s">
        <v>192</v>
      </c>
      <c r="C7" s="8">
        <v>30</v>
      </c>
      <c r="D7" s="8">
        <v>31</v>
      </c>
      <c r="E7" s="30">
        <f t="shared" si="0"/>
        <v>-1</v>
      </c>
    </row>
    <row r="8" spans="1:6" ht="38.25" x14ac:dyDescent="0.25">
      <c r="A8" s="8">
        <v>7</v>
      </c>
      <c r="B8" s="13" t="s">
        <v>193</v>
      </c>
      <c r="C8" s="8">
        <v>2</v>
      </c>
      <c r="D8" s="8">
        <v>1</v>
      </c>
      <c r="E8" s="15">
        <f t="shared" si="0"/>
        <v>1</v>
      </c>
    </row>
    <row r="9" spans="1:6" ht="63.75" x14ac:dyDescent="0.25">
      <c r="A9" s="8">
        <v>8</v>
      </c>
      <c r="B9" s="17" t="s">
        <v>14</v>
      </c>
      <c r="C9" s="14">
        <v>1</v>
      </c>
      <c r="D9" s="8">
        <v>1</v>
      </c>
      <c r="E9" s="30">
        <f t="shared" si="0"/>
        <v>0</v>
      </c>
    </row>
    <row r="10" spans="1:6" ht="38.25" x14ac:dyDescent="0.25">
      <c r="A10" s="8">
        <v>9</v>
      </c>
      <c r="B10" s="22" t="s">
        <v>57</v>
      </c>
      <c r="C10" s="29">
        <v>30</v>
      </c>
      <c r="D10" s="8">
        <v>0</v>
      </c>
      <c r="E10" s="15">
        <f t="shared" si="0"/>
        <v>30</v>
      </c>
      <c r="F10" s="22" t="s">
        <v>119</v>
      </c>
    </row>
    <row r="11" spans="1:6" ht="38.25" x14ac:dyDescent="0.25">
      <c r="A11" s="8">
        <v>10</v>
      </c>
      <c r="B11" s="13" t="s">
        <v>194</v>
      </c>
      <c r="C11" s="8">
        <v>50</v>
      </c>
      <c r="D11" s="8">
        <v>41</v>
      </c>
      <c r="E11" s="15">
        <f t="shared" si="0"/>
        <v>9</v>
      </c>
    </row>
    <row r="12" spans="1:6" ht="30" customHeight="1" x14ac:dyDescent="0.25">
      <c r="A12" s="64" t="s">
        <v>118</v>
      </c>
      <c r="B12" s="64"/>
      <c r="C12" s="10">
        <f>SUM(C2:C11)</f>
        <v>803</v>
      </c>
      <c r="D12" s="10">
        <f>SUM(D2:D11)</f>
        <v>679</v>
      </c>
      <c r="E12" s="10">
        <f>E4+E7+E8+E9+E10+E11</f>
        <v>42</v>
      </c>
    </row>
  </sheetData>
  <mergeCells count="1"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9D295-CFCD-42BA-BF5C-498B79078D29}">
  <dimension ref="A1:E18"/>
  <sheetViews>
    <sheetView workbookViewId="0">
      <selection activeCell="D1" sqref="D1"/>
    </sheetView>
  </sheetViews>
  <sheetFormatPr defaultRowHeight="12.75" x14ac:dyDescent="0.2"/>
  <cols>
    <col min="1" max="1" width="5.5703125" style="4" customWidth="1"/>
    <col min="2" max="2" width="35.85546875" style="4" customWidth="1"/>
    <col min="3" max="3" width="17.85546875" style="4" customWidth="1"/>
    <col min="4" max="4" width="18.28515625" style="4" customWidth="1"/>
    <col min="5" max="5" width="13.42578125" style="4" customWidth="1"/>
    <col min="6" max="16384" width="9.140625" style="4"/>
  </cols>
  <sheetData>
    <row r="1" spans="1:5" ht="38.25" x14ac:dyDescent="0.2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25.5" x14ac:dyDescent="0.2">
      <c r="A2" s="8">
        <v>1</v>
      </c>
      <c r="B2" s="7" t="s">
        <v>18</v>
      </c>
      <c r="C2" s="8">
        <v>300</v>
      </c>
      <c r="D2" s="8">
        <v>289</v>
      </c>
      <c r="E2" s="15">
        <f>C2-D2</f>
        <v>11</v>
      </c>
    </row>
    <row r="3" spans="1:5" ht="25.5" x14ac:dyDescent="0.2">
      <c r="A3" s="8">
        <v>2</v>
      </c>
      <c r="B3" s="7" t="s">
        <v>19</v>
      </c>
      <c r="C3" s="8">
        <v>24</v>
      </c>
      <c r="D3" s="8">
        <v>24</v>
      </c>
      <c r="E3" s="8">
        <f t="shared" ref="E3:E17" si="0">C3-D3</f>
        <v>0</v>
      </c>
    </row>
    <row r="4" spans="1:5" ht="25.5" x14ac:dyDescent="0.2">
      <c r="A4" s="8">
        <v>3</v>
      </c>
      <c r="B4" s="7" t="s">
        <v>20</v>
      </c>
      <c r="C4" s="8">
        <v>14</v>
      </c>
      <c r="D4" s="8">
        <v>16</v>
      </c>
      <c r="E4" s="8">
        <f t="shared" si="0"/>
        <v>-2</v>
      </c>
    </row>
    <row r="5" spans="1:5" ht="25.5" x14ac:dyDescent="0.2">
      <c r="A5" s="8">
        <v>4</v>
      </c>
      <c r="B5" s="7" t="s">
        <v>21</v>
      </c>
      <c r="C5" s="8">
        <v>35</v>
      </c>
      <c r="D5" s="8">
        <v>34</v>
      </c>
      <c r="E5" s="15">
        <f t="shared" si="0"/>
        <v>1</v>
      </c>
    </row>
    <row r="6" spans="1:5" ht="25.5" x14ac:dyDescent="0.2">
      <c r="A6" s="8">
        <v>5</v>
      </c>
      <c r="B6" s="7" t="s">
        <v>22</v>
      </c>
      <c r="C6" s="8">
        <v>7</v>
      </c>
      <c r="D6" s="8">
        <v>7</v>
      </c>
      <c r="E6" s="8">
        <f t="shared" si="0"/>
        <v>0</v>
      </c>
    </row>
    <row r="7" spans="1:5" ht="25.5" x14ac:dyDescent="0.2">
      <c r="A7" s="8">
        <v>6</v>
      </c>
      <c r="B7" s="7" t="s">
        <v>23</v>
      </c>
      <c r="C7" s="8">
        <v>24</v>
      </c>
      <c r="D7" s="8">
        <v>26</v>
      </c>
      <c r="E7" s="8">
        <f t="shared" si="0"/>
        <v>-2</v>
      </c>
    </row>
    <row r="8" spans="1:5" ht="25.5" x14ac:dyDescent="0.2">
      <c r="A8" s="8">
        <v>7</v>
      </c>
      <c r="B8" s="7" t="s">
        <v>24</v>
      </c>
      <c r="C8" s="8">
        <v>8</v>
      </c>
      <c r="D8" s="8">
        <v>6</v>
      </c>
      <c r="E8" s="15">
        <f t="shared" si="0"/>
        <v>2</v>
      </c>
    </row>
    <row r="9" spans="1:5" ht="25.5" x14ac:dyDescent="0.2">
      <c r="A9" s="8">
        <v>8</v>
      </c>
      <c r="B9" s="7" t="s">
        <v>25</v>
      </c>
      <c r="C9" s="8">
        <v>16</v>
      </c>
      <c r="D9" s="8">
        <v>15</v>
      </c>
      <c r="E9" s="15">
        <f t="shared" si="0"/>
        <v>1</v>
      </c>
    </row>
    <row r="10" spans="1:5" ht="38.25" x14ac:dyDescent="0.2">
      <c r="A10" s="8">
        <v>9</v>
      </c>
      <c r="B10" s="7" t="s">
        <v>26</v>
      </c>
      <c r="C10" s="8">
        <v>10</v>
      </c>
      <c r="D10" s="8">
        <v>9</v>
      </c>
      <c r="E10" s="15">
        <f t="shared" si="0"/>
        <v>1</v>
      </c>
    </row>
    <row r="11" spans="1:5" ht="25.5" x14ac:dyDescent="0.2">
      <c r="A11" s="8">
        <v>10</v>
      </c>
      <c r="B11" s="7" t="s">
        <v>27</v>
      </c>
      <c r="C11" s="8">
        <v>20</v>
      </c>
      <c r="D11" s="8">
        <v>21</v>
      </c>
      <c r="E11" s="8">
        <f t="shared" si="0"/>
        <v>-1</v>
      </c>
    </row>
    <row r="12" spans="1:5" ht="38.25" x14ac:dyDescent="0.2">
      <c r="A12" s="8">
        <v>11</v>
      </c>
      <c r="B12" s="7" t="s">
        <v>28</v>
      </c>
      <c r="C12" s="8">
        <v>9</v>
      </c>
      <c r="D12" s="8">
        <v>8</v>
      </c>
      <c r="E12" s="15">
        <f t="shared" si="0"/>
        <v>1</v>
      </c>
    </row>
    <row r="13" spans="1:5" ht="25.5" x14ac:dyDescent="0.2">
      <c r="A13" s="8">
        <v>12</v>
      </c>
      <c r="B13" s="7" t="s">
        <v>29</v>
      </c>
      <c r="C13" s="8">
        <v>15</v>
      </c>
      <c r="D13" s="8">
        <v>10</v>
      </c>
      <c r="E13" s="15">
        <f t="shared" si="0"/>
        <v>5</v>
      </c>
    </row>
    <row r="14" spans="1:5" ht="38.25" x14ac:dyDescent="0.2">
      <c r="A14" s="8">
        <v>13</v>
      </c>
      <c r="B14" s="7" t="s">
        <v>30</v>
      </c>
      <c r="C14" s="8">
        <v>12</v>
      </c>
      <c r="D14" s="8">
        <v>10</v>
      </c>
      <c r="E14" s="15">
        <f t="shared" si="0"/>
        <v>2</v>
      </c>
    </row>
    <row r="15" spans="1:5" ht="38.25" x14ac:dyDescent="0.2">
      <c r="A15" s="8">
        <v>14</v>
      </c>
      <c r="B15" s="7" t="s">
        <v>31</v>
      </c>
      <c r="C15" s="8">
        <v>4</v>
      </c>
      <c r="D15" s="8">
        <v>1</v>
      </c>
      <c r="E15" s="15">
        <f t="shared" si="0"/>
        <v>3</v>
      </c>
    </row>
    <row r="16" spans="1:5" ht="25.5" x14ac:dyDescent="0.2">
      <c r="A16" s="8">
        <v>15</v>
      </c>
      <c r="B16" s="7" t="s">
        <v>32</v>
      </c>
      <c r="C16" s="8">
        <v>5</v>
      </c>
      <c r="D16" s="8">
        <v>1</v>
      </c>
      <c r="E16" s="15">
        <f t="shared" si="0"/>
        <v>4</v>
      </c>
    </row>
    <row r="17" spans="1:5" ht="25.5" x14ac:dyDescent="0.2">
      <c r="A17" s="8">
        <v>16</v>
      </c>
      <c r="B17" s="7" t="s">
        <v>33</v>
      </c>
      <c r="C17" s="8">
        <v>2</v>
      </c>
      <c r="D17" s="8">
        <v>1</v>
      </c>
      <c r="E17" s="15">
        <f t="shared" si="0"/>
        <v>1</v>
      </c>
    </row>
    <row r="18" spans="1:5" ht="29.25" customHeight="1" x14ac:dyDescent="0.2">
      <c r="A18" s="64" t="s">
        <v>118</v>
      </c>
      <c r="B18" s="64"/>
      <c r="C18" s="10">
        <f>SUM(C2:C17)</f>
        <v>505</v>
      </c>
      <c r="D18" s="10">
        <f>SUM(D2:D17)</f>
        <v>478</v>
      </c>
      <c r="E18" s="10">
        <f>E2+E5+E12+E13+E14+E15+E16+E17</f>
        <v>28</v>
      </c>
    </row>
  </sheetData>
  <mergeCells count="1">
    <mergeCell ref="A18:B1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E8E4D-7B12-4B4A-8FC4-CD4E7FFCE93D}">
  <dimension ref="A1:E4"/>
  <sheetViews>
    <sheetView workbookViewId="0">
      <selection activeCell="H4" sqref="H4"/>
    </sheetView>
  </sheetViews>
  <sheetFormatPr defaultRowHeight="15" x14ac:dyDescent="0.25"/>
  <cols>
    <col min="1" max="1" width="6.7109375" customWidth="1"/>
    <col min="2" max="2" width="19.140625" customWidth="1"/>
    <col min="3" max="3" width="17.7109375" customWidth="1"/>
    <col min="4" max="4" width="17.28515625" customWidth="1"/>
    <col min="5" max="5" width="15.57031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63.75" x14ac:dyDescent="0.25">
      <c r="A2" s="12">
        <v>1</v>
      </c>
      <c r="B2" s="17" t="s">
        <v>196</v>
      </c>
      <c r="C2" s="12">
        <v>192</v>
      </c>
      <c r="D2" s="12">
        <v>118</v>
      </c>
      <c r="E2" s="12">
        <f>C2-D2</f>
        <v>74</v>
      </c>
    </row>
    <row r="3" spans="1:5" ht="78" customHeight="1" x14ac:dyDescent="0.25">
      <c r="A3" s="53"/>
      <c r="B3" s="17" t="s">
        <v>720</v>
      </c>
      <c r="C3" s="53">
        <v>0</v>
      </c>
      <c r="D3" s="53">
        <v>8</v>
      </c>
      <c r="E3" s="53">
        <f>C3-D3</f>
        <v>-8</v>
      </c>
    </row>
    <row r="4" spans="1:5" ht="24.75" customHeight="1" x14ac:dyDescent="0.25">
      <c r="A4" s="64" t="s">
        <v>118</v>
      </c>
      <c r="B4" s="64"/>
      <c r="C4" s="10">
        <v>192</v>
      </c>
      <c r="D4" s="10">
        <f>D2+D3</f>
        <v>126</v>
      </c>
      <c r="E4" s="10">
        <f>E2+E3</f>
        <v>66</v>
      </c>
    </row>
  </sheetData>
  <mergeCells count="1">
    <mergeCell ref="A4: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833CE-7983-4A61-B4E0-080C98B5A103}">
  <dimension ref="A1:E12"/>
  <sheetViews>
    <sheetView workbookViewId="0">
      <selection activeCell="D3" sqref="D3"/>
    </sheetView>
  </sheetViews>
  <sheetFormatPr defaultRowHeight="15" x14ac:dyDescent="0.25"/>
  <cols>
    <col min="1" max="1" width="6.42578125" customWidth="1"/>
    <col min="2" max="2" width="28.42578125" customWidth="1"/>
    <col min="3" max="3" width="12.5703125" customWidth="1"/>
    <col min="4" max="4" width="12.42578125" customWidth="1"/>
    <col min="5" max="5" width="12.57031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25.5" x14ac:dyDescent="0.25">
      <c r="A2" s="8">
        <v>1</v>
      </c>
      <c r="B2" s="13" t="s">
        <v>197</v>
      </c>
      <c r="C2" s="8">
        <v>341</v>
      </c>
      <c r="D2" s="8">
        <v>341</v>
      </c>
      <c r="E2" s="15">
        <f>C2-D2</f>
        <v>0</v>
      </c>
    </row>
    <row r="3" spans="1:5" ht="38.25" x14ac:dyDescent="0.25">
      <c r="A3" s="8">
        <v>2</v>
      </c>
      <c r="B3" s="13" t="s">
        <v>198</v>
      </c>
      <c r="C3" s="8">
        <v>114</v>
      </c>
      <c r="D3" s="8">
        <v>113</v>
      </c>
      <c r="E3" s="15">
        <f t="shared" ref="E3:E11" si="0">C3-D3</f>
        <v>1</v>
      </c>
    </row>
    <row r="4" spans="1:5" ht="38.25" x14ac:dyDescent="0.25">
      <c r="A4" s="8">
        <v>3</v>
      </c>
      <c r="B4" s="13" t="s">
        <v>77</v>
      </c>
      <c r="C4" s="8">
        <v>3</v>
      </c>
      <c r="D4" s="8">
        <v>1</v>
      </c>
      <c r="E4" s="15">
        <f t="shared" si="0"/>
        <v>2</v>
      </c>
    </row>
    <row r="5" spans="1:5" ht="25.5" x14ac:dyDescent="0.25">
      <c r="A5" s="8">
        <v>4</v>
      </c>
      <c r="B5" s="13" t="s">
        <v>199</v>
      </c>
      <c r="C5" s="8">
        <v>4</v>
      </c>
      <c r="D5" s="8">
        <v>5</v>
      </c>
      <c r="E5" s="8">
        <f t="shared" si="0"/>
        <v>-1</v>
      </c>
    </row>
    <row r="6" spans="1:5" ht="25.5" x14ac:dyDescent="0.25">
      <c r="A6" s="8">
        <v>5</v>
      </c>
      <c r="B6" s="13" t="s">
        <v>200</v>
      </c>
      <c r="C6" s="8">
        <v>15</v>
      </c>
      <c r="D6" s="8">
        <v>14</v>
      </c>
      <c r="E6" s="8">
        <f t="shared" si="0"/>
        <v>1</v>
      </c>
    </row>
    <row r="7" spans="1:5" ht="25.5" x14ac:dyDescent="0.25">
      <c r="A7" s="8">
        <v>6</v>
      </c>
      <c r="B7" s="13" t="s">
        <v>201</v>
      </c>
      <c r="C7" s="8">
        <v>36</v>
      </c>
      <c r="D7" s="8">
        <v>21</v>
      </c>
      <c r="E7" s="15">
        <f t="shared" si="0"/>
        <v>15</v>
      </c>
    </row>
    <row r="8" spans="1:5" ht="51" x14ac:dyDescent="0.25">
      <c r="A8" s="8">
        <v>7</v>
      </c>
      <c r="B8" s="13" t="s">
        <v>202</v>
      </c>
      <c r="C8" s="8">
        <v>20</v>
      </c>
      <c r="D8" s="8">
        <v>10</v>
      </c>
      <c r="E8" s="15">
        <f t="shared" si="0"/>
        <v>10</v>
      </c>
    </row>
    <row r="9" spans="1:5" ht="25.5" x14ac:dyDescent="0.25">
      <c r="A9" s="8">
        <v>8</v>
      </c>
      <c r="B9" s="13" t="s">
        <v>203</v>
      </c>
      <c r="C9" s="8">
        <v>35</v>
      </c>
      <c r="D9" s="8">
        <v>39</v>
      </c>
      <c r="E9" s="8">
        <f t="shared" si="0"/>
        <v>-4</v>
      </c>
    </row>
    <row r="10" spans="1:5" ht="38.25" x14ac:dyDescent="0.25">
      <c r="A10" s="8">
        <v>9</v>
      </c>
      <c r="B10" s="13" t="s">
        <v>204</v>
      </c>
      <c r="C10" s="8">
        <v>10</v>
      </c>
      <c r="D10" s="8">
        <v>10</v>
      </c>
      <c r="E10" s="8">
        <f t="shared" si="0"/>
        <v>0</v>
      </c>
    </row>
    <row r="11" spans="1:5" ht="51" x14ac:dyDescent="0.25">
      <c r="A11" s="8">
        <v>10</v>
      </c>
      <c r="B11" s="13" t="s">
        <v>205</v>
      </c>
      <c r="C11" s="8">
        <v>10</v>
      </c>
      <c r="D11" s="8">
        <v>10</v>
      </c>
      <c r="E11" s="8">
        <f t="shared" si="0"/>
        <v>0</v>
      </c>
    </row>
    <row r="12" spans="1:5" ht="31.5" customHeight="1" x14ac:dyDescent="0.25">
      <c r="A12" s="64" t="s">
        <v>118</v>
      </c>
      <c r="B12" s="64"/>
      <c r="C12" s="10">
        <f>C2+C3+C4+C5+C6+C7+C8+C9+C10+C11</f>
        <v>588</v>
      </c>
      <c r="D12" s="10">
        <f>D2+D3+D4+D5+D6+D7+D8+D9+D10+D11</f>
        <v>564</v>
      </c>
      <c r="E12" s="10">
        <f>E2+E3+E4+E5+E6+E7+E8+E9+E10+E11</f>
        <v>24</v>
      </c>
    </row>
  </sheetData>
  <mergeCells count="1">
    <mergeCell ref="A12:B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FB75-51B6-41D1-84F2-BFAF5645C57C}">
  <dimension ref="A1:E10"/>
  <sheetViews>
    <sheetView workbookViewId="0">
      <selection activeCell="D9" sqref="D9"/>
    </sheetView>
  </sheetViews>
  <sheetFormatPr defaultRowHeight="15" x14ac:dyDescent="0.25"/>
  <cols>
    <col min="1" max="1" width="7" customWidth="1"/>
    <col min="2" max="2" width="28.140625" customWidth="1"/>
    <col min="3" max="3" width="14.28515625" customWidth="1"/>
    <col min="4" max="4" width="13.28515625" customWidth="1"/>
    <col min="5" max="5" width="1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51" x14ac:dyDescent="0.25">
      <c r="A2" s="12">
        <v>1</v>
      </c>
      <c r="B2" s="31" t="s">
        <v>206</v>
      </c>
      <c r="C2" s="12">
        <v>175</v>
      </c>
      <c r="D2" s="12">
        <v>159</v>
      </c>
      <c r="E2" s="16">
        <f>C2-D2</f>
        <v>16</v>
      </c>
    </row>
    <row r="3" spans="1:5" ht="38.25" x14ac:dyDescent="0.25">
      <c r="A3" s="12">
        <v>2</v>
      </c>
      <c r="B3" s="32" t="s">
        <v>207</v>
      </c>
      <c r="C3" s="12">
        <v>20</v>
      </c>
      <c r="D3" s="12">
        <v>7</v>
      </c>
      <c r="E3" s="16">
        <f t="shared" ref="E3:E9" si="0">C3-D3</f>
        <v>13</v>
      </c>
    </row>
    <row r="4" spans="1:5" ht="38.25" x14ac:dyDescent="0.25">
      <c r="A4" s="12">
        <v>3</v>
      </c>
      <c r="B4" s="32" t="s">
        <v>208</v>
      </c>
      <c r="C4" s="12">
        <v>70</v>
      </c>
      <c r="D4" s="12">
        <v>75</v>
      </c>
      <c r="E4" s="12">
        <f t="shared" si="0"/>
        <v>-5</v>
      </c>
    </row>
    <row r="5" spans="1:5" ht="38.25" x14ac:dyDescent="0.25">
      <c r="A5" s="12">
        <v>4</v>
      </c>
      <c r="B5" s="31" t="s">
        <v>209</v>
      </c>
      <c r="C5" s="12">
        <v>60</v>
      </c>
      <c r="D5" s="12">
        <v>50</v>
      </c>
      <c r="E5" s="16">
        <f t="shared" si="0"/>
        <v>10</v>
      </c>
    </row>
    <row r="6" spans="1:5" ht="38.25" x14ac:dyDescent="0.25">
      <c r="A6" s="12">
        <v>5</v>
      </c>
      <c r="B6" s="32" t="s">
        <v>210</v>
      </c>
      <c r="C6" s="12">
        <v>40</v>
      </c>
      <c r="D6" s="12">
        <v>35</v>
      </c>
      <c r="E6" s="16">
        <f t="shared" si="0"/>
        <v>5</v>
      </c>
    </row>
    <row r="7" spans="1:5" ht="51" x14ac:dyDescent="0.25">
      <c r="A7" s="12">
        <v>6</v>
      </c>
      <c r="B7" s="33" t="s">
        <v>211</v>
      </c>
      <c r="C7" s="12">
        <v>25</v>
      </c>
      <c r="D7" s="12">
        <v>24</v>
      </c>
      <c r="E7" s="16">
        <f t="shared" si="0"/>
        <v>1</v>
      </c>
    </row>
    <row r="8" spans="1:5" ht="25.5" x14ac:dyDescent="0.25">
      <c r="A8" s="12">
        <v>7</v>
      </c>
      <c r="B8" s="32" t="s">
        <v>212</v>
      </c>
      <c r="C8" s="12">
        <v>30</v>
      </c>
      <c r="D8" s="12">
        <v>26</v>
      </c>
      <c r="E8" s="16">
        <f t="shared" si="0"/>
        <v>4</v>
      </c>
    </row>
    <row r="9" spans="1:5" ht="51" x14ac:dyDescent="0.25">
      <c r="A9" s="12">
        <v>8</v>
      </c>
      <c r="B9" s="32" t="s">
        <v>213</v>
      </c>
      <c r="C9" s="12">
        <v>75</v>
      </c>
      <c r="D9" s="12">
        <v>102</v>
      </c>
      <c r="E9" s="12">
        <f t="shared" si="0"/>
        <v>-27</v>
      </c>
    </row>
    <row r="10" spans="1:5" ht="27.75" customHeight="1" x14ac:dyDescent="0.25">
      <c r="A10" s="64" t="s">
        <v>118</v>
      </c>
      <c r="B10" s="64"/>
      <c r="C10" s="10">
        <f>SUM(C2:C9)</f>
        <v>495</v>
      </c>
      <c r="D10" s="10">
        <f>SUM(D2:D9)</f>
        <v>478</v>
      </c>
      <c r="E10" s="10">
        <f>E2+E3+E5+E6+E7+E8</f>
        <v>49</v>
      </c>
    </row>
  </sheetData>
  <mergeCells count="1">
    <mergeCell ref="A10:B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60144-7974-4929-B75D-3B2FAAD62DF9}">
  <dimension ref="A1:E15"/>
  <sheetViews>
    <sheetView topLeftCell="A10" workbookViewId="0">
      <selection activeCell="E12" sqref="E12"/>
    </sheetView>
  </sheetViews>
  <sheetFormatPr defaultRowHeight="15" x14ac:dyDescent="0.25"/>
  <cols>
    <col min="1" max="1" width="6.28515625" customWidth="1"/>
    <col min="2" max="2" width="25.42578125" customWidth="1"/>
    <col min="3" max="3" width="14.85546875" customWidth="1"/>
    <col min="4" max="4" width="15.7109375" customWidth="1"/>
    <col min="5" max="5" width="13.710937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38.25" x14ac:dyDescent="0.25">
      <c r="A2" s="12">
        <v>1</v>
      </c>
      <c r="B2" s="13" t="s">
        <v>214</v>
      </c>
      <c r="C2" s="14">
        <v>10</v>
      </c>
      <c r="D2" s="12">
        <v>10</v>
      </c>
      <c r="E2" s="12">
        <f>C2-D2</f>
        <v>0</v>
      </c>
    </row>
    <row r="3" spans="1:5" ht="51" x14ac:dyDescent="0.25">
      <c r="A3" s="12">
        <v>2</v>
      </c>
      <c r="B3" s="13" t="s">
        <v>215</v>
      </c>
      <c r="C3" s="8">
        <v>6</v>
      </c>
      <c r="D3" s="12">
        <v>6</v>
      </c>
      <c r="E3" s="12">
        <f t="shared" ref="E3:E14" si="0">C3-D3</f>
        <v>0</v>
      </c>
    </row>
    <row r="4" spans="1:5" ht="25.5" x14ac:dyDescent="0.25">
      <c r="A4" s="12">
        <v>3</v>
      </c>
      <c r="B4" s="13" t="s">
        <v>216</v>
      </c>
      <c r="C4" s="14">
        <v>2</v>
      </c>
      <c r="D4" s="12">
        <v>0</v>
      </c>
      <c r="E4" s="16">
        <f t="shared" si="0"/>
        <v>2</v>
      </c>
    </row>
    <row r="5" spans="1:5" ht="51" x14ac:dyDescent="0.25">
      <c r="A5" s="12">
        <v>4</v>
      </c>
      <c r="B5" s="13" t="s">
        <v>217</v>
      </c>
      <c r="C5" s="14">
        <v>5</v>
      </c>
      <c r="D5" s="12">
        <v>4</v>
      </c>
      <c r="E5" s="16">
        <f t="shared" si="0"/>
        <v>1</v>
      </c>
    </row>
    <row r="6" spans="1:5" ht="51" x14ac:dyDescent="0.25">
      <c r="A6" s="12">
        <v>5</v>
      </c>
      <c r="B6" s="13" t="s">
        <v>218</v>
      </c>
      <c r="C6" s="14">
        <v>15</v>
      </c>
      <c r="D6" s="12">
        <v>9</v>
      </c>
      <c r="E6" s="16">
        <f t="shared" si="0"/>
        <v>6</v>
      </c>
    </row>
    <row r="7" spans="1:5" ht="76.5" x14ac:dyDescent="0.25">
      <c r="A7" s="12">
        <v>6</v>
      </c>
      <c r="B7" s="13" t="s">
        <v>219</v>
      </c>
      <c r="C7" s="14">
        <v>13</v>
      </c>
      <c r="D7" s="12">
        <v>13</v>
      </c>
      <c r="E7" s="54">
        <f t="shared" si="0"/>
        <v>0</v>
      </c>
    </row>
    <row r="8" spans="1:5" ht="51" x14ac:dyDescent="0.25">
      <c r="A8" s="12">
        <v>7</v>
      </c>
      <c r="B8" s="13" t="s">
        <v>220</v>
      </c>
      <c r="C8" s="8">
        <v>2</v>
      </c>
      <c r="D8" s="12">
        <v>2</v>
      </c>
      <c r="E8" s="12">
        <f t="shared" si="0"/>
        <v>0</v>
      </c>
    </row>
    <row r="9" spans="1:5" ht="63.75" x14ac:dyDescent="0.25">
      <c r="A9" s="12">
        <v>8</v>
      </c>
      <c r="B9" s="13" t="s">
        <v>221</v>
      </c>
      <c r="C9" s="8">
        <v>18</v>
      </c>
      <c r="D9" s="12">
        <v>19</v>
      </c>
      <c r="E9" s="12">
        <f t="shared" si="0"/>
        <v>-1</v>
      </c>
    </row>
    <row r="10" spans="1:5" ht="63.75" x14ac:dyDescent="0.25">
      <c r="A10" s="12">
        <v>9</v>
      </c>
      <c r="B10" s="13" t="s">
        <v>222</v>
      </c>
      <c r="C10" s="14">
        <v>14</v>
      </c>
      <c r="D10" s="12">
        <v>14</v>
      </c>
      <c r="E10" s="54">
        <f t="shared" si="0"/>
        <v>0</v>
      </c>
    </row>
    <row r="11" spans="1:5" ht="51" x14ac:dyDescent="0.25">
      <c r="A11" s="12">
        <v>10</v>
      </c>
      <c r="B11" s="13" t="s">
        <v>223</v>
      </c>
      <c r="C11" s="14">
        <v>20</v>
      </c>
      <c r="D11" s="12">
        <v>14</v>
      </c>
      <c r="E11" s="16">
        <f t="shared" si="0"/>
        <v>6</v>
      </c>
    </row>
    <row r="12" spans="1:5" ht="63.75" x14ac:dyDescent="0.25">
      <c r="A12" s="12">
        <v>11</v>
      </c>
      <c r="B12" s="13" t="s">
        <v>224</v>
      </c>
      <c r="C12" s="14">
        <v>18</v>
      </c>
      <c r="D12" s="12">
        <v>18</v>
      </c>
      <c r="E12" s="54">
        <f t="shared" si="0"/>
        <v>0</v>
      </c>
    </row>
    <row r="13" spans="1:5" ht="51" x14ac:dyDescent="0.25">
      <c r="A13" s="12">
        <v>12</v>
      </c>
      <c r="B13" s="13" t="s">
        <v>225</v>
      </c>
      <c r="C13" s="14">
        <v>20</v>
      </c>
      <c r="D13" s="12">
        <v>3</v>
      </c>
      <c r="E13" s="16">
        <f t="shared" si="0"/>
        <v>17</v>
      </c>
    </row>
    <row r="14" spans="1:5" ht="38.25" x14ac:dyDescent="0.25">
      <c r="A14" s="12">
        <v>13</v>
      </c>
      <c r="B14" s="13" t="s">
        <v>16</v>
      </c>
      <c r="C14" s="14">
        <v>375</v>
      </c>
      <c r="D14" s="12">
        <v>254</v>
      </c>
      <c r="E14" s="16">
        <f t="shared" si="0"/>
        <v>121</v>
      </c>
    </row>
    <row r="15" spans="1:5" ht="37.5" customHeight="1" x14ac:dyDescent="0.25">
      <c r="A15" s="64" t="s">
        <v>118</v>
      </c>
      <c r="B15" s="64"/>
      <c r="C15" s="10">
        <f>SUM(C2:C14)</f>
        <v>518</v>
      </c>
      <c r="D15" s="10">
        <f>SUM(D2:D14)</f>
        <v>366</v>
      </c>
      <c r="E15" s="10">
        <f>E5+E6+E7+E10+E11+E12+E13+E14</f>
        <v>151</v>
      </c>
    </row>
  </sheetData>
  <mergeCells count="1">
    <mergeCell ref="A15:B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E7B2-1CE3-40FC-9FF5-2704762C46DA}">
  <dimension ref="A1:F26"/>
  <sheetViews>
    <sheetView topLeftCell="A10" workbookViewId="0">
      <selection activeCell="E18" sqref="E18"/>
    </sheetView>
  </sheetViews>
  <sheetFormatPr defaultRowHeight="15" x14ac:dyDescent="0.25"/>
  <cols>
    <col min="1" max="1" width="7.28515625" customWidth="1"/>
    <col min="2" max="2" width="28.140625" customWidth="1"/>
    <col min="3" max="3" width="16.85546875" customWidth="1"/>
    <col min="4" max="4" width="14.85546875" customWidth="1"/>
    <col min="5" max="5" width="13.85546875" customWidth="1"/>
    <col min="6" max="6" width="16.57031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38.25" x14ac:dyDescent="0.25">
      <c r="A2" s="12">
        <v>1</v>
      </c>
      <c r="B2" s="17" t="s">
        <v>75</v>
      </c>
      <c r="C2" s="12">
        <v>138</v>
      </c>
      <c r="D2" s="12">
        <v>165</v>
      </c>
      <c r="E2" s="12">
        <f>C2-D2</f>
        <v>-27</v>
      </c>
    </row>
    <row r="3" spans="1:5" ht="51" x14ac:dyDescent="0.25">
      <c r="A3" s="12">
        <v>2</v>
      </c>
      <c r="B3" s="13" t="s">
        <v>226</v>
      </c>
      <c r="C3" s="12">
        <v>10</v>
      </c>
      <c r="D3" s="12">
        <v>5</v>
      </c>
      <c r="E3" s="16">
        <f t="shared" ref="E3:E25" si="0">C3-D3</f>
        <v>5</v>
      </c>
    </row>
    <row r="4" spans="1:5" ht="38.25" x14ac:dyDescent="0.25">
      <c r="A4" s="12">
        <v>3</v>
      </c>
      <c r="B4" s="13" t="s">
        <v>227</v>
      </c>
      <c r="C4" s="12">
        <v>40</v>
      </c>
      <c r="D4" s="12">
        <v>38</v>
      </c>
      <c r="E4" s="16">
        <f t="shared" si="0"/>
        <v>2</v>
      </c>
    </row>
    <row r="5" spans="1:5" ht="38.25" x14ac:dyDescent="0.25">
      <c r="A5" s="12">
        <v>4</v>
      </c>
      <c r="B5" s="17" t="s">
        <v>228</v>
      </c>
      <c r="C5" s="12">
        <v>134</v>
      </c>
      <c r="D5" s="12">
        <v>179</v>
      </c>
      <c r="E5" s="12">
        <f t="shared" si="0"/>
        <v>-45</v>
      </c>
    </row>
    <row r="6" spans="1:5" ht="25.5" x14ac:dyDescent="0.25">
      <c r="A6" s="12">
        <v>5</v>
      </c>
      <c r="B6" s="17" t="s">
        <v>229</v>
      </c>
      <c r="C6" s="12">
        <v>55</v>
      </c>
      <c r="D6" s="12">
        <v>54</v>
      </c>
      <c r="E6" s="16">
        <f t="shared" si="0"/>
        <v>1</v>
      </c>
    </row>
    <row r="7" spans="1:5" ht="38.25" x14ac:dyDescent="0.25">
      <c r="A7" s="12">
        <v>6</v>
      </c>
      <c r="B7" s="17" t="s">
        <v>230</v>
      </c>
      <c r="C7" s="12">
        <v>20</v>
      </c>
      <c r="D7" s="12">
        <v>21</v>
      </c>
      <c r="E7" s="12">
        <f t="shared" si="0"/>
        <v>-1</v>
      </c>
    </row>
    <row r="8" spans="1:5" ht="51" x14ac:dyDescent="0.25">
      <c r="A8" s="12">
        <v>7</v>
      </c>
      <c r="B8" s="17" t="s">
        <v>231</v>
      </c>
      <c r="C8" s="12">
        <v>4</v>
      </c>
      <c r="D8" s="12">
        <v>4</v>
      </c>
      <c r="E8" s="54">
        <f t="shared" si="0"/>
        <v>0</v>
      </c>
    </row>
    <row r="9" spans="1:5" ht="25.5" x14ac:dyDescent="0.25">
      <c r="A9" s="12">
        <v>8</v>
      </c>
      <c r="B9" s="17" t="s">
        <v>232</v>
      </c>
      <c r="C9" s="12">
        <v>7</v>
      </c>
      <c r="D9" s="12">
        <v>9</v>
      </c>
      <c r="E9" s="54">
        <f t="shared" si="0"/>
        <v>-2</v>
      </c>
    </row>
    <row r="10" spans="1:5" ht="25.5" x14ac:dyDescent="0.25">
      <c r="A10" s="12">
        <v>9</v>
      </c>
      <c r="B10" s="17" t="s">
        <v>233</v>
      </c>
      <c r="C10" s="12">
        <v>15</v>
      </c>
      <c r="D10" s="12">
        <v>11</v>
      </c>
      <c r="E10" s="16">
        <f t="shared" si="0"/>
        <v>4</v>
      </c>
    </row>
    <row r="11" spans="1:5" ht="25.5" x14ac:dyDescent="0.25">
      <c r="A11" s="12">
        <v>10</v>
      </c>
      <c r="B11" s="17" t="s">
        <v>234</v>
      </c>
      <c r="C11" s="12">
        <v>24</v>
      </c>
      <c r="D11" s="12">
        <v>26</v>
      </c>
      <c r="E11" s="12">
        <f t="shared" si="0"/>
        <v>-2</v>
      </c>
    </row>
    <row r="12" spans="1:5" ht="25.5" x14ac:dyDescent="0.25">
      <c r="A12" s="12">
        <v>11</v>
      </c>
      <c r="B12" s="17" t="s">
        <v>235</v>
      </c>
      <c r="C12" s="12">
        <v>17</v>
      </c>
      <c r="D12" s="12">
        <v>25</v>
      </c>
      <c r="E12" s="12">
        <f t="shared" si="0"/>
        <v>-8</v>
      </c>
    </row>
    <row r="13" spans="1:5" ht="25.5" x14ac:dyDescent="0.25">
      <c r="A13" s="12">
        <v>12</v>
      </c>
      <c r="B13" s="17" t="s">
        <v>236</v>
      </c>
      <c r="C13" s="12">
        <v>4</v>
      </c>
      <c r="D13" s="12">
        <v>10</v>
      </c>
      <c r="E13" s="12">
        <f t="shared" si="0"/>
        <v>-6</v>
      </c>
    </row>
    <row r="14" spans="1:5" ht="25.5" x14ac:dyDescent="0.25">
      <c r="A14" s="12">
        <v>13</v>
      </c>
      <c r="B14" s="17" t="s">
        <v>237</v>
      </c>
      <c r="C14" s="12">
        <v>20</v>
      </c>
      <c r="D14" s="12">
        <v>17</v>
      </c>
      <c r="E14" s="16">
        <f t="shared" si="0"/>
        <v>3</v>
      </c>
    </row>
    <row r="15" spans="1:5" ht="25.5" x14ac:dyDescent="0.25">
      <c r="A15" s="12">
        <v>14</v>
      </c>
      <c r="B15" s="13" t="s">
        <v>238</v>
      </c>
      <c r="C15" s="12">
        <v>11</v>
      </c>
      <c r="D15" s="12">
        <v>10</v>
      </c>
      <c r="E15" s="16">
        <f t="shared" si="0"/>
        <v>1</v>
      </c>
    </row>
    <row r="16" spans="1:5" ht="25.5" x14ac:dyDescent="0.25">
      <c r="A16" s="12">
        <v>15</v>
      </c>
      <c r="B16" s="13" t="s">
        <v>239</v>
      </c>
      <c r="C16" s="12">
        <v>22</v>
      </c>
      <c r="D16" s="12">
        <v>21</v>
      </c>
      <c r="E16" s="16">
        <f t="shared" si="0"/>
        <v>1</v>
      </c>
    </row>
    <row r="17" spans="1:6" ht="25.5" x14ac:dyDescent="0.25">
      <c r="A17" s="12">
        <v>16</v>
      </c>
      <c r="B17" s="13" t="s">
        <v>240</v>
      </c>
      <c r="C17" s="12">
        <v>4</v>
      </c>
      <c r="D17" s="12">
        <v>1</v>
      </c>
      <c r="E17" s="16">
        <f t="shared" si="0"/>
        <v>3</v>
      </c>
    </row>
    <row r="18" spans="1:6" ht="25.5" x14ac:dyDescent="0.25">
      <c r="A18" s="12">
        <v>17</v>
      </c>
      <c r="B18" s="13" t="s">
        <v>241</v>
      </c>
      <c r="C18" s="12">
        <v>3</v>
      </c>
      <c r="D18" s="12">
        <v>3</v>
      </c>
      <c r="E18" s="54">
        <f t="shared" si="0"/>
        <v>0</v>
      </c>
    </row>
    <row r="19" spans="1:6" ht="25.5" x14ac:dyDescent="0.25">
      <c r="A19" s="12">
        <v>18</v>
      </c>
      <c r="B19" s="17" t="s">
        <v>242</v>
      </c>
      <c r="C19" s="12">
        <v>2</v>
      </c>
      <c r="D19" s="12">
        <v>0</v>
      </c>
      <c r="E19" s="16">
        <f t="shared" si="0"/>
        <v>2</v>
      </c>
    </row>
    <row r="20" spans="1:6" ht="25.5" x14ac:dyDescent="0.25">
      <c r="A20" s="12">
        <v>19</v>
      </c>
      <c r="B20" s="13" t="s">
        <v>243</v>
      </c>
      <c r="C20" s="12">
        <v>7</v>
      </c>
      <c r="D20" s="12">
        <v>7</v>
      </c>
      <c r="E20" s="12">
        <f t="shared" si="0"/>
        <v>0</v>
      </c>
    </row>
    <row r="21" spans="1:6" ht="25.5" x14ac:dyDescent="0.25">
      <c r="A21" s="12">
        <v>20</v>
      </c>
      <c r="B21" s="13" t="s">
        <v>244</v>
      </c>
      <c r="C21" s="12">
        <v>10</v>
      </c>
      <c r="D21" s="12">
        <v>10</v>
      </c>
      <c r="E21" s="12">
        <f t="shared" si="0"/>
        <v>0</v>
      </c>
    </row>
    <row r="22" spans="1:6" ht="38.25" x14ac:dyDescent="0.25">
      <c r="A22" s="12">
        <v>21</v>
      </c>
      <c r="B22" s="13" t="s">
        <v>245</v>
      </c>
      <c r="C22" s="12">
        <v>7</v>
      </c>
      <c r="D22" s="12">
        <v>13</v>
      </c>
      <c r="E22" s="12">
        <f t="shared" si="0"/>
        <v>-6</v>
      </c>
    </row>
    <row r="23" spans="1:6" ht="25.5" x14ac:dyDescent="0.25">
      <c r="A23" s="12">
        <v>22</v>
      </c>
      <c r="B23" s="13" t="s">
        <v>246</v>
      </c>
      <c r="C23" s="12">
        <v>5</v>
      </c>
      <c r="D23" s="12">
        <v>0</v>
      </c>
      <c r="E23" s="16">
        <f t="shared" si="0"/>
        <v>5</v>
      </c>
      <c r="F23" s="9" t="s">
        <v>119</v>
      </c>
    </row>
    <row r="24" spans="1:6" ht="38.25" x14ac:dyDescent="0.25">
      <c r="A24" s="12">
        <v>23</v>
      </c>
      <c r="B24" s="13" t="s">
        <v>247</v>
      </c>
      <c r="C24" s="12">
        <v>2</v>
      </c>
      <c r="D24" s="12">
        <v>0</v>
      </c>
      <c r="E24" s="16">
        <f t="shared" si="0"/>
        <v>2</v>
      </c>
      <c r="F24" s="9" t="s">
        <v>119</v>
      </c>
    </row>
    <row r="25" spans="1:6" ht="51" x14ac:dyDescent="0.25">
      <c r="A25" s="12">
        <v>24</v>
      </c>
      <c r="B25" s="17" t="s">
        <v>248</v>
      </c>
      <c r="C25" s="12">
        <v>22</v>
      </c>
      <c r="D25" s="12">
        <v>17</v>
      </c>
      <c r="E25" s="16">
        <f t="shared" si="0"/>
        <v>5</v>
      </c>
    </row>
    <row r="26" spans="1:6" ht="28.5" customHeight="1" x14ac:dyDescent="0.25">
      <c r="A26" s="64" t="s">
        <v>118</v>
      </c>
      <c r="B26" s="64"/>
      <c r="C26" s="10">
        <f>SUM(C2:C25)</f>
        <v>583</v>
      </c>
      <c r="D26" s="10">
        <f>SUM(D2:D25)</f>
        <v>646</v>
      </c>
      <c r="E26" s="10">
        <f>E3+E4+E6+E8+E9+E10+E14+E15+E16+E17+E18+E19+E23+E24+E25</f>
        <v>32</v>
      </c>
    </row>
  </sheetData>
  <mergeCells count="1">
    <mergeCell ref="A26:B2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8595C-9300-474D-9845-B0C312705CFA}">
  <dimension ref="A1:E3"/>
  <sheetViews>
    <sheetView workbookViewId="0">
      <selection activeCell="C10" sqref="C10"/>
    </sheetView>
  </sheetViews>
  <sheetFormatPr defaultRowHeight="15" x14ac:dyDescent="0.25"/>
  <cols>
    <col min="1" max="1" width="7.140625" customWidth="1"/>
    <col min="2" max="2" width="21.7109375" customWidth="1"/>
    <col min="3" max="4" width="15.85546875" customWidth="1"/>
    <col min="5" max="5" width="15.285156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51" x14ac:dyDescent="0.25">
      <c r="A2" s="8">
        <v>1</v>
      </c>
      <c r="B2" s="13" t="s">
        <v>51</v>
      </c>
      <c r="C2" s="8">
        <v>171</v>
      </c>
      <c r="D2" s="8">
        <v>138</v>
      </c>
      <c r="E2" s="15">
        <f>C2-D2</f>
        <v>33</v>
      </c>
    </row>
    <row r="3" spans="1:5" ht="15.75" x14ac:dyDescent="0.25">
      <c r="A3" s="64" t="s">
        <v>118</v>
      </c>
      <c r="B3" s="64"/>
      <c r="C3" s="10">
        <v>171</v>
      </c>
      <c r="D3" s="10">
        <v>138</v>
      </c>
      <c r="E3" s="10">
        <f>C3-D3</f>
        <v>33</v>
      </c>
    </row>
  </sheetData>
  <mergeCells count="1">
    <mergeCell ref="A3:B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A427D-96F7-410C-8BD4-40C8BD23F35D}">
  <dimension ref="A1:E6"/>
  <sheetViews>
    <sheetView tabSelected="1" workbookViewId="0">
      <selection activeCell="G4" sqref="G4"/>
    </sheetView>
  </sheetViews>
  <sheetFormatPr defaultRowHeight="15" x14ac:dyDescent="0.25"/>
  <cols>
    <col min="1" max="1" width="6.5703125" customWidth="1"/>
    <col min="2" max="2" width="29.42578125" customWidth="1"/>
    <col min="3" max="3" width="16.85546875" customWidth="1"/>
    <col min="4" max="4" width="15.42578125" customWidth="1"/>
    <col min="5" max="5" width="14.1406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114.75" x14ac:dyDescent="0.25">
      <c r="A2" s="8">
        <v>1</v>
      </c>
      <c r="B2" s="19" t="s">
        <v>50</v>
      </c>
      <c r="C2" s="8">
        <v>335</v>
      </c>
      <c r="D2" s="8">
        <v>318</v>
      </c>
      <c r="E2" s="15">
        <f>C2-D2</f>
        <v>17</v>
      </c>
    </row>
    <row r="3" spans="1:5" ht="51" x14ac:dyDescent="0.25">
      <c r="A3" s="8">
        <v>2</v>
      </c>
      <c r="B3" s="19" t="s">
        <v>47</v>
      </c>
      <c r="C3" s="8">
        <v>40</v>
      </c>
      <c r="D3" s="8">
        <v>7</v>
      </c>
      <c r="E3" s="15">
        <f t="shared" ref="E3:E5" si="0">C3-D3</f>
        <v>33</v>
      </c>
    </row>
    <row r="4" spans="1:5" ht="38.25" x14ac:dyDescent="0.25">
      <c r="A4" s="8">
        <v>3</v>
      </c>
      <c r="B4" s="17" t="s">
        <v>48</v>
      </c>
      <c r="C4" s="8">
        <v>12</v>
      </c>
      <c r="D4" s="8">
        <v>7</v>
      </c>
      <c r="E4" s="15">
        <f t="shared" si="0"/>
        <v>5</v>
      </c>
    </row>
    <row r="5" spans="1:5" ht="51" x14ac:dyDescent="0.25">
      <c r="A5" s="8">
        <v>4</v>
      </c>
      <c r="B5" s="19" t="s">
        <v>49</v>
      </c>
      <c r="C5" s="8">
        <v>8</v>
      </c>
      <c r="D5" s="8">
        <v>8</v>
      </c>
      <c r="E5" s="15">
        <f t="shared" si="0"/>
        <v>0</v>
      </c>
    </row>
    <row r="6" spans="1:5" ht="15.75" x14ac:dyDescent="0.25">
      <c r="A6" s="64" t="s">
        <v>118</v>
      </c>
      <c r="B6" s="64"/>
      <c r="C6" s="10">
        <f>C2+C3+C4+C5</f>
        <v>395</v>
      </c>
      <c r="D6" s="10">
        <f>D2+D3+D4+D5</f>
        <v>340</v>
      </c>
      <c r="E6" s="10">
        <f>E2+E3+E4+E5</f>
        <v>55</v>
      </c>
    </row>
  </sheetData>
  <mergeCells count="1"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6B82B-3058-4AFC-B63C-6A7BC782D68B}">
  <dimension ref="A1:F26"/>
  <sheetViews>
    <sheetView workbookViewId="0">
      <selection activeCell="D1" sqref="D1"/>
    </sheetView>
  </sheetViews>
  <sheetFormatPr defaultRowHeight="15" x14ac:dyDescent="0.25"/>
  <cols>
    <col min="1" max="1" width="6.140625" customWidth="1"/>
    <col min="2" max="2" width="24" customWidth="1"/>
    <col min="3" max="3" width="17.85546875" customWidth="1"/>
    <col min="4" max="4" width="14.140625" customWidth="1"/>
    <col min="5" max="5" width="14" customWidth="1"/>
    <col min="6" max="6" width="17.5703125" customWidth="1"/>
  </cols>
  <sheetData>
    <row r="1" spans="1:6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6" ht="51" x14ac:dyDescent="0.25">
      <c r="A2" s="12">
        <v>1</v>
      </c>
      <c r="B2" s="13" t="s">
        <v>34</v>
      </c>
      <c r="C2" s="2">
        <v>216</v>
      </c>
      <c r="D2" s="12">
        <v>198</v>
      </c>
      <c r="E2" s="16">
        <f>C2-D2</f>
        <v>18</v>
      </c>
    </row>
    <row r="3" spans="1:6" ht="38.25" x14ac:dyDescent="0.25">
      <c r="A3" s="12">
        <v>2</v>
      </c>
      <c r="B3" s="13" t="s">
        <v>35</v>
      </c>
      <c r="C3" s="2">
        <v>30</v>
      </c>
      <c r="D3" s="12">
        <v>29</v>
      </c>
      <c r="E3" s="16">
        <f t="shared" ref="E3:E5" si="0">C3-D3</f>
        <v>1</v>
      </c>
    </row>
    <row r="4" spans="1:6" ht="51" x14ac:dyDescent="0.25">
      <c r="A4" s="12">
        <v>3</v>
      </c>
      <c r="B4" s="13" t="s">
        <v>36</v>
      </c>
      <c r="C4" s="2">
        <v>7</v>
      </c>
      <c r="D4" s="12">
        <v>0</v>
      </c>
      <c r="E4" s="16">
        <f t="shared" si="0"/>
        <v>7</v>
      </c>
      <c r="F4" s="9" t="s">
        <v>119</v>
      </c>
    </row>
    <row r="5" spans="1:6" ht="76.5" x14ac:dyDescent="0.25">
      <c r="A5" s="12">
        <v>4</v>
      </c>
      <c r="B5" s="13" t="s">
        <v>37</v>
      </c>
      <c r="C5" s="2">
        <v>30</v>
      </c>
      <c r="D5" s="12">
        <v>29</v>
      </c>
      <c r="E5" s="16">
        <f t="shared" si="0"/>
        <v>1</v>
      </c>
    </row>
    <row r="6" spans="1:6" ht="36" customHeight="1" x14ac:dyDescent="0.25">
      <c r="A6" s="64" t="s">
        <v>118</v>
      </c>
      <c r="B6" s="64"/>
      <c r="C6" s="10">
        <f>SUM(C2:C5)</f>
        <v>283</v>
      </c>
      <c r="D6" s="10">
        <f>SUM(D2:D5)</f>
        <v>256</v>
      </c>
      <c r="E6" s="10">
        <f>E2+E4</f>
        <v>25</v>
      </c>
    </row>
    <row r="7" spans="1:6" x14ac:dyDescent="0.25">
      <c r="A7" s="11"/>
      <c r="B7" s="11"/>
      <c r="C7" s="11"/>
      <c r="D7" s="11"/>
      <c r="E7" s="11"/>
    </row>
    <row r="8" spans="1:6" x14ac:dyDescent="0.25">
      <c r="A8" s="11"/>
      <c r="B8" s="11"/>
      <c r="C8" s="11"/>
      <c r="D8" s="11"/>
      <c r="E8" s="11"/>
    </row>
    <row r="9" spans="1:6" x14ac:dyDescent="0.25">
      <c r="A9" s="11"/>
      <c r="B9" s="11"/>
      <c r="C9" s="11"/>
      <c r="D9" s="11"/>
      <c r="E9" s="11"/>
    </row>
    <row r="10" spans="1:6" x14ac:dyDescent="0.25">
      <c r="A10" s="11"/>
      <c r="B10" s="11"/>
      <c r="C10" s="11"/>
      <c r="D10" s="11"/>
      <c r="E10" s="11"/>
    </row>
    <row r="11" spans="1:6" x14ac:dyDescent="0.25">
      <c r="A11" s="11"/>
      <c r="B11" s="11"/>
      <c r="C11" s="11"/>
      <c r="D11" s="11"/>
      <c r="E11" s="11"/>
    </row>
    <row r="12" spans="1:6" x14ac:dyDescent="0.25">
      <c r="A12" s="11"/>
      <c r="B12" s="11"/>
      <c r="C12" s="11"/>
      <c r="D12" s="11"/>
      <c r="E12" s="11"/>
    </row>
    <row r="13" spans="1:6" x14ac:dyDescent="0.25">
      <c r="A13" s="11"/>
      <c r="B13" s="11"/>
      <c r="C13" s="11"/>
      <c r="D13" s="11"/>
      <c r="E13" s="11"/>
    </row>
    <row r="14" spans="1:6" x14ac:dyDescent="0.25">
      <c r="A14" s="11"/>
      <c r="B14" s="11"/>
      <c r="C14" s="11"/>
      <c r="D14" s="11"/>
      <c r="E14" s="11"/>
    </row>
    <row r="15" spans="1:6" x14ac:dyDescent="0.25">
      <c r="A15" s="11"/>
      <c r="B15" s="11"/>
      <c r="C15" s="11"/>
      <c r="D15" s="11"/>
      <c r="E15" s="11"/>
    </row>
    <row r="16" spans="1:6" x14ac:dyDescent="0.25">
      <c r="A16" s="11"/>
      <c r="B16" s="11"/>
      <c r="C16" s="11"/>
      <c r="D16" s="11"/>
      <c r="E16" s="11"/>
    </row>
    <row r="17" spans="1:5" x14ac:dyDescent="0.25">
      <c r="A17" s="11"/>
      <c r="B17" s="11"/>
      <c r="C17" s="11"/>
      <c r="D17" s="11"/>
      <c r="E17" s="11"/>
    </row>
    <row r="18" spans="1:5" x14ac:dyDescent="0.25">
      <c r="A18" s="11"/>
      <c r="B18" s="11"/>
      <c r="C18" s="11"/>
      <c r="D18" s="11"/>
      <c r="E18" s="11"/>
    </row>
    <row r="19" spans="1:5" x14ac:dyDescent="0.25">
      <c r="A19" s="11"/>
      <c r="B19" s="11"/>
      <c r="C19" s="11"/>
      <c r="D19" s="11"/>
      <c r="E19" s="11"/>
    </row>
    <row r="20" spans="1:5" x14ac:dyDescent="0.25">
      <c r="A20" s="11"/>
      <c r="B20" s="11"/>
      <c r="C20" s="11"/>
      <c r="D20" s="11"/>
      <c r="E20" s="11"/>
    </row>
    <row r="21" spans="1:5" x14ac:dyDescent="0.25">
      <c r="A21" s="11"/>
      <c r="B21" s="11"/>
      <c r="C21" s="11"/>
      <c r="D21" s="11"/>
      <c r="E21" s="11"/>
    </row>
    <row r="22" spans="1:5" x14ac:dyDescent="0.25">
      <c r="A22" s="11"/>
      <c r="B22" s="11"/>
      <c r="C22" s="11"/>
      <c r="D22" s="11"/>
      <c r="E22" s="11"/>
    </row>
    <row r="23" spans="1:5" x14ac:dyDescent="0.25">
      <c r="A23" s="11"/>
      <c r="B23" s="11"/>
      <c r="C23" s="11"/>
      <c r="D23" s="11"/>
      <c r="E23" s="11"/>
    </row>
    <row r="24" spans="1:5" x14ac:dyDescent="0.25">
      <c r="A24" s="11"/>
      <c r="B24" s="11"/>
      <c r="C24" s="11"/>
      <c r="D24" s="11"/>
      <c r="E24" s="11"/>
    </row>
    <row r="25" spans="1:5" x14ac:dyDescent="0.25">
      <c r="A25" s="11"/>
      <c r="B25" s="11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</sheetData>
  <mergeCells count="1"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06B25-3264-477F-8403-69A1FFF42420}">
  <dimension ref="A1:G25"/>
  <sheetViews>
    <sheetView workbookViewId="0">
      <selection activeCell="D13" sqref="D13"/>
    </sheetView>
  </sheetViews>
  <sheetFormatPr defaultRowHeight="15" x14ac:dyDescent="0.25"/>
  <cols>
    <col min="2" max="2" width="35.85546875" customWidth="1"/>
    <col min="3" max="3" width="15.85546875" customWidth="1"/>
    <col min="4" max="4" width="16.5703125" customWidth="1"/>
    <col min="5" max="5" width="16.140625" customWidth="1"/>
  </cols>
  <sheetData>
    <row r="1" spans="1:7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7" ht="51" x14ac:dyDescent="0.25">
      <c r="A2" s="12">
        <v>1</v>
      </c>
      <c r="B2" s="7" t="s">
        <v>38</v>
      </c>
      <c r="C2" s="14">
        <v>546</v>
      </c>
      <c r="D2" s="12">
        <v>1007</v>
      </c>
      <c r="E2" s="12">
        <f>C2-D2</f>
        <v>-461</v>
      </c>
      <c r="F2" s="11"/>
      <c r="G2" s="11"/>
    </row>
    <row r="3" spans="1:7" ht="38.25" x14ac:dyDescent="0.25">
      <c r="A3" s="12">
        <v>2</v>
      </c>
      <c r="B3" s="13" t="s">
        <v>58</v>
      </c>
      <c r="C3" s="14">
        <v>60</v>
      </c>
      <c r="D3" s="12">
        <v>69</v>
      </c>
      <c r="E3" s="12">
        <f>C3-D3</f>
        <v>-9</v>
      </c>
      <c r="F3" s="11"/>
      <c r="G3" s="11"/>
    </row>
    <row r="4" spans="1:7" ht="51" x14ac:dyDescent="0.25">
      <c r="A4" s="12">
        <v>3</v>
      </c>
      <c r="B4" s="13" t="s">
        <v>39</v>
      </c>
      <c r="C4" s="14">
        <v>10</v>
      </c>
      <c r="D4" s="12">
        <v>20</v>
      </c>
      <c r="E4" s="12">
        <f t="shared" ref="E4:E24" si="0">C4-D4</f>
        <v>-10</v>
      </c>
      <c r="F4" s="11"/>
      <c r="G4" s="11"/>
    </row>
    <row r="5" spans="1:7" ht="38.25" x14ac:dyDescent="0.25">
      <c r="A5" s="12">
        <v>4</v>
      </c>
      <c r="B5" s="13" t="s">
        <v>40</v>
      </c>
      <c r="C5" s="14">
        <v>40</v>
      </c>
      <c r="D5" s="12">
        <v>39</v>
      </c>
      <c r="E5" s="16">
        <f t="shared" si="0"/>
        <v>1</v>
      </c>
      <c r="F5" s="11"/>
      <c r="G5" s="11"/>
    </row>
    <row r="6" spans="1:7" ht="38.25" x14ac:dyDescent="0.25">
      <c r="A6" s="12">
        <v>5</v>
      </c>
      <c r="B6" s="13" t="s">
        <v>41</v>
      </c>
      <c r="C6" s="14">
        <v>44</v>
      </c>
      <c r="D6" s="12">
        <v>44</v>
      </c>
      <c r="E6" s="16">
        <f t="shared" si="0"/>
        <v>0</v>
      </c>
      <c r="F6" s="11"/>
      <c r="G6" s="11"/>
    </row>
    <row r="7" spans="1:7" ht="51" x14ac:dyDescent="0.25">
      <c r="A7" s="12">
        <v>6</v>
      </c>
      <c r="B7" s="13" t="s">
        <v>42</v>
      </c>
      <c r="C7" s="14">
        <v>320</v>
      </c>
      <c r="D7" s="12">
        <v>645</v>
      </c>
      <c r="E7" s="12">
        <f t="shared" si="0"/>
        <v>-325</v>
      </c>
      <c r="F7" s="11"/>
      <c r="G7" s="11"/>
    </row>
    <row r="8" spans="1:7" ht="38.25" x14ac:dyDescent="0.25">
      <c r="A8" s="12">
        <v>7</v>
      </c>
      <c r="B8" s="13" t="s">
        <v>43</v>
      </c>
      <c r="C8" s="14">
        <v>0</v>
      </c>
      <c r="D8" s="12">
        <v>40</v>
      </c>
      <c r="E8" s="12">
        <f t="shared" si="0"/>
        <v>-40</v>
      </c>
      <c r="F8" s="11"/>
      <c r="G8" s="11"/>
    </row>
    <row r="9" spans="1:7" ht="38.25" x14ac:dyDescent="0.25">
      <c r="A9" s="12">
        <v>8</v>
      </c>
      <c r="B9" s="13" t="s">
        <v>44</v>
      </c>
      <c r="C9" s="14">
        <v>50</v>
      </c>
      <c r="D9" s="12">
        <v>47</v>
      </c>
      <c r="E9" s="16">
        <f t="shared" si="0"/>
        <v>3</v>
      </c>
      <c r="F9" s="11"/>
      <c r="G9" s="11"/>
    </row>
    <row r="10" spans="1:7" ht="38.25" x14ac:dyDescent="0.25">
      <c r="A10" s="12">
        <v>9</v>
      </c>
      <c r="B10" s="13" t="s">
        <v>45</v>
      </c>
      <c r="C10" s="14">
        <v>0</v>
      </c>
      <c r="D10" s="12">
        <v>19</v>
      </c>
      <c r="E10" s="12">
        <f t="shared" si="0"/>
        <v>-19</v>
      </c>
      <c r="F10" s="11"/>
      <c r="G10" s="11"/>
    </row>
    <row r="11" spans="1:7" ht="38.25" x14ac:dyDescent="0.25">
      <c r="A11" s="12">
        <v>10</v>
      </c>
      <c r="B11" s="13" t="s">
        <v>59</v>
      </c>
      <c r="C11" s="14">
        <v>0</v>
      </c>
      <c r="D11" s="12">
        <v>9</v>
      </c>
      <c r="E11" s="12">
        <f t="shared" si="0"/>
        <v>-9</v>
      </c>
      <c r="F11" s="11"/>
      <c r="G11" s="11"/>
    </row>
    <row r="12" spans="1:7" ht="38.25" x14ac:dyDescent="0.25">
      <c r="A12" s="12">
        <v>11</v>
      </c>
      <c r="B12" s="13" t="s">
        <v>60</v>
      </c>
      <c r="C12" s="14">
        <v>0</v>
      </c>
      <c r="D12" s="12">
        <v>16</v>
      </c>
      <c r="E12" s="12">
        <f t="shared" si="0"/>
        <v>-16</v>
      </c>
      <c r="F12" s="11"/>
      <c r="G12" s="11"/>
    </row>
    <row r="13" spans="1:7" ht="38.25" x14ac:dyDescent="0.25">
      <c r="A13" s="12">
        <v>12</v>
      </c>
      <c r="B13" s="13" t="s">
        <v>61</v>
      </c>
      <c r="C13" s="14">
        <v>60</v>
      </c>
      <c r="D13" s="12">
        <v>35</v>
      </c>
      <c r="E13" s="16">
        <f t="shared" si="0"/>
        <v>25</v>
      </c>
      <c r="F13" s="11"/>
      <c r="G13" s="11"/>
    </row>
    <row r="14" spans="1:7" ht="25.5" x14ac:dyDescent="0.25">
      <c r="A14" s="12">
        <v>13</v>
      </c>
      <c r="B14" s="13" t="s">
        <v>62</v>
      </c>
      <c r="C14" s="14">
        <v>5</v>
      </c>
      <c r="D14" s="12">
        <v>1</v>
      </c>
      <c r="E14" s="16">
        <f t="shared" si="0"/>
        <v>4</v>
      </c>
      <c r="F14" s="11"/>
      <c r="G14" s="11"/>
    </row>
    <row r="15" spans="1:7" ht="25.5" x14ac:dyDescent="0.25">
      <c r="A15" s="12">
        <v>14</v>
      </c>
      <c r="B15" s="13" t="s">
        <v>63</v>
      </c>
      <c r="C15" s="14">
        <v>181</v>
      </c>
      <c r="D15" s="12">
        <v>257</v>
      </c>
      <c r="E15" s="12">
        <f t="shared" si="0"/>
        <v>-76</v>
      </c>
      <c r="F15" s="11"/>
      <c r="G15" s="11"/>
    </row>
    <row r="16" spans="1:7" ht="38.25" x14ac:dyDescent="0.25">
      <c r="A16" s="12">
        <v>15</v>
      </c>
      <c r="B16" s="13" t="s">
        <v>64</v>
      </c>
      <c r="C16" s="14">
        <v>20</v>
      </c>
      <c r="D16" s="12">
        <v>18</v>
      </c>
      <c r="E16" s="16">
        <f t="shared" si="0"/>
        <v>2</v>
      </c>
      <c r="F16" s="11"/>
      <c r="G16" s="11"/>
    </row>
    <row r="17" spans="1:7" ht="25.5" x14ac:dyDescent="0.25">
      <c r="A17" s="12">
        <v>16</v>
      </c>
      <c r="B17" s="13" t="s">
        <v>67</v>
      </c>
      <c r="C17" s="14">
        <v>30</v>
      </c>
      <c r="D17" s="12">
        <v>36</v>
      </c>
      <c r="E17" s="12">
        <f t="shared" si="0"/>
        <v>-6</v>
      </c>
      <c r="F17" s="11"/>
      <c r="G17" s="11"/>
    </row>
    <row r="18" spans="1:7" ht="38.25" x14ac:dyDescent="0.25">
      <c r="A18" s="12">
        <v>17</v>
      </c>
      <c r="B18" s="13" t="s">
        <v>68</v>
      </c>
      <c r="C18" s="14">
        <v>30</v>
      </c>
      <c r="D18" s="12">
        <v>40</v>
      </c>
      <c r="E18" s="12">
        <f t="shared" si="0"/>
        <v>-10</v>
      </c>
      <c r="F18" s="11"/>
      <c r="G18" s="11"/>
    </row>
    <row r="19" spans="1:7" ht="38.25" x14ac:dyDescent="0.25">
      <c r="A19" s="12">
        <v>18</v>
      </c>
      <c r="B19" s="13" t="s">
        <v>69</v>
      </c>
      <c r="C19" s="14">
        <v>45</v>
      </c>
      <c r="D19" s="12">
        <v>48</v>
      </c>
      <c r="E19" s="12">
        <f t="shared" si="0"/>
        <v>-3</v>
      </c>
      <c r="F19" s="11"/>
      <c r="G19" s="11"/>
    </row>
    <row r="20" spans="1:7" ht="38.25" x14ac:dyDescent="0.25">
      <c r="A20" s="12">
        <v>19</v>
      </c>
      <c r="B20" s="13" t="s">
        <v>70</v>
      </c>
      <c r="C20" s="14">
        <v>70</v>
      </c>
      <c r="D20" s="12">
        <v>58</v>
      </c>
      <c r="E20" s="16">
        <f t="shared" si="0"/>
        <v>12</v>
      </c>
      <c r="F20" s="11"/>
      <c r="G20" s="11"/>
    </row>
    <row r="21" spans="1:7" ht="25.5" x14ac:dyDescent="0.25">
      <c r="A21" s="12">
        <v>20</v>
      </c>
      <c r="B21" s="13" t="s">
        <v>71</v>
      </c>
      <c r="C21" s="14">
        <v>61</v>
      </c>
      <c r="D21" s="12">
        <v>52</v>
      </c>
      <c r="E21" s="16">
        <f t="shared" si="0"/>
        <v>9</v>
      </c>
      <c r="F21" s="11"/>
      <c r="G21" s="11"/>
    </row>
    <row r="22" spans="1:7" ht="25.5" x14ac:dyDescent="0.25">
      <c r="A22" s="12">
        <v>21</v>
      </c>
      <c r="B22" s="13" t="s">
        <v>72</v>
      </c>
      <c r="C22" s="14">
        <v>90</v>
      </c>
      <c r="D22" s="12">
        <v>106</v>
      </c>
      <c r="E22" s="12">
        <f t="shared" si="0"/>
        <v>-16</v>
      </c>
      <c r="F22" s="11"/>
      <c r="G22" s="11"/>
    </row>
    <row r="23" spans="1:7" ht="38.25" x14ac:dyDescent="0.25">
      <c r="A23" s="12">
        <v>22</v>
      </c>
      <c r="B23" s="13" t="s">
        <v>73</v>
      </c>
      <c r="C23" s="8">
        <v>30</v>
      </c>
      <c r="D23" s="12">
        <v>29</v>
      </c>
      <c r="E23" s="16">
        <f t="shared" si="0"/>
        <v>1</v>
      </c>
      <c r="F23" s="11"/>
      <c r="G23" s="11"/>
    </row>
    <row r="24" spans="1:7" ht="25.5" x14ac:dyDescent="0.25">
      <c r="A24" s="12">
        <v>23</v>
      </c>
      <c r="B24" s="13" t="s">
        <v>46</v>
      </c>
      <c r="C24" s="14">
        <v>0</v>
      </c>
      <c r="D24" s="12">
        <v>3</v>
      </c>
      <c r="E24" s="12">
        <f t="shared" si="0"/>
        <v>-3</v>
      </c>
      <c r="F24" s="11"/>
      <c r="G24" s="11"/>
    </row>
    <row r="25" spans="1:7" ht="32.25" customHeight="1" x14ac:dyDescent="0.25">
      <c r="A25" s="64" t="s">
        <v>118</v>
      </c>
      <c r="B25" s="64"/>
      <c r="C25" s="10">
        <f>SUM(C2:C24)</f>
        <v>1692</v>
      </c>
      <c r="D25" s="10">
        <f>SUM(D2:D24)</f>
        <v>2638</v>
      </c>
      <c r="E25" s="10">
        <f>E5+E6+E9+E13+E14+E16+E20+E21</f>
        <v>56</v>
      </c>
    </row>
  </sheetData>
  <mergeCells count="1">
    <mergeCell ref="A25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96E0A-CA90-41BB-A4B9-0E4873F13BB5}">
  <dimension ref="A1:E11"/>
  <sheetViews>
    <sheetView workbookViewId="0">
      <selection activeCell="E22" sqref="E22"/>
    </sheetView>
  </sheetViews>
  <sheetFormatPr defaultRowHeight="15" x14ac:dyDescent="0.25"/>
  <cols>
    <col min="2" max="2" width="27.140625" customWidth="1"/>
    <col min="3" max="3" width="18" customWidth="1"/>
    <col min="4" max="4" width="18.140625" customWidth="1"/>
    <col min="5" max="5" width="14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38.25" x14ac:dyDescent="0.25">
      <c r="A2" s="8">
        <v>1</v>
      </c>
      <c r="B2" s="13" t="s">
        <v>52</v>
      </c>
      <c r="C2" s="1">
        <v>175</v>
      </c>
      <c r="D2" s="8">
        <v>181</v>
      </c>
      <c r="E2" s="30">
        <f>C2-D2</f>
        <v>-6</v>
      </c>
    </row>
    <row r="3" spans="1:5" ht="38.25" x14ac:dyDescent="0.25">
      <c r="A3" s="8">
        <v>2</v>
      </c>
      <c r="B3" s="13" t="s">
        <v>90</v>
      </c>
      <c r="C3" s="1">
        <v>40</v>
      </c>
      <c r="D3" s="8">
        <v>34</v>
      </c>
      <c r="E3" s="15">
        <f t="shared" ref="E3:E10" si="0">C3-D3</f>
        <v>6</v>
      </c>
    </row>
    <row r="4" spans="1:5" ht="38.25" x14ac:dyDescent="0.25">
      <c r="A4" s="8">
        <v>3</v>
      </c>
      <c r="B4" s="13" t="s">
        <v>91</v>
      </c>
      <c r="C4" s="1">
        <v>38</v>
      </c>
      <c r="D4" s="8">
        <v>34</v>
      </c>
      <c r="E4" s="15">
        <f t="shared" si="0"/>
        <v>4</v>
      </c>
    </row>
    <row r="5" spans="1:5" ht="38.25" x14ac:dyDescent="0.25">
      <c r="A5" s="8">
        <v>4</v>
      </c>
      <c r="B5" s="17" t="s">
        <v>92</v>
      </c>
      <c r="C5" s="2">
        <v>0</v>
      </c>
      <c r="D5" s="8">
        <v>54</v>
      </c>
      <c r="E5" s="8">
        <f t="shared" si="0"/>
        <v>-54</v>
      </c>
    </row>
    <row r="6" spans="1:5" ht="38.25" x14ac:dyDescent="0.25">
      <c r="A6" s="8">
        <v>5</v>
      </c>
      <c r="B6" s="13" t="s">
        <v>55</v>
      </c>
      <c r="C6" s="2">
        <v>194</v>
      </c>
      <c r="D6" s="8">
        <v>207</v>
      </c>
      <c r="E6" s="30">
        <f t="shared" si="0"/>
        <v>-13</v>
      </c>
    </row>
    <row r="7" spans="1:5" ht="38.25" x14ac:dyDescent="0.25">
      <c r="A7" s="8">
        <v>6</v>
      </c>
      <c r="B7" s="13" t="s">
        <v>93</v>
      </c>
      <c r="C7" s="1">
        <v>30</v>
      </c>
      <c r="D7" s="8">
        <v>20</v>
      </c>
      <c r="E7" s="15">
        <f t="shared" si="0"/>
        <v>10</v>
      </c>
    </row>
    <row r="8" spans="1:5" ht="38.25" x14ac:dyDescent="0.25">
      <c r="A8" s="8">
        <v>7</v>
      </c>
      <c r="B8" s="13" t="s">
        <v>94</v>
      </c>
      <c r="C8" s="1">
        <v>31</v>
      </c>
      <c r="D8" s="8">
        <v>35</v>
      </c>
      <c r="E8" s="8">
        <f t="shared" si="0"/>
        <v>-4</v>
      </c>
    </row>
    <row r="9" spans="1:5" ht="25.5" x14ac:dyDescent="0.25">
      <c r="A9" s="8">
        <v>8</v>
      </c>
      <c r="B9" s="17" t="s">
        <v>53</v>
      </c>
      <c r="C9" s="2">
        <v>0</v>
      </c>
      <c r="D9" s="8">
        <v>59</v>
      </c>
      <c r="E9" s="8">
        <f t="shared" si="0"/>
        <v>-59</v>
      </c>
    </row>
    <row r="10" spans="1:5" ht="51" x14ac:dyDescent="0.25">
      <c r="A10" s="8">
        <v>9</v>
      </c>
      <c r="B10" s="13" t="s">
        <v>54</v>
      </c>
      <c r="C10" s="1">
        <v>75</v>
      </c>
      <c r="D10" s="8">
        <v>49</v>
      </c>
      <c r="E10" s="15">
        <f t="shared" si="0"/>
        <v>26</v>
      </c>
    </row>
    <row r="11" spans="1:5" ht="26.25" customHeight="1" x14ac:dyDescent="0.25">
      <c r="A11" s="64" t="s">
        <v>118</v>
      </c>
      <c r="B11" s="64"/>
      <c r="C11" s="10">
        <f>SUM(C2:C10)</f>
        <v>583</v>
      </c>
      <c r="D11" s="10">
        <f t="shared" ref="D11" si="1">SUM(D2:D10)</f>
        <v>673</v>
      </c>
      <c r="E11" s="10">
        <f>E2+E3+E4+E6+E7+E10</f>
        <v>27</v>
      </c>
    </row>
  </sheetData>
  <mergeCells count="1"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00F9-8171-433A-BE29-4D131B724000}">
  <dimension ref="A1:E8"/>
  <sheetViews>
    <sheetView workbookViewId="0">
      <selection activeCell="E5" sqref="E5"/>
    </sheetView>
  </sheetViews>
  <sheetFormatPr defaultRowHeight="15" x14ac:dyDescent="0.25"/>
  <cols>
    <col min="2" max="2" width="26.28515625" customWidth="1"/>
    <col min="3" max="3" width="18.7109375" customWidth="1"/>
    <col min="4" max="5" width="17.1406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38.25" x14ac:dyDescent="0.25">
      <c r="A2" s="12">
        <v>1</v>
      </c>
      <c r="B2" s="17" t="s">
        <v>120</v>
      </c>
      <c r="C2" s="14">
        <v>150</v>
      </c>
      <c r="D2" s="12">
        <v>159</v>
      </c>
      <c r="E2" s="12">
        <f>C2-D2</f>
        <v>-9</v>
      </c>
    </row>
    <row r="3" spans="1:5" ht="38.25" x14ac:dyDescent="0.25">
      <c r="A3" s="12">
        <v>2</v>
      </c>
      <c r="B3" s="17" t="s">
        <v>121</v>
      </c>
      <c r="C3" s="14">
        <v>110</v>
      </c>
      <c r="D3" s="12">
        <v>115</v>
      </c>
      <c r="E3" s="54">
        <f t="shared" ref="E3:E7" si="0">C3-D3</f>
        <v>-5</v>
      </c>
    </row>
    <row r="4" spans="1:5" ht="38.25" x14ac:dyDescent="0.25">
      <c r="A4" s="12">
        <v>3</v>
      </c>
      <c r="B4" s="13" t="s">
        <v>122</v>
      </c>
      <c r="C4" s="8">
        <v>45</v>
      </c>
      <c r="D4" s="12">
        <v>44</v>
      </c>
      <c r="E4" s="16">
        <f t="shared" si="0"/>
        <v>1</v>
      </c>
    </row>
    <row r="5" spans="1:5" ht="38.25" x14ac:dyDescent="0.25">
      <c r="A5" s="12">
        <v>4</v>
      </c>
      <c r="B5" s="13" t="s">
        <v>123</v>
      </c>
      <c r="C5" s="8">
        <v>50</v>
      </c>
      <c r="D5" s="12">
        <v>50</v>
      </c>
      <c r="E5" s="54">
        <f t="shared" si="0"/>
        <v>0</v>
      </c>
    </row>
    <row r="6" spans="1:5" ht="51" x14ac:dyDescent="0.25">
      <c r="A6" s="12">
        <v>5</v>
      </c>
      <c r="B6" s="13" t="s">
        <v>124</v>
      </c>
      <c r="C6" s="8">
        <v>50</v>
      </c>
      <c r="D6" s="12">
        <v>41</v>
      </c>
      <c r="E6" s="16">
        <f t="shared" si="0"/>
        <v>9</v>
      </c>
    </row>
    <row r="7" spans="1:5" ht="38.25" x14ac:dyDescent="0.25">
      <c r="A7" s="12">
        <v>6</v>
      </c>
      <c r="B7" s="13" t="s">
        <v>125</v>
      </c>
      <c r="C7" s="8">
        <v>60</v>
      </c>
      <c r="D7" s="12">
        <v>55</v>
      </c>
      <c r="E7" s="16">
        <f t="shared" si="0"/>
        <v>5</v>
      </c>
    </row>
    <row r="8" spans="1:5" ht="28.5" customHeight="1" x14ac:dyDescent="0.25">
      <c r="A8" s="64" t="s">
        <v>118</v>
      </c>
      <c r="B8" s="64"/>
      <c r="C8" s="10">
        <f>SUM(C2:C7)</f>
        <v>465</v>
      </c>
      <c r="D8" s="10">
        <f>SUM(D2:D7)</f>
        <v>464</v>
      </c>
      <c r="E8" s="10">
        <f>E3+E4+E5+E6+E7</f>
        <v>10</v>
      </c>
    </row>
  </sheetData>
  <mergeCells count="1">
    <mergeCell ref="A8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9D06-6BD3-45DE-A177-E4F22512262F}">
  <dimension ref="A1:F5"/>
  <sheetViews>
    <sheetView workbookViewId="0">
      <selection activeCell="H13" sqref="H13"/>
    </sheetView>
  </sheetViews>
  <sheetFormatPr defaultRowHeight="15" x14ac:dyDescent="0.25"/>
  <cols>
    <col min="2" max="2" width="23" customWidth="1"/>
    <col min="3" max="3" width="18" customWidth="1"/>
    <col min="4" max="4" width="16.42578125" customWidth="1"/>
    <col min="5" max="5" width="14.140625" customWidth="1"/>
    <col min="6" max="6" width="17.42578125" customWidth="1"/>
  </cols>
  <sheetData>
    <row r="1" spans="1:6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6" ht="76.5" x14ac:dyDescent="0.25">
      <c r="A2" s="8">
        <v>1</v>
      </c>
      <c r="B2" s="17" t="s">
        <v>1</v>
      </c>
      <c r="C2" s="8">
        <v>64</v>
      </c>
      <c r="D2" s="8">
        <v>42</v>
      </c>
      <c r="E2" s="15">
        <f>C2-D2</f>
        <v>22</v>
      </c>
    </row>
    <row r="3" spans="1:6" ht="38.25" x14ac:dyDescent="0.25">
      <c r="A3" s="8">
        <v>2</v>
      </c>
      <c r="B3" s="17" t="s">
        <v>78</v>
      </c>
      <c r="C3" s="8">
        <v>5</v>
      </c>
      <c r="D3" s="8">
        <v>0</v>
      </c>
      <c r="E3" s="15">
        <f>C3-D3</f>
        <v>5</v>
      </c>
      <c r="F3" s="17" t="s">
        <v>119</v>
      </c>
    </row>
    <row r="4" spans="1:6" ht="51" x14ac:dyDescent="0.25">
      <c r="A4" s="8">
        <v>3</v>
      </c>
      <c r="B4" s="17" t="s">
        <v>56</v>
      </c>
      <c r="C4" s="8">
        <v>0</v>
      </c>
      <c r="D4" s="8">
        <v>5</v>
      </c>
      <c r="E4" s="8">
        <f>C4-D4</f>
        <v>-5</v>
      </c>
    </row>
    <row r="5" spans="1:6" ht="32.25" customHeight="1" x14ac:dyDescent="0.25">
      <c r="A5" s="64" t="s">
        <v>118</v>
      </c>
      <c r="B5" s="64"/>
      <c r="C5" s="10">
        <f>SUM(C2:C4)</f>
        <v>69</v>
      </c>
      <c r="D5" s="10">
        <f>SUM(D2:D4)</f>
        <v>47</v>
      </c>
      <c r="E5" s="10">
        <f>E2+E3</f>
        <v>27</v>
      </c>
    </row>
  </sheetData>
  <mergeCells count="1">
    <mergeCell ref="A5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11A4-6017-4CF9-AE81-78B49825C1E7}">
  <dimension ref="A1:F7"/>
  <sheetViews>
    <sheetView workbookViewId="0">
      <selection activeCell="G12" sqref="G12"/>
    </sheetView>
  </sheetViews>
  <sheetFormatPr defaultRowHeight="15" x14ac:dyDescent="0.25"/>
  <cols>
    <col min="2" max="2" width="19.42578125" customWidth="1"/>
    <col min="3" max="3" width="16.7109375" customWidth="1"/>
    <col min="4" max="4" width="16.28515625" customWidth="1"/>
    <col min="5" max="5" width="13.7109375" customWidth="1"/>
    <col min="6" max="6" width="18.28515625" customWidth="1"/>
  </cols>
  <sheetData>
    <row r="1" spans="1:6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6" ht="38.25" x14ac:dyDescent="0.25">
      <c r="A2" s="12">
        <v>1</v>
      </c>
      <c r="B2" s="13" t="s">
        <v>2</v>
      </c>
      <c r="C2" s="14">
        <v>130</v>
      </c>
      <c r="D2" s="12">
        <v>130</v>
      </c>
      <c r="E2" s="54">
        <f>C2-D2</f>
        <v>0</v>
      </c>
    </row>
    <row r="3" spans="1:6" ht="38.25" x14ac:dyDescent="0.25">
      <c r="A3" s="12">
        <v>2</v>
      </c>
      <c r="B3" s="13" t="s">
        <v>3</v>
      </c>
      <c r="C3" s="14">
        <v>130</v>
      </c>
      <c r="D3" s="12">
        <v>130</v>
      </c>
      <c r="E3" s="54">
        <f t="shared" ref="E3:E6" si="0">C3-D3</f>
        <v>0</v>
      </c>
    </row>
    <row r="4" spans="1:6" ht="63.75" x14ac:dyDescent="0.25">
      <c r="A4" s="12">
        <v>3</v>
      </c>
      <c r="B4" s="13" t="s">
        <v>4</v>
      </c>
      <c r="C4" s="14">
        <v>15</v>
      </c>
      <c r="D4" s="12">
        <v>6</v>
      </c>
      <c r="E4" s="16">
        <f t="shared" si="0"/>
        <v>9</v>
      </c>
    </row>
    <row r="5" spans="1:6" ht="76.5" x14ac:dyDescent="0.25">
      <c r="A5" s="12">
        <v>4</v>
      </c>
      <c r="B5" s="13" t="s">
        <v>5</v>
      </c>
      <c r="C5" s="14">
        <v>392</v>
      </c>
      <c r="D5" s="12">
        <v>392</v>
      </c>
      <c r="E5" s="54">
        <f t="shared" si="0"/>
        <v>0</v>
      </c>
    </row>
    <row r="6" spans="1:6" ht="38.25" x14ac:dyDescent="0.25">
      <c r="A6" s="12">
        <v>5</v>
      </c>
      <c r="B6" s="13" t="s">
        <v>6</v>
      </c>
      <c r="C6" s="14">
        <v>15</v>
      </c>
      <c r="D6" s="12">
        <v>0</v>
      </c>
      <c r="E6" s="16">
        <f t="shared" si="0"/>
        <v>15</v>
      </c>
      <c r="F6" s="5" t="s">
        <v>119</v>
      </c>
    </row>
    <row r="7" spans="1:6" ht="30" customHeight="1" x14ac:dyDescent="0.25">
      <c r="A7" s="64" t="s">
        <v>118</v>
      </c>
      <c r="B7" s="64"/>
      <c r="C7" s="10">
        <f>SUM(C2:C6)</f>
        <v>682</v>
      </c>
      <c r="D7" s="10">
        <f>SUM(D2:D6)</f>
        <v>658</v>
      </c>
      <c r="E7" s="10">
        <f>E2+E3+E4+E5+E6</f>
        <v>24</v>
      </c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FB00-BBD1-4E10-BA42-40BD39D60A96}">
  <dimension ref="A1:E13"/>
  <sheetViews>
    <sheetView topLeftCell="A4" workbookViewId="0">
      <selection activeCell="J5" sqref="J5"/>
    </sheetView>
  </sheetViews>
  <sheetFormatPr defaultRowHeight="15" x14ac:dyDescent="0.25"/>
  <cols>
    <col min="2" max="2" width="26.28515625" customWidth="1"/>
    <col min="3" max="3" width="19" customWidth="1"/>
    <col min="4" max="4" width="16.42578125" customWidth="1"/>
    <col min="5" max="5" width="19.42578125" customWidth="1"/>
  </cols>
  <sheetData>
    <row r="1" spans="1:5" ht="38.25" x14ac:dyDescent="0.25">
      <c r="A1" s="3" t="s">
        <v>0</v>
      </c>
      <c r="B1" s="3" t="s">
        <v>117</v>
      </c>
      <c r="C1" s="3" t="s">
        <v>116</v>
      </c>
      <c r="D1" s="3" t="s">
        <v>721</v>
      </c>
      <c r="E1" s="3" t="s">
        <v>17</v>
      </c>
    </row>
    <row r="2" spans="1:5" ht="38.25" x14ac:dyDescent="0.25">
      <c r="A2" s="8">
        <v>1</v>
      </c>
      <c r="B2" s="19" t="s">
        <v>126</v>
      </c>
      <c r="C2" s="14">
        <v>190</v>
      </c>
      <c r="D2" s="8">
        <v>223</v>
      </c>
      <c r="E2" s="8">
        <f>C2-D2</f>
        <v>-33</v>
      </c>
    </row>
    <row r="3" spans="1:5" ht="51" x14ac:dyDescent="0.25">
      <c r="A3" s="8">
        <v>2</v>
      </c>
      <c r="B3" s="19" t="s">
        <v>95</v>
      </c>
      <c r="C3" s="14">
        <v>55</v>
      </c>
      <c r="D3" s="8">
        <v>45</v>
      </c>
      <c r="E3" s="15">
        <f t="shared" ref="E3:E12" si="0">C3-D3</f>
        <v>10</v>
      </c>
    </row>
    <row r="4" spans="1:5" ht="63.75" x14ac:dyDescent="0.25">
      <c r="A4" s="8">
        <v>3</v>
      </c>
      <c r="B4" s="19" t="s">
        <v>96</v>
      </c>
      <c r="C4" s="14">
        <v>5</v>
      </c>
      <c r="D4" s="8">
        <v>1</v>
      </c>
      <c r="E4" s="15">
        <f t="shared" si="0"/>
        <v>4</v>
      </c>
    </row>
    <row r="5" spans="1:5" ht="38.25" x14ac:dyDescent="0.25">
      <c r="A5" s="8">
        <v>4</v>
      </c>
      <c r="B5" s="19" t="s">
        <v>97</v>
      </c>
      <c r="C5" s="14">
        <v>40</v>
      </c>
      <c r="D5" s="8">
        <v>39</v>
      </c>
      <c r="E5" s="15">
        <f t="shared" si="0"/>
        <v>1</v>
      </c>
    </row>
    <row r="6" spans="1:5" ht="51" x14ac:dyDescent="0.25">
      <c r="A6" s="8">
        <v>5</v>
      </c>
      <c r="B6" s="19" t="s">
        <v>98</v>
      </c>
      <c r="C6" s="18">
        <v>55</v>
      </c>
      <c r="D6" s="8">
        <v>69</v>
      </c>
      <c r="E6" s="8">
        <f t="shared" si="0"/>
        <v>-14</v>
      </c>
    </row>
    <row r="7" spans="1:5" ht="25.5" x14ac:dyDescent="0.25">
      <c r="A7" s="8">
        <v>6</v>
      </c>
      <c r="B7" s="19" t="s">
        <v>99</v>
      </c>
      <c r="C7" s="8">
        <v>10</v>
      </c>
      <c r="D7" s="8">
        <v>4</v>
      </c>
      <c r="E7" s="15">
        <f t="shared" si="0"/>
        <v>6</v>
      </c>
    </row>
    <row r="8" spans="1:5" ht="38.25" x14ac:dyDescent="0.25">
      <c r="A8" s="8">
        <v>7</v>
      </c>
      <c r="B8" s="19" t="s">
        <v>100</v>
      </c>
      <c r="C8" s="14">
        <v>15</v>
      </c>
      <c r="D8" s="8">
        <v>14</v>
      </c>
      <c r="E8" s="15">
        <f t="shared" si="0"/>
        <v>1</v>
      </c>
    </row>
    <row r="9" spans="1:5" ht="51" x14ac:dyDescent="0.25">
      <c r="A9" s="8">
        <v>8</v>
      </c>
      <c r="B9" s="19" t="s">
        <v>89</v>
      </c>
      <c r="C9" s="8">
        <v>18</v>
      </c>
      <c r="D9" s="8">
        <v>7</v>
      </c>
      <c r="E9" s="15">
        <f t="shared" si="0"/>
        <v>11</v>
      </c>
    </row>
    <row r="10" spans="1:5" ht="51" x14ac:dyDescent="0.25">
      <c r="A10" s="8">
        <v>9</v>
      </c>
      <c r="B10" s="19" t="s">
        <v>88</v>
      </c>
      <c r="C10" s="8">
        <v>3</v>
      </c>
      <c r="D10" s="8">
        <v>3</v>
      </c>
      <c r="E10" s="8">
        <f t="shared" si="0"/>
        <v>0</v>
      </c>
    </row>
    <row r="11" spans="1:5" ht="51" x14ac:dyDescent="0.25">
      <c r="A11" s="8">
        <v>10</v>
      </c>
      <c r="B11" s="20" t="s">
        <v>87</v>
      </c>
      <c r="C11" s="14">
        <v>7</v>
      </c>
      <c r="D11" s="8">
        <v>0</v>
      </c>
      <c r="E11" s="15">
        <f t="shared" si="0"/>
        <v>7</v>
      </c>
    </row>
    <row r="12" spans="1:5" ht="51" x14ac:dyDescent="0.25">
      <c r="A12" s="8">
        <v>11</v>
      </c>
      <c r="B12" s="20" t="s">
        <v>86</v>
      </c>
      <c r="C12" s="14">
        <v>15</v>
      </c>
      <c r="D12" s="8">
        <v>10</v>
      </c>
      <c r="E12" s="15">
        <f t="shared" si="0"/>
        <v>5</v>
      </c>
    </row>
    <row r="13" spans="1:5" ht="30" customHeight="1" x14ac:dyDescent="0.25">
      <c r="A13" s="64" t="s">
        <v>118</v>
      </c>
      <c r="B13" s="64"/>
      <c r="C13" s="10">
        <f>SUM(C2:C12)</f>
        <v>413</v>
      </c>
      <c r="D13" s="10">
        <f>SUM(D2:D12)</f>
        <v>415</v>
      </c>
      <c r="E13" s="10">
        <f>E3+E4+E5+E7+E9+E11+E12</f>
        <v>44</v>
      </c>
    </row>
  </sheetData>
  <mergeCells count="1"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26</vt:i4>
      </vt:variant>
    </vt:vector>
  </HeadingPairs>
  <TitlesOfParts>
    <vt:vector size="26" baseType="lpstr">
      <vt:lpstr>ЗПТ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Ів-Франківська</vt:lpstr>
      <vt:lpstr>м. 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PHC22</dc:creator>
  <cp:lastModifiedBy>PHC22</cp:lastModifiedBy>
  <cp:lastPrinted>2020-06-24T07:36:56Z</cp:lastPrinted>
  <dcterms:created xsi:type="dcterms:W3CDTF">2020-02-25T13:16:27Z</dcterms:created>
  <dcterms:modified xsi:type="dcterms:W3CDTF">2021-01-27T08:39:08Z</dcterms:modified>
</cp:coreProperties>
</file>